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192.168.45.15\Shares\misart\04. Instituto Superior Técnico\5. Candidaturas e Projectos Novos\Horizon Europe\MAPS\D4.2\"/>
    </mc:Choice>
  </mc:AlternateContent>
  <xr:revisionPtr revIDLastSave="0" documentId="13_ncr:1_{84C4F2D6-80FD-44FD-B90A-8E22DB6F1D39}" xr6:coauthVersionLast="47" xr6:coauthVersionMax="47" xr10:uidLastSave="{00000000-0000-0000-0000-000000000000}"/>
  <bookViews>
    <workbookView xWindow="-108" yWindow="-108" windowWidth="23256" windowHeight="12456" activeTab="4" xr2:uid="{99DDA202-E055-4E3C-AEED-1B50512C33E2}"/>
  </bookViews>
  <sheets>
    <sheet name="Aggregate_Efficiency_BAU" sheetId="8" r:id="rId1"/>
    <sheet name="BAU" sheetId="3" r:id="rId2"/>
    <sheet name="Aggregate_Efficiency_Decarboniz" sheetId="10" r:id="rId3"/>
    <sheet name="Decarbonizatio" sheetId="4" r:id="rId4"/>
    <sheet name="Charts"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1" l="1"/>
  <c r="D32" i="11"/>
  <c r="E32" i="11"/>
  <c r="F32" i="11"/>
  <c r="B32"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B15"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B27" i="11"/>
  <c r="B28" i="11"/>
  <c r="B29" i="11"/>
  <c r="B30" i="11"/>
  <c r="B31" i="11"/>
  <c r="B26"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AG12" i="11"/>
  <c r="AH12"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B10" i="11"/>
  <c r="B11" i="11"/>
  <c r="B12" i="11"/>
  <c r="B13" i="11"/>
  <c r="B14" i="11"/>
  <c r="B9"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B25"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B8" i="11"/>
  <c r="D16" i="4"/>
  <c r="E16" i="4"/>
  <c r="F16" i="4"/>
  <c r="G16" i="4"/>
  <c r="H16" i="4"/>
  <c r="I16" i="4"/>
  <c r="J16" i="4"/>
  <c r="K16" i="4"/>
  <c r="L16" i="4"/>
  <c r="M16" i="4"/>
  <c r="N16" i="4"/>
  <c r="O16" i="4"/>
  <c r="P16" i="4"/>
  <c r="Q16" i="4"/>
  <c r="R16" i="4"/>
  <c r="S16" i="4"/>
  <c r="T16" i="4"/>
  <c r="U16" i="4"/>
  <c r="V16" i="4"/>
  <c r="W16" i="4"/>
  <c r="X16" i="4"/>
  <c r="Y16" i="4"/>
  <c r="Z16" i="4"/>
  <c r="AA16" i="4"/>
  <c r="AB16" i="4"/>
  <c r="AC16" i="4"/>
  <c r="AD16" i="4"/>
  <c r="AE16" i="4"/>
  <c r="AF16" i="4"/>
  <c r="AG16" i="4"/>
  <c r="AH16" i="4"/>
  <c r="AI16" i="4"/>
  <c r="AJ16" i="4"/>
  <c r="C16" i="4"/>
  <c r="D16" i="3"/>
  <c r="E16"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G16" i="3"/>
  <c r="AH16" i="3"/>
  <c r="AI16" i="3"/>
  <c r="AJ16" i="3"/>
  <c r="C16" i="3"/>
  <c r="E516" i="4"/>
  <c r="F516" i="4"/>
  <c r="G516" i="4"/>
  <c r="H516" i="4"/>
  <c r="I516" i="4"/>
  <c r="J516" i="4"/>
  <c r="K516" i="4"/>
  <c r="L516" i="4"/>
  <c r="M516" i="4"/>
  <c r="N516" i="4"/>
  <c r="O516" i="4"/>
  <c r="P516" i="4"/>
  <c r="Q516" i="4"/>
  <c r="R516" i="4"/>
  <c r="S516" i="4"/>
  <c r="T516" i="4"/>
  <c r="U516" i="4"/>
  <c r="V516" i="4"/>
  <c r="W516" i="4"/>
  <c r="X516" i="4"/>
  <c r="Y516" i="4"/>
  <c r="Z516" i="4"/>
  <c r="AA516" i="4"/>
  <c r="AB516" i="4"/>
  <c r="AC516" i="4"/>
  <c r="AD516" i="4"/>
  <c r="AE516" i="4"/>
  <c r="AF516" i="4"/>
  <c r="AG516" i="4"/>
  <c r="AH516" i="4"/>
  <c r="AI516" i="4"/>
  <c r="D516" i="4"/>
  <c r="C515" i="4" l="1"/>
  <c r="D515" i="4"/>
  <c r="E515" i="4"/>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B7" i="11"/>
  <c r="C23" i="11"/>
  <c r="D23" i="11"/>
  <c r="E23" i="11"/>
  <c r="F23" i="11"/>
  <c r="B23" i="11"/>
  <c r="G6" i="11"/>
  <c r="E6" i="11"/>
  <c r="C6" i="11"/>
  <c r="D6" i="11"/>
  <c r="F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B6"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B5"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AG4" i="11"/>
  <c r="AH4" i="11"/>
  <c r="B4"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B20" i="11"/>
  <c r="AH3" i="11"/>
  <c r="AC3" i="11"/>
  <c r="AD3" i="11"/>
  <c r="AE3" i="11"/>
  <c r="AF3" i="11"/>
  <c r="AG3" i="11"/>
  <c r="G3" i="11"/>
  <c r="H3" i="11"/>
  <c r="I3" i="11"/>
  <c r="J3" i="11"/>
  <c r="K3" i="11"/>
  <c r="L3" i="11"/>
  <c r="M3" i="11"/>
  <c r="N3" i="11"/>
  <c r="O3" i="11"/>
  <c r="P3" i="11"/>
  <c r="Q3" i="11"/>
  <c r="R3" i="11"/>
  <c r="S3" i="11"/>
  <c r="T3" i="11"/>
  <c r="U3" i="11"/>
  <c r="V3" i="11"/>
  <c r="W3" i="11"/>
  <c r="X3" i="11"/>
  <c r="Y3" i="11"/>
  <c r="Z3" i="11"/>
  <c r="AA3" i="11"/>
  <c r="AB3" i="11"/>
  <c r="C3" i="11"/>
  <c r="D3" i="11"/>
  <c r="E3" i="11"/>
  <c r="F3" i="11"/>
  <c r="B3" i="11"/>
  <c r="J37" i="3"/>
  <c r="I37" i="3"/>
  <c r="D4" i="4"/>
  <c r="E4" i="4"/>
  <c r="F4" i="4"/>
  <c r="G4" i="4"/>
  <c r="H4" i="4"/>
  <c r="I4" i="4"/>
  <c r="J4" i="4"/>
  <c r="K4" i="4"/>
  <c r="L4" i="4"/>
  <c r="M4" i="4"/>
  <c r="N4" i="4"/>
  <c r="O4" i="4"/>
  <c r="P4" i="4"/>
  <c r="Q4" i="4"/>
  <c r="R4" i="4"/>
  <c r="S4" i="4"/>
  <c r="T4" i="4"/>
  <c r="U4" i="4"/>
  <c r="V4" i="4"/>
  <c r="W4" i="4"/>
  <c r="X4" i="4"/>
  <c r="Y4" i="4"/>
  <c r="Z4" i="4"/>
  <c r="AA4" i="4"/>
  <c r="AB4" i="4"/>
  <c r="AC4" i="4"/>
  <c r="AD4" i="4"/>
  <c r="AE4" i="4"/>
  <c r="AF4" i="4"/>
  <c r="AG4" i="4"/>
  <c r="AH4" i="4"/>
  <c r="AI4" i="4"/>
  <c r="AJ4" i="4"/>
  <c r="D5" i="4"/>
  <c r="E5" i="4"/>
  <c r="F5" i="4"/>
  <c r="G5" i="4"/>
  <c r="H5" i="4"/>
  <c r="I5" i="4"/>
  <c r="J5" i="4"/>
  <c r="K5" i="4"/>
  <c r="L5" i="4"/>
  <c r="M5" i="4"/>
  <c r="N5" i="4"/>
  <c r="O5" i="4"/>
  <c r="P5" i="4"/>
  <c r="Q5" i="4"/>
  <c r="R5" i="4"/>
  <c r="S5" i="4"/>
  <c r="T5" i="4"/>
  <c r="U5" i="4"/>
  <c r="V5" i="4"/>
  <c r="W5" i="4"/>
  <c r="X5" i="4"/>
  <c r="Y5" i="4"/>
  <c r="Z5" i="4"/>
  <c r="AA5" i="4"/>
  <c r="AB5" i="4"/>
  <c r="AC5" i="4"/>
  <c r="AD5" i="4"/>
  <c r="AE5" i="4"/>
  <c r="AF5" i="4"/>
  <c r="AG5" i="4"/>
  <c r="AH5" i="4"/>
  <c r="AI5" i="4"/>
  <c r="AJ5" i="4"/>
  <c r="D6" i="4"/>
  <c r="E6" i="4"/>
  <c r="F6" i="4"/>
  <c r="G6" i="4"/>
  <c r="H6" i="4"/>
  <c r="I6" i="4"/>
  <c r="J6" i="4"/>
  <c r="K6" i="4"/>
  <c r="L6" i="4"/>
  <c r="M6" i="4"/>
  <c r="N6" i="4"/>
  <c r="O6" i="4"/>
  <c r="P6" i="4"/>
  <c r="Q6" i="4"/>
  <c r="R6" i="4"/>
  <c r="S6" i="4"/>
  <c r="T6" i="4"/>
  <c r="U6" i="4"/>
  <c r="V6" i="4"/>
  <c r="W6" i="4"/>
  <c r="X6" i="4"/>
  <c r="Y6" i="4"/>
  <c r="Z6" i="4"/>
  <c r="AA6" i="4"/>
  <c r="AB6" i="4"/>
  <c r="AC6" i="4"/>
  <c r="AD6" i="4"/>
  <c r="AE6" i="4"/>
  <c r="AF6" i="4"/>
  <c r="AG6" i="4"/>
  <c r="AH6" i="4"/>
  <c r="AI6" i="4"/>
  <c r="AJ6" i="4"/>
  <c r="D7" i="4"/>
  <c r="E7" i="4"/>
  <c r="F7" i="4"/>
  <c r="G7" i="4"/>
  <c r="H7" i="4"/>
  <c r="I7" i="4"/>
  <c r="J7" i="4"/>
  <c r="K7" i="4"/>
  <c r="L7" i="4"/>
  <c r="M7" i="4"/>
  <c r="N7" i="4"/>
  <c r="O7" i="4"/>
  <c r="P7" i="4"/>
  <c r="Q7" i="4"/>
  <c r="R7" i="4"/>
  <c r="S7" i="4"/>
  <c r="T7" i="4"/>
  <c r="U7" i="4"/>
  <c r="V7" i="4"/>
  <c r="W7" i="4"/>
  <c r="X7" i="4"/>
  <c r="Y7" i="4"/>
  <c r="Z7" i="4"/>
  <c r="AA7" i="4"/>
  <c r="AB7" i="4"/>
  <c r="AC7" i="4"/>
  <c r="AD7" i="4"/>
  <c r="AE7" i="4"/>
  <c r="AF7" i="4"/>
  <c r="AG7" i="4"/>
  <c r="AH7" i="4"/>
  <c r="AI7" i="4"/>
  <c r="AJ7" i="4"/>
  <c r="D8" i="4"/>
  <c r="E8" i="4"/>
  <c r="F8" i="4"/>
  <c r="G8" i="4"/>
  <c r="H8" i="4"/>
  <c r="I8" i="4"/>
  <c r="J8" i="4"/>
  <c r="K8" i="4"/>
  <c r="L8" i="4"/>
  <c r="M8" i="4"/>
  <c r="N8" i="4"/>
  <c r="O8" i="4"/>
  <c r="P8" i="4"/>
  <c r="Q8" i="4"/>
  <c r="R8" i="4"/>
  <c r="S8" i="4"/>
  <c r="T8" i="4"/>
  <c r="U8" i="4"/>
  <c r="V8" i="4"/>
  <c r="W8" i="4"/>
  <c r="X8" i="4"/>
  <c r="Y8" i="4"/>
  <c r="Z8" i="4"/>
  <c r="AA8" i="4"/>
  <c r="AB8" i="4"/>
  <c r="AC8" i="4"/>
  <c r="AD8" i="4"/>
  <c r="AE8" i="4"/>
  <c r="AF8" i="4"/>
  <c r="AG8" i="4"/>
  <c r="AH8" i="4"/>
  <c r="AI8" i="4"/>
  <c r="AJ8" i="4"/>
  <c r="E3" i="4"/>
  <c r="F3" i="4"/>
  <c r="G3" i="4"/>
  <c r="H3" i="4"/>
  <c r="I3" i="4"/>
  <c r="J3" i="4"/>
  <c r="K3" i="4"/>
  <c r="L3" i="4"/>
  <c r="M3" i="4"/>
  <c r="N3" i="4"/>
  <c r="O3" i="4"/>
  <c r="P3" i="4"/>
  <c r="Q3" i="4"/>
  <c r="R3" i="4"/>
  <c r="S3" i="4"/>
  <c r="T3" i="4"/>
  <c r="U3" i="4"/>
  <c r="V3" i="4"/>
  <c r="W3" i="4"/>
  <c r="X3" i="4"/>
  <c r="Y3" i="4"/>
  <c r="Z3" i="4"/>
  <c r="AA3" i="4"/>
  <c r="AB3" i="4"/>
  <c r="AC3" i="4"/>
  <c r="AD3" i="4"/>
  <c r="AE3" i="4"/>
  <c r="AF3" i="4"/>
  <c r="AG3" i="4"/>
  <c r="AH3" i="4"/>
  <c r="AI3" i="4"/>
  <c r="AJ3" i="4"/>
  <c r="D3" i="4"/>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E7"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D4" i="3"/>
  <c r="D5" i="3"/>
  <c r="D6" i="3"/>
  <c r="D7" i="3"/>
  <c r="D8" i="3"/>
  <c r="D3" i="3"/>
  <c r="C447" i="4"/>
  <c r="D447" i="4"/>
  <c r="E447" i="4"/>
  <c r="F447" i="4"/>
  <c r="G447" i="4"/>
  <c r="H447" i="4"/>
  <c r="I447" i="4"/>
  <c r="J447" i="4"/>
  <c r="K447" i="4"/>
  <c r="L447" i="4"/>
  <c r="M447" i="4"/>
  <c r="N447" i="4"/>
  <c r="O447" i="4"/>
  <c r="P447" i="4"/>
  <c r="Q447" i="4"/>
  <c r="R447" i="4"/>
  <c r="S447" i="4"/>
  <c r="T447" i="4"/>
  <c r="U447" i="4"/>
  <c r="V447" i="4"/>
  <c r="W447" i="4"/>
  <c r="X447" i="4"/>
  <c r="Y447" i="4"/>
  <c r="Z447" i="4"/>
  <c r="AA447" i="4"/>
  <c r="AB447" i="4"/>
  <c r="AC447" i="4"/>
  <c r="AD447" i="4"/>
  <c r="AE447" i="4"/>
  <c r="AF447" i="4"/>
  <c r="AG447" i="4"/>
  <c r="AH447" i="4"/>
  <c r="AI447" i="4"/>
  <c r="AJ447" i="4"/>
  <c r="C448" i="4"/>
  <c r="D448" i="4"/>
  <c r="E448" i="4"/>
  <c r="F448" i="4"/>
  <c r="G448" i="4"/>
  <c r="H448" i="4"/>
  <c r="I448" i="4"/>
  <c r="J448" i="4"/>
  <c r="K448" i="4"/>
  <c r="L448" i="4"/>
  <c r="M448" i="4"/>
  <c r="N448" i="4"/>
  <c r="O448" i="4"/>
  <c r="P448" i="4"/>
  <c r="Q448" i="4"/>
  <c r="R448" i="4"/>
  <c r="S448" i="4"/>
  <c r="T448" i="4"/>
  <c r="U448" i="4"/>
  <c r="V448" i="4"/>
  <c r="W448" i="4"/>
  <c r="X448" i="4"/>
  <c r="Y448" i="4"/>
  <c r="Z448" i="4"/>
  <c r="AA448" i="4"/>
  <c r="AB448" i="4"/>
  <c r="AC448" i="4"/>
  <c r="AD448" i="4"/>
  <c r="AE448" i="4"/>
  <c r="AF448" i="4"/>
  <c r="AG448" i="4"/>
  <c r="AH448" i="4"/>
  <c r="AI448" i="4"/>
  <c r="AJ448" i="4"/>
  <c r="C449" i="4"/>
  <c r="D449" i="4"/>
  <c r="E449" i="4"/>
  <c r="F449" i="4"/>
  <c r="G449" i="4"/>
  <c r="H449" i="4"/>
  <c r="I449" i="4"/>
  <c r="J449" i="4"/>
  <c r="K449" i="4"/>
  <c r="L449" i="4"/>
  <c r="M449" i="4"/>
  <c r="N449" i="4"/>
  <c r="O449" i="4"/>
  <c r="P449" i="4"/>
  <c r="Q449" i="4"/>
  <c r="R449" i="4"/>
  <c r="S449" i="4"/>
  <c r="T449" i="4"/>
  <c r="U449" i="4"/>
  <c r="V449" i="4"/>
  <c r="W449" i="4"/>
  <c r="X449" i="4"/>
  <c r="Y449" i="4"/>
  <c r="Z449" i="4"/>
  <c r="AA449" i="4"/>
  <c r="AB449" i="4"/>
  <c r="AC449" i="4"/>
  <c r="AD449" i="4"/>
  <c r="AE449" i="4"/>
  <c r="AF449" i="4"/>
  <c r="AG449" i="4"/>
  <c r="AH449" i="4"/>
  <c r="AI449" i="4"/>
  <c r="AJ449" i="4"/>
  <c r="C450" i="4"/>
  <c r="D450" i="4"/>
  <c r="E450" i="4"/>
  <c r="F450" i="4"/>
  <c r="G450" i="4"/>
  <c r="H450" i="4"/>
  <c r="I450" i="4"/>
  <c r="J450" i="4"/>
  <c r="K450" i="4"/>
  <c r="L450" i="4"/>
  <c r="M450" i="4"/>
  <c r="N450" i="4"/>
  <c r="O450" i="4"/>
  <c r="P450" i="4"/>
  <c r="Q450" i="4"/>
  <c r="R450" i="4"/>
  <c r="S450" i="4"/>
  <c r="T450" i="4"/>
  <c r="U450" i="4"/>
  <c r="V450" i="4"/>
  <c r="W450" i="4"/>
  <c r="X450" i="4"/>
  <c r="Y450" i="4"/>
  <c r="Z450" i="4"/>
  <c r="AA450" i="4"/>
  <c r="AB450" i="4"/>
  <c r="AC450" i="4"/>
  <c r="AD450" i="4"/>
  <c r="AE450" i="4"/>
  <c r="AF450" i="4"/>
  <c r="AG450" i="4"/>
  <c r="AH450" i="4"/>
  <c r="AI450" i="4"/>
  <c r="AJ450" i="4"/>
  <c r="C451" i="4"/>
  <c r="D451" i="4"/>
  <c r="E451" i="4"/>
  <c r="F451" i="4"/>
  <c r="G451" i="4"/>
  <c r="H451" i="4"/>
  <c r="I451" i="4"/>
  <c r="J451" i="4"/>
  <c r="K451" i="4"/>
  <c r="L451" i="4"/>
  <c r="M451" i="4"/>
  <c r="N451" i="4"/>
  <c r="O451" i="4"/>
  <c r="P451" i="4"/>
  <c r="Q451" i="4"/>
  <c r="R451" i="4"/>
  <c r="S451" i="4"/>
  <c r="T451" i="4"/>
  <c r="U451" i="4"/>
  <c r="V451" i="4"/>
  <c r="W451" i="4"/>
  <c r="X451" i="4"/>
  <c r="Y451" i="4"/>
  <c r="Z451" i="4"/>
  <c r="AA451" i="4"/>
  <c r="AB451" i="4"/>
  <c r="AC451" i="4"/>
  <c r="AD451" i="4"/>
  <c r="AE451" i="4"/>
  <c r="AF451" i="4"/>
  <c r="AG451" i="4"/>
  <c r="AH451" i="4"/>
  <c r="AI451" i="4"/>
  <c r="AJ451" i="4"/>
  <c r="C452" i="4"/>
  <c r="D452" i="4"/>
  <c r="E452" i="4"/>
  <c r="F452" i="4"/>
  <c r="G452" i="4"/>
  <c r="H452" i="4"/>
  <c r="I452" i="4"/>
  <c r="J452" i="4"/>
  <c r="K452" i="4"/>
  <c r="L452" i="4"/>
  <c r="M452" i="4"/>
  <c r="N452" i="4"/>
  <c r="O452" i="4"/>
  <c r="P452" i="4"/>
  <c r="Q452" i="4"/>
  <c r="R452" i="4"/>
  <c r="S452" i="4"/>
  <c r="T452" i="4"/>
  <c r="U452" i="4"/>
  <c r="V452" i="4"/>
  <c r="W452" i="4"/>
  <c r="X452" i="4"/>
  <c r="Y452" i="4"/>
  <c r="Z452" i="4"/>
  <c r="AA452" i="4"/>
  <c r="AB452" i="4"/>
  <c r="AC452" i="4"/>
  <c r="AD452" i="4"/>
  <c r="AE452" i="4"/>
  <c r="AF452" i="4"/>
  <c r="AG452" i="4"/>
  <c r="AH452" i="4"/>
  <c r="AI452" i="4"/>
  <c r="AJ452" i="4"/>
  <c r="C453" i="4"/>
  <c r="D453" i="4"/>
  <c r="E453" i="4"/>
  <c r="F453" i="4"/>
  <c r="G453" i="4"/>
  <c r="H453" i="4"/>
  <c r="I453" i="4"/>
  <c r="J453" i="4"/>
  <c r="K453" i="4"/>
  <c r="L453" i="4"/>
  <c r="M453" i="4"/>
  <c r="N453" i="4"/>
  <c r="O453" i="4"/>
  <c r="P453" i="4"/>
  <c r="Q453" i="4"/>
  <c r="R453" i="4"/>
  <c r="S453" i="4"/>
  <c r="T453" i="4"/>
  <c r="U453" i="4"/>
  <c r="V453" i="4"/>
  <c r="W453" i="4"/>
  <c r="X453" i="4"/>
  <c r="Y453" i="4"/>
  <c r="Z453" i="4"/>
  <c r="AA453" i="4"/>
  <c r="AB453" i="4"/>
  <c r="AC453" i="4"/>
  <c r="AD453" i="4"/>
  <c r="AE453" i="4"/>
  <c r="AF453" i="4"/>
  <c r="AG453" i="4"/>
  <c r="AH453" i="4"/>
  <c r="AI453" i="4"/>
  <c r="AJ453" i="4"/>
  <c r="C454" i="4"/>
  <c r="D454" i="4"/>
  <c r="E454" i="4"/>
  <c r="F454" i="4"/>
  <c r="G454" i="4"/>
  <c r="H454" i="4"/>
  <c r="I454" i="4"/>
  <c r="J454" i="4"/>
  <c r="K454" i="4"/>
  <c r="L454" i="4"/>
  <c r="M454" i="4"/>
  <c r="N454" i="4"/>
  <c r="O454" i="4"/>
  <c r="P454" i="4"/>
  <c r="Q454" i="4"/>
  <c r="R454" i="4"/>
  <c r="S454" i="4"/>
  <c r="T454" i="4"/>
  <c r="U454" i="4"/>
  <c r="V454" i="4"/>
  <c r="W454" i="4"/>
  <c r="X454" i="4"/>
  <c r="Y454" i="4"/>
  <c r="Z454" i="4"/>
  <c r="AA454" i="4"/>
  <c r="AB454" i="4"/>
  <c r="AC454" i="4"/>
  <c r="AD454" i="4"/>
  <c r="AE454" i="4"/>
  <c r="AF454" i="4"/>
  <c r="AG454" i="4"/>
  <c r="AH454" i="4"/>
  <c r="AI454" i="4"/>
  <c r="AJ454" i="4"/>
  <c r="C455" i="4"/>
  <c r="D455" i="4"/>
  <c r="E455" i="4"/>
  <c r="F455" i="4"/>
  <c r="G455" i="4"/>
  <c r="H455" i="4"/>
  <c r="I455" i="4"/>
  <c r="J455" i="4"/>
  <c r="K455" i="4"/>
  <c r="L455" i="4"/>
  <c r="M455" i="4"/>
  <c r="N455" i="4"/>
  <c r="O455" i="4"/>
  <c r="P455" i="4"/>
  <c r="Q455" i="4"/>
  <c r="R455" i="4"/>
  <c r="S455" i="4"/>
  <c r="T455" i="4"/>
  <c r="U455" i="4"/>
  <c r="V455" i="4"/>
  <c r="W455" i="4"/>
  <c r="X455" i="4"/>
  <c r="Y455" i="4"/>
  <c r="Z455" i="4"/>
  <c r="AA455" i="4"/>
  <c r="AB455" i="4"/>
  <c r="AC455" i="4"/>
  <c r="AD455" i="4"/>
  <c r="AE455" i="4"/>
  <c r="AF455" i="4"/>
  <c r="AG455" i="4"/>
  <c r="AH455" i="4"/>
  <c r="AI455" i="4"/>
  <c r="AJ455" i="4"/>
  <c r="C456" i="4"/>
  <c r="D456" i="4"/>
  <c r="E456" i="4"/>
  <c r="F456" i="4"/>
  <c r="G456" i="4"/>
  <c r="H456" i="4"/>
  <c r="I456" i="4"/>
  <c r="J456" i="4"/>
  <c r="K456" i="4"/>
  <c r="L456" i="4"/>
  <c r="M456" i="4"/>
  <c r="N456" i="4"/>
  <c r="O456" i="4"/>
  <c r="P456" i="4"/>
  <c r="Q456" i="4"/>
  <c r="R456" i="4"/>
  <c r="S456" i="4"/>
  <c r="T456" i="4"/>
  <c r="U456" i="4"/>
  <c r="V456" i="4"/>
  <c r="W456" i="4"/>
  <c r="X456" i="4"/>
  <c r="Y456" i="4"/>
  <c r="Z456" i="4"/>
  <c r="AA456" i="4"/>
  <c r="AB456" i="4"/>
  <c r="AC456" i="4"/>
  <c r="AD456" i="4"/>
  <c r="AE456" i="4"/>
  <c r="AF456" i="4"/>
  <c r="AG456" i="4"/>
  <c r="AH456" i="4"/>
  <c r="AI456" i="4"/>
  <c r="AJ456" i="4"/>
  <c r="C457" i="4"/>
  <c r="D457" i="4"/>
  <c r="E457" i="4"/>
  <c r="F457" i="4"/>
  <c r="G457" i="4"/>
  <c r="H457" i="4"/>
  <c r="I457" i="4"/>
  <c r="J457" i="4"/>
  <c r="K457" i="4"/>
  <c r="L457" i="4"/>
  <c r="M457" i="4"/>
  <c r="N457" i="4"/>
  <c r="O457" i="4"/>
  <c r="P457" i="4"/>
  <c r="Q457" i="4"/>
  <c r="R457" i="4"/>
  <c r="S457" i="4"/>
  <c r="T457" i="4"/>
  <c r="U457" i="4"/>
  <c r="V457" i="4"/>
  <c r="W457" i="4"/>
  <c r="X457" i="4"/>
  <c r="Y457" i="4"/>
  <c r="Z457" i="4"/>
  <c r="AA457" i="4"/>
  <c r="AB457" i="4"/>
  <c r="AC457" i="4"/>
  <c r="AD457" i="4"/>
  <c r="AE457" i="4"/>
  <c r="AF457" i="4"/>
  <c r="AG457" i="4"/>
  <c r="AH457" i="4"/>
  <c r="AI457" i="4"/>
  <c r="AJ457" i="4"/>
  <c r="C458" i="4"/>
  <c r="D458" i="4"/>
  <c r="E458" i="4"/>
  <c r="F458" i="4"/>
  <c r="G458" i="4"/>
  <c r="H458" i="4"/>
  <c r="I458" i="4"/>
  <c r="J458" i="4"/>
  <c r="K458" i="4"/>
  <c r="L458" i="4"/>
  <c r="M458" i="4"/>
  <c r="N458" i="4"/>
  <c r="O458" i="4"/>
  <c r="P458" i="4"/>
  <c r="Q458" i="4"/>
  <c r="R458" i="4"/>
  <c r="S458" i="4"/>
  <c r="T458" i="4"/>
  <c r="U458" i="4"/>
  <c r="V458" i="4"/>
  <c r="W458" i="4"/>
  <c r="X458" i="4"/>
  <c r="Y458" i="4"/>
  <c r="Z458" i="4"/>
  <c r="AA458" i="4"/>
  <c r="AB458" i="4"/>
  <c r="AC458" i="4"/>
  <c r="AD458" i="4"/>
  <c r="AE458" i="4"/>
  <c r="AF458" i="4"/>
  <c r="AG458" i="4"/>
  <c r="AH458" i="4"/>
  <c r="AI458" i="4"/>
  <c r="AJ458" i="4"/>
  <c r="C459" i="4"/>
  <c r="D459" i="4"/>
  <c r="E459" i="4"/>
  <c r="F459" i="4"/>
  <c r="G459" i="4"/>
  <c r="H459" i="4"/>
  <c r="I459" i="4"/>
  <c r="J459" i="4"/>
  <c r="K459" i="4"/>
  <c r="L459" i="4"/>
  <c r="M459" i="4"/>
  <c r="N459" i="4"/>
  <c r="O459" i="4"/>
  <c r="P459" i="4"/>
  <c r="Q459" i="4"/>
  <c r="R459" i="4"/>
  <c r="S459" i="4"/>
  <c r="T459" i="4"/>
  <c r="U459" i="4"/>
  <c r="V459" i="4"/>
  <c r="W459" i="4"/>
  <c r="X459" i="4"/>
  <c r="Y459" i="4"/>
  <c r="Z459" i="4"/>
  <c r="AA459" i="4"/>
  <c r="AB459" i="4"/>
  <c r="AC459" i="4"/>
  <c r="AD459" i="4"/>
  <c r="AE459" i="4"/>
  <c r="AF459" i="4"/>
  <c r="AG459" i="4"/>
  <c r="AH459" i="4"/>
  <c r="AI459" i="4"/>
  <c r="AJ459" i="4"/>
  <c r="C460" i="4"/>
  <c r="D460" i="4"/>
  <c r="E460" i="4"/>
  <c r="F460" i="4"/>
  <c r="G460" i="4"/>
  <c r="H460" i="4"/>
  <c r="I460" i="4"/>
  <c r="J460" i="4"/>
  <c r="K460" i="4"/>
  <c r="L460" i="4"/>
  <c r="M460" i="4"/>
  <c r="N460" i="4"/>
  <c r="O460" i="4"/>
  <c r="P460" i="4"/>
  <c r="Q460" i="4"/>
  <c r="R460" i="4"/>
  <c r="S460" i="4"/>
  <c r="T460" i="4"/>
  <c r="U460" i="4"/>
  <c r="V460" i="4"/>
  <c r="W460" i="4"/>
  <c r="X460" i="4"/>
  <c r="Y460" i="4"/>
  <c r="Z460" i="4"/>
  <c r="AA460" i="4"/>
  <c r="AB460" i="4"/>
  <c r="AC460" i="4"/>
  <c r="AD460" i="4"/>
  <c r="AE460" i="4"/>
  <c r="AF460" i="4"/>
  <c r="AG460" i="4"/>
  <c r="AH460" i="4"/>
  <c r="AI460" i="4"/>
  <c r="AJ460" i="4"/>
  <c r="C461" i="4"/>
  <c r="D461" i="4"/>
  <c r="E461" i="4"/>
  <c r="F461" i="4"/>
  <c r="G461" i="4"/>
  <c r="H461" i="4"/>
  <c r="I461" i="4"/>
  <c r="J461" i="4"/>
  <c r="K461" i="4"/>
  <c r="L461" i="4"/>
  <c r="M461" i="4"/>
  <c r="N461" i="4"/>
  <c r="O461" i="4"/>
  <c r="P461" i="4"/>
  <c r="Q461" i="4"/>
  <c r="R461" i="4"/>
  <c r="S461" i="4"/>
  <c r="T461" i="4"/>
  <c r="U461" i="4"/>
  <c r="V461" i="4"/>
  <c r="W461" i="4"/>
  <c r="X461" i="4"/>
  <c r="Y461" i="4"/>
  <c r="Z461" i="4"/>
  <c r="AA461" i="4"/>
  <c r="AB461" i="4"/>
  <c r="AC461" i="4"/>
  <c r="AD461" i="4"/>
  <c r="AE461" i="4"/>
  <c r="AF461" i="4"/>
  <c r="AG461" i="4"/>
  <c r="AH461" i="4"/>
  <c r="AI461" i="4"/>
  <c r="AJ461" i="4"/>
  <c r="C462" i="4"/>
  <c r="D462" i="4"/>
  <c r="E462" i="4"/>
  <c r="F462" i="4"/>
  <c r="G462" i="4"/>
  <c r="H462" i="4"/>
  <c r="I462" i="4"/>
  <c r="J462" i="4"/>
  <c r="K462" i="4"/>
  <c r="L462" i="4"/>
  <c r="M462" i="4"/>
  <c r="N462" i="4"/>
  <c r="O462" i="4"/>
  <c r="P462" i="4"/>
  <c r="Q462" i="4"/>
  <c r="R462" i="4"/>
  <c r="S462" i="4"/>
  <c r="T462" i="4"/>
  <c r="U462" i="4"/>
  <c r="V462" i="4"/>
  <c r="W462" i="4"/>
  <c r="X462" i="4"/>
  <c r="Y462" i="4"/>
  <c r="Z462" i="4"/>
  <c r="AA462" i="4"/>
  <c r="AB462" i="4"/>
  <c r="AC462" i="4"/>
  <c r="AD462" i="4"/>
  <c r="AE462" i="4"/>
  <c r="AF462" i="4"/>
  <c r="AG462" i="4"/>
  <c r="AH462" i="4"/>
  <c r="AI462" i="4"/>
  <c r="AJ462" i="4"/>
  <c r="C463" i="4"/>
  <c r="D463" i="4"/>
  <c r="E463" i="4"/>
  <c r="F463" i="4"/>
  <c r="G463" i="4"/>
  <c r="H463" i="4"/>
  <c r="I463" i="4"/>
  <c r="J463" i="4"/>
  <c r="K463" i="4"/>
  <c r="L463" i="4"/>
  <c r="M463" i="4"/>
  <c r="N463" i="4"/>
  <c r="O463" i="4"/>
  <c r="P463" i="4"/>
  <c r="Q463" i="4"/>
  <c r="R463" i="4"/>
  <c r="S463" i="4"/>
  <c r="T463" i="4"/>
  <c r="U463" i="4"/>
  <c r="V463" i="4"/>
  <c r="W463" i="4"/>
  <c r="X463" i="4"/>
  <c r="Y463" i="4"/>
  <c r="Z463" i="4"/>
  <c r="AA463" i="4"/>
  <c r="AB463" i="4"/>
  <c r="AC463" i="4"/>
  <c r="AD463" i="4"/>
  <c r="AE463" i="4"/>
  <c r="AF463" i="4"/>
  <c r="AG463" i="4"/>
  <c r="AH463" i="4"/>
  <c r="AI463" i="4"/>
  <c r="AJ463" i="4"/>
  <c r="C464" i="4"/>
  <c r="D464" i="4"/>
  <c r="E464" i="4"/>
  <c r="F464" i="4"/>
  <c r="G464" i="4"/>
  <c r="H464" i="4"/>
  <c r="I464" i="4"/>
  <c r="J464" i="4"/>
  <c r="K464" i="4"/>
  <c r="L464" i="4"/>
  <c r="M464" i="4"/>
  <c r="N464" i="4"/>
  <c r="O464" i="4"/>
  <c r="P464" i="4"/>
  <c r="Q464" i="4"/>
  <c r="R464" i="4"/>
  <c r="S464" i="4"/>
  <c r="T464" i="4"/>
  <c r="U464" i="4"/>
  <c r="V464" i="4"/>
  <c r="W464" i="4"/>
  <c r="X464" i="4"/>
  <c r="Y464" i="4"/>
  <c r="Z464" i="4"/>
  <c r="AA464" i="4"/>
  <c r="AB464" i="4"/>
  <c r="AC464" i="4"/>
  <c r="AD464" i="4"/>
  <c r="AE464" i="4"/>
  <c r="AF464" i="4"/>
  <c r="AG464" i="4"/>
  <c r="AH464" i="4"/>
  <c r="AI464" i="4"/>
  <c r="AJ464" i="4"/>
  <c r="C465" i="4"/>
  <c r="D465" i="4"/>
  <c r="E465" i="4"/>
  <c r="F465" i="4"/>
  <c r="G465" i="4"/>
  <c r="H465" i="4"/>
  <c r="I465" i="4"/>
  <c r="J465" i="4"/>
  <c r="K465" i="4"/>
  <c r="L465" i="4"/>
  <c r="M465" i="4"/>
  <c r="N465" i="4"/>
  <c r="O465" i="4"/>
  <c r="P465" i="4"/>
  <c r="Q465" i="4"/>
  <c r="R465" i="4"/>
  <c r="S465" i="4"/>
  <c r="T465" i="4"/>
  <c r="U465" i="4"/>
  <c r="V465" i="4"/>
  <c r="W465" i="4"/>
  <c r="X465" i="4"/>
  <c r="Y465" i="4"/>
  <c r="Z465" i="4"/>
  <c r="AA465" i="4"/>
  <c r="AB465" i="4"/>
  <c r="AC465" i="4"/>
  <c r="AD465" i="4"/>
  <c r="AE465" i="4"/>
  <c r="AF465" i="4"/>
  <c r="AG465" i="4"/>
  <c r="AH465" i="4"/>
  <c r="AI465" i="4"/>
  <c r="AJ465" i="4"/>
  <c r="C466" i="4"/>
  <c r="D466" i="4"/>
  <c r="E466" i="4"/>
  <c r="F466" i="4"/>
  <c r="G466" i="4"/>
  <c r="H466" i="4"/>
  <c r="I466" i="4"/>
  <c r="J466" i="4"/>
  <c r="K466" i="4"/>
  <c r="L466" i="4"/>
  <c r="M466" i="4"/>
  <c r="N466" i="4"/>
  <c r="O466" i="4"/>
  <c r="P466" i="4"/>
  <c r="Q466" i="4"/>
  <c r="R466" i="4"/>
  <c r="S466" i="4"/>
  <c r="T466" i="4"/>
  <c r="U466" i="4"/>
  <c r="V466" i="4"/>
  <c r="W466" i="4"/>
  <c r="X466" i="4"/>
  <c r="Y466" i="4"/>
  <c r="Z466" i="4"/>
  <c r="AA466" i="4"/>
  <c r="AB466" i="4"/>
  <c r="AC466" i="4"/>
  <c r="AD466" i="4"/>
  <c r="AE466" i="4"/>
  <c r="AF466" i="4"/>
  <c r="AG466" i="4"/>
  <c r="AH466" i="4"/>
  <c r="AI466" i="4"/>
  <c r="AJ466" i="4"/>
  <c r="C467" i="4"/>
  <c r="D467" i="4"/>
  <c r="E467" i="4"/>
  <c r="F467" i="4"/>
  <c r="G467" i="4"/>
  <c r="H467" i="4"/>
  <c r="I467" i="4"/>
  <c r="J467" i="4"/>
  <c r="K467" i="4"/>
  <c r="L467" i="4"/>
  <c r="M467" i="4"/>
  <c r="N467" i="4"/>
  <c r="O467" i="4"/>
  <c r="P467" i="4"/>
  <c r="Q467" i="4"/>
  <c r="R467" i="4"/>
  <c r="S467" i="4"/>
  <c r="T467" i="4"/>
  <c r="U467" i="4"/>
  <c r="V467" i="4"/>
  <c r="W467" i="4"/>
  <c r="X467" i="4"/>
  <c r="Y467" i="4"/>
  <c r="Z467" i="4"/>
  <c r="AA467" i="4"/>
  <c r="AB467" i="4"/>
  <c r="AC467" i="4"/>
  <c r="AD467" i="4"/>
  <c r="AE467" i="4"/>
  <c r="AF467" i="4"/>
  <c r="AG467" i="4"/>
  <c r="AH467" i="4"/>
  <c r="AI467" i="4"/>
  <c r="AJ467" i="4"/>
  <c r="C468" i="4"/>
  <c r="D468" i="4"/>
  <c r="E468" i="4"/>
  <c r="F468" i="4"/>
  <c r="G468" i="4"/>
  <c r="H468" i="4"/>
  <c r="I468" i="4"/>
  <c r="J468" i="4"/>
  <c r="K468" i="4"/>
  <c r="L468" i="4"/>
  <c r="M468" i="4"/>
  <c r="N468" i="4"/>
  <c r="O468" i="4"/>
  <c r="P468" i="4"/>
  <c r="Q468" i="4"/>
  <c r="R468" i="4"/>
  <c r="S468" i="4"/>
  <c r="T468" i="4"/>
  <c r="U468" i="4"/>
  <c r="V468" i="4"/>
  <c r="W468" i="4"/>
  <c r="X468" i="4"/>
  <c r="Y468" i="4"/>
  <c r="Z468" i="4"/>
  <c r="AA468" i="4"/>
  <c r="AB468" i="4"/>
  <c r="AC468" i="4"/>
  <c r="AD468" i="4"/>
  <c r="AE468" i="4"/>
  <c r="AF468" i="4"/>
  <c r="AG468" i="4"/>
  <c r="AH468" i="4"/>
  <c r="AI468" i="4"/>
  <c r="AJ468" i="4"/>
  <c r="C469" i="4"/>
  <c r="D469" i="4"/>
  <c r="E469" i="4"/>
  <c r="F469" i="4"/>
  <c r="G469" i="4"/>
  <c r="H469" i="4"/>
  <c r="I469" i="4"/>
  <c r="J469" i="4"/>
  <c r="K469" i="4"/>
  <c r="L469" i="4"/>
  <c r="M469" i="4"/>
  <c r="N469" i="4"/>
  <c r="O469" i="4"/>
  <c r="P469" i="4"/>
  <c r="Q469" i="4"/>
  <c r="R469" i="4"/>
  <c r="S469" i="4"/>
  <c r="T469" i="4"/>
  <c r="U469" i="4"/>
  <c r="V469" i="4"/>
  <c r="W469" i="4"/>
  <c r="X469" i="4"/>
  <c r="Y469" i="4"/>
  <c r="Z469" i="4"/>
  <c r="AA469" i="4"/>
  <c r="AB469" i="4"/>
  <c r="AC469" i="4"/>
  <c r="AD469" i="4"/>
  <c r="AE469" i="4"/>
  <c r="AF469" i="4"/>
  <c r="AG469" i="4"/>
  <c r="AH469" i="4"/>
  <c r="AI469" i="4"/>
  <c r="AJ469" i="4"/>
  <c r="C470" i="4"/>
  <c r="D470" i="4"/>
  <c r="E470" i="4"/>
  <c r="F470" i="4"/>
  <c r="G470" i="4"/>
  <c r="H470" i="4"/>
  <c r="I470" i="4"/>
  <c r="J470" i="4"/>
  <c r="K470" i="4"/>
  <c r="L470" i="4"/>
  <c r="M470" i="4"/>
  <c r="N470" i="4"/>
  <c r="O470" i="4"/>
  <c r="P470" i="4"/>
  <c r="Q470" i="4"/>
  <c r="R470" i="4"/>
  <c r="S470" i="4"/>
  <c r="T470" i="4"/>
  <c r="U470" i="4"/>
  <c r="V470" i="4"/>
  <c r="W470" i="4"/>
  <c r="X470" i="4"/>
  <c r="Y470" i="4"/>
  <c r="Z470" i="4"/>
  <c r="AA470" i="4"/>
  <c r="AB470" i="4"/>
  <c r="AC470" i="4"/>
  <c r="AD470" i="4"/>
  <c r="AE470" i="4"/>
  <c r="AF470" i="4"/>
  <c r="AG470" i="4"/>
  <c r="AH470" i="4"/>
  <c r="AI470" i="4"/>
  <c r="AJ470" i="4"/>
  <c r="C471" i="4"/>
  <c r="D471" i="4"/>
  <c r="E471" i="4"/>
  <c r="F471" i="4"/>
  <c r="G471" i="4"/>
  <c r="H471" i="4"/>
  <c r="I471" i="4"/>
  <c r="J471" i="4"/>
  <c r="K471" i="4"/>
  <c r="L471" i="4"/>
  <c r="M471" i="4"/>
  <c r="N471" i="4"/>
  <c r="O471" i="4"/>
  <c r="P471" i="4"/>
  <c r="Q471" i="4"/>
  <c r="R471" i="4"/>
  <c r="S471" i="4"/>
  <c r="T471" i="4"/>
  <c r="U471" i="4"/>
  <c r="V471" i="4"/>
  <c r="W471" i="4"/>
  <c r="X471" i="4"/>
  <c r="Y471" i="4"/>
  <c r="Z471" i="4"/>
  <c r="AA471" i="4"/>
  <c r="AB471" i="4"/>
  <c r="AC471" i="4"/>
  <c r="AD471" i="4"/>
  <c r="AE471" i="4"/>
  <c r="AF471" i="4"/>
  <c r="AG471" i="4"/>
  <c r="AH471" i="4"/>
  <c r="AI471" i="4"/>
  <c r="AJ471" i="4"/>
  <c r="C472" i="4"/>
  <c r="D472" i="4"/>
  <c r="E472" i="4"/>
  <c r="F472" i="4"/>
  <c r="G472" i="4"/>
  <c r="H472" i="4"/>
  <c r="I472" i="4"/>
  <c r="J472" i="4"/>
  <c r="K472" i="4"/>
  <c r="L472" i="4"/>
  <c r="M472" i="4"/>
  <c r="N472" i="4"/>
  <c r="O472" i="4"/>
  <c r="P472" i="4"/>
  <c r="Q472" i="4"/>
  <c r="R472" i="4"/>
  <c r="S472" i="4"/>
  <c r="T472" i="4"/>
  <c r="U472" i="4"/>
  <c r="V472" i="4"/>
  <c r="W472" i="4"/>
  <c r="X472" i="4"/>
  <c r="Y472" i="4"/>
  <c r="Z472" i="4"/>
  <c r="AA472" i="4"/>
  <c r="AB472" i="4"/>
  <c r="AC472" i="4"/>
  <c r="AD472" i="4"/>
  <c r="AE472" i="4"/>
  <c r="AF472" i="4"/>
  <c r="AG472" i="4"/>
  <c r="AH472" i="4"/>
  <c r="AI472" i="4"/>
  <c r="AJ472" i="4"/>
  <c r="C473" i="4"/>
  <c r="D473" i="4"/>
  <c r="E473" i="4"/>
  <c r="F473" i="4"/>
  <c r="G473" i="4"/>
  <c r="H473" i="4"/>
  <c r="I473" i="4"/>
  <c r="J473" i="4"/>
  <c r="K473" i="4"/>
  <c r="L473" i="4"/>
  <c r="M473" i="4"/>
  <c r="N473" i="4"/>
  <c r="O473" i="4"/>
  <c r="P473" i="4"/>
  <c r="Q473" i="4"/>
  <c r="R473" i="4"/>
  <c r="S473" i="4"/>
  <c r="T473" i="4"/>
  <c r="U473" i="4"/>
  <c r="V473" i="4"/>
  <c r="W473" i="4"/>
  <c r="X473" i="4"/>
  <c r="Y473" i="4"/>
  <c r="Z473" i="4"/>
  <c r="AA473" i="4"/>
  <c r="AB473" i="4"/>
  <c r="AC473" i="4"/>
  <c r="AD473" i="4"/>
  <c r="AE473" i="4"/>
  <c r="AF473" i="4"/>
  <c r="AG473" i="4"/>
  <c r="AH473" i="4"/>
  <c r="AI473" i="4"/>
  <c r="AJ473" i="4"/>
  <c r="C474" i="4"/>
  <c r="D474" i="4"/>
  <c r="E474" i="4"/>
  <c r="F474" i="4"/>
  <c r="G474" i="4"/>
  <c r="H474" i="4"/>
  <c r="I474" i="4"/>
  <c r="J474" i="4"/>
  <c r="K474" i="4"/>
  <c r="L474" i="4"/>
  <c r="M474" i="4"/>
  <c r="N474" i="4"/>
  <c r="O474" i="4"/>
  <c r="P474" i="4"/>
  <c r="Q474" i="4"/>
  <c r="R474" i="4"/>
  <c r="S474" i="4"/>
  <c r="T474" i="4"/>
  <c r="U474" i="4"/>
  <c r="V474" i="4"/>
  <c r="W474" i="4"/>
  <c r="X474" i="4"/>
  <c r="Y474" i="4"/>
  <c r="Z474" i="4"/>
  <c r="AA474" i="4"/>
  <c r="AB474" i="4"/>
  <c r="AC474" i="4"/>
  <c r="AD474" i="4"/>
  <c r="AE474" i="4"/>
  <c r="AF474" i="4"/>
  <c r="AG474" i="4"/>
  <c r="AH474" i="4"/>
  <c r="AI474" i="4"/>
  <c r="AJ474" i="4"/>
  <c r="C475" i="4"/>
  <c r="D475" i="4"/>
  <c r="E475" i="4"/>
  <c r="F475" i="4"/>
  <c r="G475" i="4"/>
  <c r="H475" i="4"/>
  <c r="I475" i="4"/>
  <c r="J475" i="4"/>
  <c r="K475" i="4"/>
  <c r="L475" i="4"/>
  <c r="M475" i="4"/>
  <c r="N475" i="4"/>
  <c r="O475" i="4"/>
  <c r="P475" i="4"/>
  <c r="Q475" i="4"/>
  <c r="R475" i="4"/>
  <c r="S475" i="4"/>
  <c r="T475" i="4"/>
  <c r="U475" i="4"/>
  <c r="V475" i="4"/>
  <c r="W475" i="4"/>
  <c r="X475" i="4"/>
  <c r="Y475" i="4"/>
  <c r="Z475" i="4"/>
  <c r="AA475" i="4"/>
  <c r="AB475" i="4"/>
  <c r="AC475" i="4"/>
  <c r="AD475" i="4"/>
  <c r="AE475" i="4"/>
  <c r="AF475" i="4"/>
  <c r="AG475" i="4"/>
  <c r="AH475" i="4"/>
  <c r="AI475" i="4"/>
  <c r="AJ475" i="4"/>
  <c r="C476" i="4"/>
  <c r="D476" i="4"/>
  <c r="E476" i="4"/>
  <c r="F476" i="4"/>
  <c r="G476" i="4"/>
  <c r="H476" i="4"/>
  <c r="I476" i="4"/>
  <c r="J476" i="4"/>
  <c r="K476" i="4"/>
  <c r="L476" i="4"/>
  <c r="M476" i="4"/>
  <c r="N476" i="4"/>
  <c r="O476" i="4"/>
  <c r="P476" i="4"/>
  <c r="Q476" i="4"/>
  <c r="R476" i="4"/>
  <c r="S476" i="4"/>
  <c r="T476" i="4"/>
  <c r="U476" i="4"/>
  <c r="V476" i="4"/>
  <c r="W476" i="4"/>
  <c r="X476" i="4"/>
  <c r="Y476" i="4"/>
  <c r="Z476" i="4"/>
  <c r="AA476" i="4"/>
  <c r="AB476" i="4"/>
  <c r="AC476" i="4"/>
  <c r="AD476" i="4"/>
  <c r="AE476" i="4"/>
  <c r="AF476" i="4"/>
  <c r="AG476" i="4"/>
  <c r="AH476" i="4"/>
  <c r="AI476" i="4"/>
  <c r="AJ476" i="4"/>
  <c r="C477" i="4"/>
  <c r="D477" i="4"/>
  <c r="E477" i="4"/>
  <c r="F477" i="4"/>
  <c r="G477" i="4"/>
  <c r="H477" i="4"/>
  <c r="I477" i="4"/>
  <c r="J477" i="4"/>
  <c r="K477" i="4"/>
  <c r="L477" i="4"/>
  <c r="M477" i="4"/>
  <c r="N477" i="4"/>
  <c r="O477" i="4"/>
  <c r="P477" i="4"/>
  <c r="Q477" i="4"/>
  <c r="R477" i="4"/>
  <c r="S477" i="4"/>
  <c r="T477" i="4"/>
  <c r="U477" i="4"/>
  <c r="V477" i="4"/>
  <c r="W477" i="4"/>
  <c r="X477" i="4"/>
  <c r="Y477" i="4"/>
  <c r="Z477" i="4"/>
  <c r="AA477" i="4"/>
  <c r="AB477" i="4"/>
  <c r="AC477" i="4"/>
  <c r="AD477" i="4"/>
  <c r="AE477" i="4"/>
  <c r="AF477" i="4"/>
  <c r="AG477" i="4"/>
  <c r="AH477" i="4"/>
  <c r="AI477" i="4"/>
  <c r="AJ477" i="4"/>
  <c r="C478" i="4"/>
  <c r="D478" i="4"/>
  <c r="E478" i="4"/>
  <c r="F478" i="4"/>
  <c r="G478" i="4"/>
  <c r="H478" i="4"/>
  <c r="I478" i="4"/>
  <c r="J478" i="4"/>
  <c r="K478" i="4"/>
  <c r="L478" i="4"/>
  <c r="M478" i="4"/>
  <c r="N478" i="4"/>
  <c r="O478" i="4"/>
  <c r="P478" i="4"/>
  <c r="Q478" i="4"/>
  <c r="R478" i="4"/>
  <c r="S478" i="4"/>
  <c r="T478" i="4"/>
  <c r="U478" i="4"/>
  <c r="V478" i="4"/>
  <c r="W478" i="4"/>
  <c r="X478" i="4"/>
  <c r="Y478" i="4"/>
  <c r="Z478" i="4"/>
  <c r="AA478" i="4"/>
  <c r="AB478" i="4"/>
  <c r="AC478" i="4"/>
  <c r="AD478" i="4"/>
  <c r="AE478" i="4"/>
  <c r="AF478" i="4"/>
  <c r="AG478" i="4"/>
  <c r="AH478" i="4"/>
  <c r="AI478" i="4"/>
  <c r="AJ478" i="4"/>
  <c r="C479" i="4"/>
  <c r="D479" i="4"/>
  <c r="E479" i="4"/>
  <c r="F479" i="4"/>
  <c r="G479" i="4"/>
  <c r="H479" i="4"/>
  <c r="I479" i="4"/>
  <c r="J479" i="4"/>
  <c r="K479" i="4"/>
  <c r="L479" i="4"/>
  <c r="M479" i="4"/>
  <c r="N479" i="4"/>
  <c r="O479" i="4"/>
  <c r="P479" i="4"/>
  <c r="Q479" i="4"/>
  <c r="R479" i="4"/>
  <c r="S479" i="4"/>
  <c r="T479" i="4"/>
  <c r="U479" i="4"/>
  <c r="V479" i="4"/>
  <c r="W479" i="4"/>
  <c r="X479" i="4"/>
  <c r="Y479" i="4"/>
  <c r="Z479" i="4"/>
  <c r="AA479" i="4"/>
  <c r="AB479" i="4"/>
  <c r="AC479" i="4"/>
  <c r="AD479" i="4"/>
  <c r="AE479" i="4"/>
  <c r="AF479" i="4"/>
  <c r="AG479" i="4"/>
  <c r="AH479" i="4"/>
  <c r="AI479" i="4"/>
  <c r="AJ479" i="4"/>
  <c r="C480" i="4"/>
  <c r="D480" i="4"/>
  <c r="E480" i="4"/>
  <c r="F480" i="4"/>
  <c r="G480" i="4"/>
  <c r="H480" i="4"/>
  <c r="I480" i="4"/>
  <c r="J480" i="4"/>
  <c r="K480" i="4"/>
  <c r="L480" i="4"/>
  <c r="M480" i="4"/>
  <c r="N480" i="4"/>
  <c r="O480" i="4"/>
  <c r="P480" i="4"/>
  <c r="Q480" i="4"/>
  <c r="R480" i="4"/>
  <c r="S480" i="4"/>
  <c r="T480" i="4"/>
  <c r="U480" i="4"/>
  <c r="V480" i="4"/>
  <c r="W480" i="4"/>
  <c r="X480" i="4"/>
  <c r="Y480" i="4"/>
  <c r="Z480" i="4"/>
  <c r="AA480" i="4"/>
  <c r="AB480" i="4"/>
  <c r="AC480" i="4"/>
  <c r="AD480" i="4"/>
  <c r="AE480" i="4"/>
  <c r="AF480" i="4"/>
  <c r="AG480" i="4"/>
  <c r="AH480" i="4"/>
  <c r="AI480" i="4"/>
  <c r="AJ480" i="4"/>
  <c r="C481" i="4"/>
  <c r="D481" i="4"/>
  <c r="E481" i="4"/>
  <c r="F481" i="4"/>
  <c r="G481" i="4"/>
  <c r="H481" i="4"/>
  <c r="I481" i="4"/>
  <c r="J481" i="4"/>
  <c r="K481" i="4"/>
  <c r="L481" i="4"/>
  <c r="M481" i="4"/>
  <c r="N481" i="4"/>
  <c r="O481" i="4"/>
  <c r="P481" i="4"/>
  <c r="Q481" i="4"/>
  <c r="R481" i="4"/>
  <c r="S481" i="4"/>
  <c r="T481" i="4"/>
  <c r="U481" i="4"/>
  <c r="V481" i="4"/>
  <c r="W481" i="4"/>
  <c r="X481" i="4"/>
  <c r="Y481" i="4"/>
  <c r="Z481" i="4"/>
  <c r="AA481" i="4"/>
  <c r="AB481" i="4"/>
  <c r="AC481" i="4"/>
  <c r="AD481" i="4"/>
  <c r="AE481" i="4"/>
  <c r="AF481" i="4"/>
  <c r="AG481" i="4"/>
  <c r="AH481" i="4"/>
  <c r="AI481" i="4"/>
  <c r="AJ481" i="4"/>
  <c r="C482" i="4"/>
  <c r="D482" i="4"/>
  <c r="E482" i="4"/>
  <c r="F482" i="4"/>
  <c r="G482" i="4"/>
  <c r="H482" i="4"/>
  <c r="I482" i="4"/>
  <c r="J482" i="4"/>
  <c r="K482" i="4"/>
  <c r="L482" i="4"/>
  <c r="M482" i="4"/>
  <c r="N482" i="4"/>
  <c r="O482" i="4"/>
  <c r="P482" i="4"/>
  <c r="Q482" i="4"/>
  <c r="R482" i="4"/>
  <c r="S482" i="4"/>
  <c r="T482" i="4"/>
  <c r="U482" i="4"/>
  <c r="V482" i="4"/>
  <c r="W482" i="4"/>
  <c r="X482" i="4"/>
  <c r="Y482" i="4"/>
  <c r="Z482" i="4"/>
  <c r="AA482" i="4"/>
  <c r="AB482" i="4"/>
  <c r="AC482" i="4"/>
  <c r="AD482" i="4"/>
  <c r="AE482" i="4"/>
  <c r="AF482" i="4"/>
  <c r="AG482" i="4"/>
  <c r="AH482" i="4"/>
  <c r="AI482" i="4"/>
  <c r="AJ482" i="4"/>
  <c r="C483" i="4"/>
  <c r="D483" i="4"/>
  <c r="E483" i="4"/>
  <c r="F483" i="4"/>
  <c r="G483" i="4"/>
  <c r="H483" i="4"/>
  <c r="I483" i="4"/>
  <c r="J483" i="4"/>
  <c r="K483" i="4"/>
  <c r="L483" i="4"/>
  <c r="M483" i="4"/>
  <c r="N483" i="4"/>
  <c r="O483" i="4"/>
  <c r="P483" i="4"/>
  <c r="Q483" i="4"/>
  <c r="R483" i="4"/>
  <c r="S483" i="4"/>
  <c r="T483" i="4"/>
  <c r="U483" i="4"/>
  <c r="V483" i="4"/>
  <c r="W483" i="4"/>
  <c r="X483" i="4"/>
  <c r="Y483" i="4"/>
  <c r="Z483" i="4"/>
  <c r="AA483" i="4"/>
  <c r="AB483" i="4"/>
  <c r="AC483" i="4"/>
  <c r="AD483" i="4"/>
  <c r="AE483" i="4"/>
  <c r="AF483" i="4"/>
  <c r="AG483" i="4"/>
  <c r="AH483" i="4"/>
  <c r="AI483" i="4"/>
  <c r="AJ483" i="4"/>
  <c r="C484" i="4"/>
  <c r="D484" i="4"/>
  <c r="E484" i="4"/>
  <c r="F484" i="4"/>
  <c r="G484" i="4"/>
  <c r="H484" i="4"/>
  <c r="I484" i="4"/>
  <c r="J484" i="4"/>
  <c r="K484" i="4"/>
  <c r="L484" i="4"/>
  <c r="M484" i="4"/>
  <c r="N484" i="4"/>
  <c r="O484" i="4"/>
  <c r="P484" i="4"/>
  <c r="Q484" i="4"/>
  <c r="R484" i="4"/>
  <c r="S484" i="4"/>
  <c r="T484" i="4"/>
  <c r="U484" i="4"/>
  <c r="V484" i="4"/>
  <c r="W484" i="4"/>
  <c r="X484" i="4"/>
  <c r="Y484" i="4"/>
  <c r="Z484" i="4"/>
  <c r="AA484" i="4"/>
  <c r="AB484" i="4"/>
  <c r="AC484" i="4"/>
  <c r="AD484" i="4"/>
  <c r="AE484" i="4"/>
  <c r="AF484" i="4"/>
  <c r="AG484" i="4"/>
  <c r="AH484" i="4"/>
  <c r="AI484" i="4"/>
  <c r="AJ484" i="4"/>
  <c r="C485" i="4"/>
  <c r="D485" i="4"/>
  <c r="E485" i="4"/>
  <c r="F485" i="4"/>
  <c r="G485" i="4"/>
  <c r="H485" i="4"/>
  <c r="I485" i="4"/>
  <c r="J485" i="4"/>
  <c r="K485" i="4"/>
  <c r="L485" i="4"/>
  <c r="M485" i="4"/>
  <c r="N485" i="4"/>
  <c r="O485" i="4"/>
  <c r="P485" i="4"/>
  <c r="Q485" i="4"/>
  <c r="R485" i="4"/>
  <c r="S485" i="4"/>
  <c r="T485" i="4"/>
  <c r="U485" i="4"/>
  <c r="V485" i="4"/>
  <c r="W485" i="4"/>
  <c r="X485" i="4"/>
  <c r="Y485" i="4"/>
  <c r="Z485" i="4"/>
  <c r="AA485" i="4"/>
  <c r="AB485" i="4"/>
  <c r="AC485" i="4"/>
  <c r="AD485" i="4"/>
  <c r="AE485" i="4"/>
  <c r="AF485" i="4"/>
  <c r="AG485" i="4"/>
  <c r="AH485" i="4"/>
  <c r="AI485" i="4"/>
  <c r="AJ485" i="4"/>
  <c r="C486" i="4"/>
  <c r="D486" i="4"/>
  <c r="E486" i="4"/>
  <c r="F486" i="4"/>
  <c r="G486" i="4"/>
  <c r="H486" i="4"/>
  <c r="I486" i="4"/>
  <c r="J486" i="4"/>
  <c r="K486" i="4"/>
  <c r="L486" i="4"/>
  <c r="M486" i="4"/>
  <c r="N486" i="4"/>
  <c r="O486" i="4"/>
  <c r="P486" i="4"/>
  <c r="Q486" i="4"/>
  <c r="R486" i="4"/>
  <c r="S486" i="4"/>
  <c r="T486" i="4"/>
  <c r="U486" i="4"/>
  <c r="V486" i="4"/>
  <c r="W486" i="4"/>
  <c r="X486" i="4"/>
  <c r="Y486" i="4"/>
  <c r="Z486" i="4"/>
  <c r="AA486" i="4"/>
  <c r="AB486" i="4"/>
  <c r="AC486" i="4"/>
  <c r="AD486" i="4"/>
  <c r="AE486" i="4"/>
  <c r="AF486" i="4"/>
  <c r="AG486" i="4"/>
  <c r="AH486" i="4"/>
  <c r="AI486" i="4"/>
  <c r="AJ486" i="4"/>
  <c r="C487" i="4"/>
  <c r="D487" i="4"/>
  <c r="E487" i="4"/>
  <c r="F487" i="4"/>
  <c r="G487" i="4"/>
  <c r="H487" i="4"/>
  <c r="I487" i="4"/>
  <c r="J487" i="4"/>
  <c r="K487" i="4"/>
  <c r="L487" i="4"/>
  <c r="M487" i="4"/>
  <c r="N487" i="4"/>
  <c r="O487" i="4"/>
  <c r="P487" i="4"/>
  <c r="Q487" i="4"/>
  <c r="R487" i="4"/>
  <c r="S487" i="4"/>
  <c r="T487" i="4"/>
  <c r="U487" i="4"/>
  <c r="V487" i="4"/>
  <c r="W487" i="4"/>
  <c r="X487" i="4"/>
  <c r="Y487" i="4"/>
  <c r="Z487" i="4"/>
  <c r="AA487" i="4"/>
  <c r="AB487" i="4"/>
  <c r="AC487" i="4"/>
  <c r="AD487" i="4"/>
  <c r="AE487" i="4"/>
  <c r="AF487" i="4"/>
  <c r="AG487" i="4"/>
  <c r="AH487" i="4"/>
  <c r="AI487" i="4"/>
  <c r="AJ487" i="4"/>
  <c r="C488" i="4"/>
  <c r="D488" i="4"/>
  <c r="E488" i="4"/>
  <c r="F488" i="4"/>
  <c r="G488" i="4"/>
  <c r="H488" i="4"/>
  <c r="I488" i="4"/>
  <c r="J488" i="4"/>
  <c r="K488" i="4"/>
  <c r="L488" i="4"/>
  <c r="M488" i="4"/>
  <c r="N488" i="4"/>
  <c r="O488" i="4"/>
  <c r="P488" i="4"/>
  <c r="Q488" i="4"/>
  <c r="R488" i="4"/>
  <c r="S488" i="4"/>
  <c r="T488" i="4"/>
  <c r="U488" i="4"/>
  <c r="V488" i="4"/>
  <c r="W488" i="4"/>
  <c r="X488" i="4"/>
  <c r="Y488" i="4"/>
  <c r="Z488" i="4"/>
  <c r="AA488" i="4"/>
  <c r="AB488" i="4"/>
  <c r="AC488" i="4"/>
  <c r="AD488" i="4"/>
  <c r="AE488" i="4"/>
  <c r="AF488" i="4"/>
  <c r="AG488" i="4"/>
  <c r="AH488" i="4"/>
  <c r="AI488" i="4"/>
  <c r="AJ488" i="4"/>
  <c r="C489" i="4"/>
  <c r="D489" i="4"/>
  <c r="E489" i="4"/>
  <c r="F489" i="4"/>
  <c r="G489" i="4"/>
  <c r="H489" i="4"/>
  <c r="I489" i="4"/>
  <c r="J489" i="4"/>
  <c r="K489" i="4"/>
  <c r="L489" i="4"/>
  <c r="M489" i="4"/>
  <c r="N489" i="4"/>
  <c r="O489" i="4"/>
  <c r="P489" i="4"/>
  <c r="Q489" i="4"/>
  <c r="R489" i="4"/>
  <c r="S489" i="4"/>
  <c r="T489" i="4"/>
  <c r="U489" i="4"/>
  <c r="V489" i="4"/>
  <c r="W489" i="4"/>
  <c r="X489" i="4"/>
  <c r="Y489" i="4"/>
  <c r="Z489" i="4"/>
  <c r="AA489" i="4"/>
  <c r="AB489" i="4"/>
  <c r="AC489" i="4"/>
  <c r="AD489" i="4"/>
  <c r="AE489" i="4"/>
  <c r="AF489" i="4"/>
  <c r="AG489" i="4"/>
  <c r="AH489" i="4"/>
  <c r="AI489" i="4"/>
  <c r="AJ489" i="4"/>
  <c r="D446" i="4"/>
  <c r="E446" i="4"/>
  <c r="F446" i="4"/>
  <c r="G446" i="4"/>
  <c r="H446" i="4"/>
  <c r="I446" i="4"/>
  <c r="J446" i="4"/>
  <c r="K446" i="4"/>
  <c r="L446" i="4"/>
  <c r="M446" i="4"/>
  <c r="N446" i="4"/>
  <c r="O446" i="4"/>
  <c r="P446" i="4"/>
  <c r="Q446" i="4"/>
  <c r="R446" i="4"/>
  <c r="S446" i="4"/>
  <c r="T446" i="4"/>
  <c r="U446" i="4"/>
  <c r="V446" i="4"/>
  <c r="W446" i="4"/>
  <c r="X446" i="4"/>
  <c r="Y446" i="4"/>
  <c r="Z446" i="4"/>
  <c r="AA446" i="4"/>
  <c r="AB446" i="4"/>
  <c r="AC446" i="4"/>
  <c r="AD446" i="4"/>
  <c r="AE446" i="4"/>
  <c r="AF446" i="4"/>
  <c r="AG446" i="4"/>
  <c r="AH446" i="4"/>
  <c r="AI446" i="4"/>
  <c r="AJ446" i="4"/>
  <c r="C446" i="4"/>
  <c r="C420" i="3"/>
  <c r="D420" i="3"/>
  <c r="E420" i="3"/>
  <c r="F420" i="3"/>
  <c r="G420" i="3"/>
  <c r="H420" i="3"/>
  <c r="H336" i="3" s="1"/>
  <c r="I420" i="3"/>
  <c r="J420" i="3"/>
  <c r="K420" i="3"/>
  <c r="L420" i="3"/>
  <c r="M420" i="3"/>
  <c r="N420" i="3"/>
  <c r="O420" i="3"/>
  <c r="P420" i="3"/>
  <c r="Q420" i="3"/>
  <c r="R420" i="3"/>
  <c r="S420" i="3"/>
  <c r="T420" i="3"/>
  <c r="U420" i="3"/>
  <c r="V420" i="3"/>
  <c r="W420" i="3"/>
  <c r="X420" i="3"/>
  <c r="Y420" i="3"/>
  <c r="Z420" i="3"/>
  <c r="AA420" i="3"/>
  <c r="AB420" i="3"/>
  <c r="AC420" i="3"/>
  <c r="AD420" i="3"/>
  <c r="AE420" i="3"/>
  <c r="AF420" i="3"/>
  <c r="AG420" i="3"/>
  <c r="AH420" i="3"/>
  <c r="AI420" i="3"/>
  <c r="AJ420" i="3"/>
  <c r="C421" i="3"/>
  <c r="D421" i="3"/>
  <c r="D337" i="3" s="1"/>
  <c r="E421" i="3"/>
  <c r="F421" i="3"/>
  <c r="G421" i="3"/>
  <c r="H421" i="3"/>
  <c r="I421" i="3"/>
  <c r="J421" i="3"/>
  <c r="K421" i="3"/>
  <c r="L421" i="3"/>
  <c r="M421" i="3"/>
  <c r="N421" i="3"/>
  <c r="O421" i="3"/>
  <c r="P421" i="3"/>
  <c r="Q421" i="3"/>
  <c r="R421" i="3"/>
  <c r="S421" i="3"/>
  <c r="T421" i="3"/>
  <c r="U421" i="3"/>
  <c r="V421" i="3"/>
  <c r="W421" i="3"/>
  <c r="X421" i="3"/>
  <c r="Y421" i="3"/>
  <c r="Z421" i="3"/>
  <c r="AA421" i="3"/>
  <c r="AB421" i="3"/>
  <c r="AC421" i="3"/>
  <c r="AD421" i="3"/>
  <c r="AE421" i="3"/>
  <c r="AF421" i="3"/>
  <c r="AG421" i="3"/>
  <c r="AH421" i="3"/>
  <c r="AI421" i="3"/>
  <c r="AJ421" i="3"/>
  <c r="C422" i="3"/>
  <c r="D422" i="3"/>
  <c r="E422" i="3"/>
  <c r="F422" i="3"/>
  <c r="F338" i="3" s="1"/>
  <c r="G422" i="3"/>
  <c r="H422" i="3"/>
  <c r="I422" i="3"/>
  <c r="J422" i="3"/>
  <c r="K422" i="3"/>
  <c r="L422" i="3"/>
  <c r="M422" i="3"/>
  <c r="N422" i="3"/>
  <c r="O422" i="3"/>
  <c r="P422" i="3"/>
  <c r="Q422" i="3"/>
  <c r="R422" i="3"/>
  <c r="S422" i="3"/>
  <c r="T422" i="3"/>
  <c r="U422" i="3"/>
  <c r="V422" i="3"/>
  <c r="W422" i="3"/>
  <c r="X422" i="3"/>
  <c r="Y422" i="3"/>
  <c r="Z422" i="3"/>
  <c r="AA422" i="3"/>
  <c r="AB422" i="3"/>
  <c r="AC422" i="3"/>
  <c r="AD422" i="3"/>
  <c r="AE422" i="3"/>
  <c r="AF422" i="3"/>
  <c r="AG422" i="3"/>
  <c r="AH422" i="3"/>
  <c r="AI422" i="3"/>
  <c r="AJ422" i="3"/>
  <c r="C423" i="3"/>
  <c r="D423" i="3"/>
  <c r="E423" i="3"/>
  <c r="F423" i="3"/>
  <c r="G423" i="3"/>
  <c r="H423" i="3"/>
  <c r="I423" i="3"/>
  <c r="J423" i="3"/>
  <c r="K423" i="3"/>
  <c r="L423" i="3"/>
  <c r="M423" i="3"/>
  <c r="N423" i="3"/>
  <c r="O423" i="3"/>
  <c r="P423" i="3"/>
  <c r="Q423" i="3"/>
  <c r="R423" i="3"/>
  <c r="S423" i="3"/>
  <c r="T423" i="3"/>
  <c r="U423" i="3"/>
  <c r="V423" i="3"/>
  <c r="W423" i="3"/>
  <c r="X423" i="3"/>
  <c r="Y423" i="3"/>
  <c r="Z423" i="3"/>
  <c r="AA423" i="3"/>
  <c r="AB423" i="3"/>
  <c r="AC423" i="3"/>
  <c r="AD423" i="3"/>
  <c r="AE423" i="3"/>
  <c r="AF423" i="3"/>
  <c r="AG423" i="3"/>
  <c r="AH423" i="3"/>
  <c r="AI423" i="3"/>
  <c r="AJ423" i="3"/>
  <c r="C424" i="3"/>
  <c r="D424" i="3"/>
  <c r="D371" i="3" s="1"/>
  <c r="E424" i="3"/>
  <c r="F424" i="3"/>
  <c r="G424" i="3"/>
  <c r="H424" i="3"/>
  <c r="I424" i="3"/>
  <c r="J424" i="3"/>
  <c r="K424" i="3"/>
  <c r="L424" i="3"/>
  <c r="M424" i="3"/>
  <c r="N424" i="3"/>
  <c r="O424" i="3"/>
  <c r="P424" i="3"/>
  <c r="Q424" i="3"/>
  <c r="R424" i="3"/>
  <c r="S424" i="3"/>
  <c r="T424" i="3"/>
  <c r="U424" i="3"/>
  <c r="V424" i="3"/>
  <c r="W424" i="3"/>
  <c r="X424" i="3"/>
  <c r="Y424" i="3"/>
  <c r="Z424" i="3"/>
  <c r="AA424" i="3"/>
  <c r="AB424" i="3"/>
  <c r="AC424" i="3"/>
  <c r="AD424" i="3"/>
  <c r="AE424" i="3"/>
  <c r="AF424" i="3"/>
  <c r="AG424" i="3"/>
  <c r="AH424" i="3"/>
  <c r="AI424" i="3"/>
  <c r="AJ424" i="3"/>
  <c r="C425" i="3"/>
  <c r="D425" i="3"/>
  <c r="E425" i="3"/>
  <c r="F425" i="3"/>
  <c r="F341" i="3" s="1"/>
  <c r="G425" i="3"/>
  <c r="H425" i="3"/>
  <c r="I425" i="3"/>
  <c r="J425" i="3"/>
  <c r="K425" i="3"/>
  <c r="L425" i="3"/>
  <c r="M425" i="3"/>
  <c r="N425" i="3"/>
  <c r="O425" i="3"/>
  <c r="P425" i="3"/>
  <c r="Q425" i="3"/>
  <c r="R425" i="3"/>
  <c r="S425" i="3"/>
  <c r="T425" i="3"/>
  <c r="U425" i="3"/>
  <c r="V425" i="3"/>
  <c r="W425" i="3"/>
  <c r="X425" i="3"/>
  <c r="Y425" i="3"/>
  <c r="Z425" i="3"/>
  <c r="AA425" i="3"/>
  <c r="AB425" i="3"/>
  <c r="AC425" i="3"/>
  <c r="AD425" i="3"/>
  <c r="AE425" i="3"/>
  <c r="AF425" i="3"/>
  <c r="AG425" i="3"/>
  <c r="AH425" i="3"/>
  <c r="AI425" i="3"/>
  <c r="AJ425" i="3"/>
  <c r="C426" i="3"/>
  <c r="D426" i="3"/>
  <c r="E426" i="3"/>
  <c r="F426" i="3"/>
  <c r="G426" i="3"/>
  <c r="H426" i="3"/>
  <c r="H409" i="3" s="1"/>
  <c r="I426" i="3"/>
  <c r="J426" i="3"/>
  <c r="K426" i="3"/>
  <c r="L426" i="3"/>
  <c r="M426" i="3"/>
  <c r="N426" i="3"/>
  <c r="O426" i="3"/>
  <c r="P426" i="3"/>
  <c r="Q426" i="3"/>
  <c r="R426" i="3"/>
  <c r="S426" i="3"/>
  <c r="T426" i="3"/>
  <c r="U426" i="3"/>
  <c r="V426" i="3"/>
  <c r="W426" i="3"/>
  <c r="X426" i="3"/>
  <c r="Y426" i="3"/>
  <c r="Z426" i="3"/>
  <c r="AA426" i="3"/>
  <c r="AB426" i="3"/>
  <c r="AC426" i="3"/>
  <c r="AD426" i="3"/>
  <c r="AE426" i="3"/>
  <c r="AF426" i="3"/>
  <c r="AG426" i="3"/>
  <c r="AH426" i="3"/>
  <c r="AI426" i="3"/>
  <c r="AJ426" i="3"/>
  <c r="C427" i="3"/>
  <c r="D427" i="3"/>
  <c r="E427" i="3"/>
  <c r="F427" i="3"/>
  <c r="G427" i="3"/>
  <c r="H427" i="3"/>
  <c r="I427" i="3"/>
  <c r="J427" i="3"/>
  <c r="K427" i="3"/>
  <c r="L427" i="3"/>
  <c r="M427" i="3"/>
  <c r="N427" i="3"/>
  <c r="O427" i="3"/>
  <c r="P427" i="3"/>
  <c r="Q427" i="3"/>
  <c r="R427" i="3"/>
  <c r="S427" i="3"/>
  <c r="T427" i="3"/>
  <c r="U427" i="3"/>
  <c r="V427" i="3"/>
  <c r="W427" i="3"/>
  <c r="X427" i="3"/>
  <c r="Y427" i="3"/>
  <c r="Z427" i="3"/>
  <c r="AA427" i="3"/>
  <c r="AB427" i="3"/>
  <c r="AC427" i="3"/>
  <c r="AD427" i="3"/>
  <c r="AE427" i="3"/>
  <c r="AF427" i="3"/>
  <c r="AG427" i="3"/>
  <c r="AH427" i="3"/>
  <c r="AI427" i="3"/>
  <c r="AJ427" i="3"/>
  <c r="C428" i="3"/>
  <c r="D428" i="3"/>
  <c r="E428" i="3"/>
  <c r="F428" i="3"/>
  <c r="F398" i="3" s="1"/>
  <c r="G428" i="3"/>
  <c r="H428" i="3"/>
  <c r="I428" i="3"/>
  <c r="J428" i="3"/>
  <c r="K428" i="3"/>
  <c r="L428" i="3"/>
  <c r="M428" i="3"/>
  <c r="N428" i="3"/>
  <c r="O428" i="3"/>
  <c r="P428" i="3"/>
  <c r="Q428" i="3"/>
  <c r="R428" i="3"/>
  <c r="S428" i="3"/>
  <c r="T428" i="3"/>
  <c r="U428" i="3"/>
  <c r="V428" i="3"/>
  <c r="W428" i="3"/>
  <c r="X428" i="3"/>
  <c r="Y428" i="3"/>
  <c r="Z428" i="3"/>
  <c r="AA428" i="3"/>
  <c r="AB428" i="3"/>
  <c r="AC428" i="3"/>
  <c r="AD428" i="3"/>
  <c r="AE428" i="3"/>
  <c r="AF428" i="3"/>
  <c r="AG428" i="3"/>
  <c r="AH428" i="3"/>
  <c r="AI428" i="3"/>
  <c r="AJ428" i="3"/>
  <c r="C429" i="3"/>
  <c r="D429" i="3"/>
  <c r="E429" i="3"/>
  <c r="F429" i="3"/>
  <c r="G429" i="3"/>
  <c r="H429" i="3"/>
  <c r="H390" i="3" s="1"/>
  <c r="I429" i="3"/>
  <c r="J429" i="3"/>
  <c r="K429" i="3"/>
  <c r="L429" i="3"/>
  <c r="M429" i="3"/>
  <c r="N429" i="3"/>
  <c r="O429" i="3"/>
  <c r="P429" i="3"/>
  <c r="Q429" i="3"/>
  <c r="R429" i="3"/>
  <c r="S429" i="3"/>
  <c r="T429" i="3"/>
  <c r="U429" i="3"/>
  <c r="V429" i="3"/>
  <c r="W429" i="3"/>
  <c r="X429" i="3"/>
  <c r="Y429" i="3"/>
  <c r="Z429" i="3"/>
  <c r="AA429" i="3"/>
  <c r="AB429" i="3"/>
  <c r="AC429" i="3"/>
  <c r="AD429" i="3"/>
  <c r="AE429" i="3"/>
  <c r="AF429" i="3"/>
  <c r="AG429" i="3"/>
  <c r="AH429" i="3"/>
  <c r="AI429" i="3"/>
  <c r="AJ429" i="3"/>
  <c r="C430" i="3"/>
  <c r="D430" i="3"/>
  <c r="D372" i="3" s="1"/>
  <c r="E430" i="3"/>
  <c r="F430" i="3"/>
  <c r="G430" i="3"/>
  <c r="H430" i="3"/>
  <c r="I430" i="3"/>
  <c r="J430" i="3"/>
  <c r="K430" i="3"/>
  <c r="L430" i="3"/>
  <c r="M430" i="3"/>
  <c r="N430" i="3"/>
  <c r="O430" i="3"/>
  <c r="P430" i="3"/>
  <c r="Q430" i="3"/>
  <c r="R430" i="3"/>
  <c r="S430" i="3"/>
  <c r="T430" i="3"/>
  <c r="U430" i="3"/>
  <c r="V430" i="3"/>
  <c r="W430" i="3"/>
  <c r="X430" i="3"/>
  <c r="Y430" i="3"/>
  <c r="Z430" i="3"/>
  <c r="AA430" i="3"/>
  <c r="AB430" i="3"/>
  <c r="AC430" i="3"/>
  <c r="AD430" i="3"/>
  <c r="AE430" i="3"/>
  <c r="AF430" i="3"/>
  <c r="AG430" i="3"/>
  <c r="AH430" i="3"/>
  <c r="AI430" i="3"/>
  <c r="AJ430" i="3"/>
  <c r="C431" i="3"/>
  <c r="D431" i="3"/>
  <c r="E431" i="3"/>
  <c r="F431" i="3"/>
  <c r="F347" i="3" s="1"/>
  <c r="G431" i="3"/>
  <c r="H431" i="3"/>
  <c r="I431" i="3"/>
  <c r="J431" i="3"/>
  <c r="K431" i="3"/>
  <c r="L431" i="3"/>
  <c r="M431" i="3"/>
  <c r="N431" i="3"/>
  <c r="O431" i="3"/>
  <c r="P431" i="3"/>
  <c r="Q431" i="3"/>
  <c r="R431" i="3"/>
  <c r="S431" i="3"/>
  <c r="T431" i="3"/>
  <c r="U431" i="3"/>
  <c r="V431" i="3"/>
  <c r="W431" i="3"/>
  <c r="X431" i="3"/>
  <c r="Y431" i="3"/>
  <c r="Z431" i="3"/>
  <c r="AA431" i="3"/>
  <c r="AB431" i="3"/>
  <c r="AC431" i="3"/>
  <c r="AD431" i="3"/>
  <c r="AE431" i="3"/>
  <c r="AF431" i="3"/>
  <c r="AG431" i="3"/>
  <c r="AH431" i="3"/>
  <c r="AI431" i="3"/>
  <c r="AJ431" i="3"/>
  <c r="C432" i="3"/>
  <c r="D432" i="3"/>
  <c r="E432" i="3"/>
  <c r="F432" i="3"/>
  <c r="G432" i="3"/>
  <c r="H432" i="3"/>
  <c r="H349" i="3" s="1"/>
  <c r="I432" i="3"/>
  <c r="J432" i="3"/>
  <c r="K432" i="3"/>
  <c r="L432" i="3"/>
  <c r="M432" i="3"/>
  <c r="N432" i="3"/>
  <c r="O432" i="3"/>
  <c r="P432" i="3"/>
  <c r="Q432" i="3"/>
  <c r="R432" i="3"/>
  <c r="S432" i="3"/>
  <c r="T432" i="3"/>
  <c r="U432" i="3"/>
  <c r="V432" i="3"/>
  <c r="W432" i="3"/>
  <c r="X432" i="3"/>
  <c r="Y432" i="3"/>
  <c r="Z432" i="3"/>
  <c r="AA432" i="3"/>
  <c r="AB432" i="3"/>
  <c r="AC432" i="3"/>
  <c r="AD432" i="3"/>
  <c r="AE432" i="3"/>
  <c r="AF432" i="3"/>
  <c r="AG432" i="3"/>
  <c r="AH432" i="3"/>
  <c r="AI432" i="3"/>
  <c r="AJ432" i="3"/>
  <c r="C433" i="3"/>
  <c r="D433" i="3"/>
  <c r="E433" i="3"/>
  <c r="F433" i="3"/>
  <c r="G433" i="3"/>
  <c r="H433" i="3"/>
  <c r="I433" i="3"/>
  <c r="J433" i="3"/>
  <c r="K433" i="3"/>
  <c r="L433" i="3"/>
  <c r="M433" i="3"/>
  <c r="N433" i="3"/>
  <c r="O433" i="3"/>
  <c r="P433" i="3"/>
  <c r="Q433" i="3"/>
  <c r="R433" i="3"/>
  <c r="S433" i="3"/>
  <c r="T433" i="3"/>
  <c r="U433" i="3"/>
  <c r="V433" i="3"/>
  <c r="W433" i="3"/>
  <c r="X433" i="3"/>
  <c r="Y433" i="3"/>
  <c r="Z433" i="3"/>
  <c r="AA433" i="3"/>
  <c r="AB433" i="3"/>
  <c r="AC433" i="3"/>
  <c r="AD433" i="3"/>
  <c r="AE433" i="3"/>
  <c r="AF433" i="3"/>
  <c r="AG433" i="3"/>
  <c r="AH433" i="3"/>
  <c r="AI433" i="3"/>
  <c r="AJ433" i="3"/>
  <c r="C434" i="3"/>
  <c r="D434" i="3"/>
  <c r="E434" i="3"/>
  <c r="F434" i="3"/>
  <c r="G434" i="3"/>
  <c r="H434" i="3"/>
  <c r="I434" i="3"/>
  <c r="J434" i="3"/>
  <c r="K434" i="3"/>
  <c r="L434" i="3"/>
  <c r="M434" i="3"/>
  <c r="N434" i="3"/>
  <c r="O434" i="3"/>
  <c r="P434" i="3"/>
  <c r="Q434" i="3"/>
  <c r="R434" i="3"/>
  <c r="S434" i="3"/>
  <c r="T434" i="3"/>
  <c r="U434" i="3"/>
  <c r="V434" i="3"/>
  <c r="W434" i="3"/>
  <c r="X434" i="3"/>
  <c r="Y434" i="3"/>
  <c r="Z434" i="3"/>
  <c r="AA434" i="3"/>
  <c r="AB434" i="3"/>
  <c r="AC434" i="3"/>
  <c r="AD434" i="3"/>
  <c r="AE434" i="3"/>
  <c r="AF434" i="3"/>
  <c r="AG434" i="3"/>
  <c r="AH434" i="3"/>
  <c r="AI434" i="3"/>
  <c r="AJ434" i="3"/>
  <c r="C435" i="3"/>
  <c r="D435" i="3"/>
  <c r="E435" i="3"/>
  <c r="F435" i="3"/>
  <c r="G435" i="3"/>
  <c r="H435" i="3"/>
  <c r="H351" i="3" s="1"/>
  <c r="I435" i="3"/>
  <c r="J435" i="3"/>
  <c r="K435" i="3"/>
  <c r="L435" i="3"/>
  <c r="M435" i="3"/>
  <c r="N435" i="3"/>
  <c r="O435" i="3"/>
  <c r="P435" i="3"/>
  <c r="Q435" i="3"/>
  <c r="R435" i="3"/>
  <c r="S435" i="3"/>
  <c r="T435" i="3"/>
  <c r="U435" i="3"/>
  <c r="V435" i="3"/>
  <c r="W435" i="3"/>
  <c r="X435" i="3"/>
  <c r="Y435" i="3"/>
  <c r="Z435" i="3"/>
  <c r="AA435" i="3"/>
  <c r="AB435" i="3"/>
  <c r="AC435" i="3"/>
  <c r="AD435" i="3"/>
  <c r="AE435" i="3"/>
  <c r="AF435" i="3"/>
  <c r="AG435" i="3"/>
  <c r="AH435" i="3"/>
  <c r="AI435" i="3"/>
  <c r="AJ435" i="3"/>
  <c r="C436" i="3"/>
  <c r="D436" i="3"/>
  <c r="D351" i="3" s="1"/>
  <c r="E436" i="3"/>
  <c r="F436" i="3"/>
  <c r="G436" i="3"/>
  <c r="H436" i="3"/>
  <c r="I436" i="3"/>
  <c r="J436" i="3"/>
  <c r="K436" i="3"/>
  <c r="L436" i="3"/>
  <c r="M436" i="3"/>
  <c r="N436" i="3"/>
  <c r="O436" i="3"/>
  <c r="P436" i="3"/>
  <c r="Q436" i="3"/>
  <c r="R436" i="3"/>
  <c r="S436" i="3"/>
  <c r="T436" i="3"/>
  <c r="U436" i="3"/>
  <c r="V436" i="3"/>
  <c r="W436" i="3"/>
  <c r="X436" i="3"/>
  <c r="Y436" i="3"/>
  <c r="Z436" i="3"/>
  <c r="AA436" i="3"/>
  <c r="AB436" i="3"/>
  <c r="AC436" i="3"/>
  <c r="AD436" i="3"/>
  <c r="AE436" i="3"/>
  <c r="AF436" i="3"/>
  <c r="AG436" i="3"/>
  <c r="AH436" i="3"/>
  <c r="AI436" i="3"/>
  <c r="AJ436" i="3"/>
  <c r="C437" i="3"/>
  <c r="D437" i="3"/>
  <c r="E437" i="3"/>
  <c r="F437" i="3"/>
  <c r="G437" i="3"/>
  <c r="H437" i="3"/>
  <c r="I437" i="3"/>
  <c r="J437" i="3"/>
  <c r="K437" i="3"/>
  <c r="L437" i="3"/>
  <c r="M437" i="3"/>
  <c r="N437" i="3"/>
  <c r="O437" i="3"/>
  <c r="P437" i="3"/>
  <c r="Q437" i="3"/>
  <c r="R437" i="3"/>
  <c r="S437" i="3"/>
  <c r="T437" i="3"/>
  <c r="U437" i="3"/>
  <c r="V437" i="3"/>
  <c r="W437" i="3"/>
  <c r="X437" i="3"/>
  <c r="Y437" i="3"/>
  <c r="Z437" i="3"/>
  <c r="AA437" i="3"/>
  <c r="AB437" i="3"/>
  <c r="AC437" i="3"/>
  <c r="AD437" i="3"/>
  <c r="AE437" i="3"/>
  <c r="AF437" i="3"/>
  <c r="AG437" i="3"/>
  <c r="AH437" i="3"/>
  <c r="AI437" i="3"/>
  <c r="AJ437" i="3"/>
  <c r="C438" i="3"/>
  <c r="D438" i="3"/>
  <c r="E438" i="3"/>
  <c r="F438" i="3"/>
  <c r="G438" i="3"/>
  <c r="H438" i="3"/>
  <c r="H402" i="3" s="1"/>
  <c r="I438" i="3"/>
  <c r="J438" i="3"/>
  <c r="K438" i="3"/>
  <c r="L438" i="3"/>
  <c r="M438" i="3"/>
  <c r="N438" i="3"/>
  <c r="O438" i="3"/>
  <c r="P438" i="3"/>
  <c r="Q438" i="3"/>
  <c r="R438" i="3"/>
  <c r="S438" i="3"/>
  <c r="T438" i="3"/>
  <c r="U438" i="3"/>
  <c r="V438" i="3"/>
  <c r="W438" i="3"/>
  <c r="X438" i="3"/>
  <c r="Y438" i="3"/>
  <c r="Z438" i="3"/>
  <c r="AA438" i="3"/>
  <c r="AB438" i="3"/>
  <c r="AC438" i="3"/>
  <c r="AD438" i="3"/>
  <c r="AE438" i="3"/>
  <c r="AF438" i="3"/>
  <c r="AG438" i="3"/>
  <c r="AH438" i="3"/>
  <c r="AI438" i="3"/>
  <c r="AJ438" i="3"/>
  <c r="C439" i="3"/>
  <c r="D439" i="3"/>
  <c r="D355" i="3" s="1"/>
  <c r="E439" i="3"/>
  <c r="F439" i="3"/>
  <c r="G439" i="3"/>
  <c r="H439" i="3"/>
  <c r="I439" i="3"/>
  <c r="J439" i="3"/>
  <c r="K439" i="3"/>
  <c r="L439" i="3"/>
  <c r="M439" i="3"/>
  <c r="N439" i="3"/>
  <c r="O439" i="3"/>
  <c r="P439" i="3"/>
  <c r="Q439" i="3"/>
  <c r="R439" i="3"/>
  <c r="S439" i="3"/>
  <c r="T439" i="3"/>
  <c r="U439" i="3"/>
  <c r="V439" i="3"/>
  <c r="W439" i="3"/>
  <c r="X439" i="3"/>
  <c r="Y439" i="3"/>
  <c r="Z439" i="3"/>
  <c r="AA439" i="3"/>
  <c r="AB439" i="3"/>
  <c r="AC439" i="3"/>
  <c r="AD439" i="3"/>
  <c r="AE439" i="3"/>
  <c r="AF439" i="3"/>
  <c r="AG439" i="3"/>
  <c r="AH439" i="3"/>
  <c r="AI439" i="3"/>
  <c r="AJ439" i="3"/>
  <c r="C440" i="3"/>
  <c r="D440" i="3"/>
  <c r="E440" i="3"/>
  <c r="F440" i="3"/>
  <c r="G440" i="3"/>
  <c r="H440" i="3"/>
  <c r="I440" i="3"/>
  <c r="J440" i="3"/>
  <c r="K440" i="3"/>
  <c r="L440" i="3"/>
  <c r="M440" i="3"/>
  <c r="N440" i="3"/>
  <c r="O440" i="3"/>
  <c r="P440" i="3"/>
  <c r="Q440" i="3"/>
  <c r="R440" i="3"/>
  <c r="S440" i="3"/>
  <c r="T440" i="3"/>
  <c r="U440" i="3"/>
  <c r="V440" i="3"/>
  <c r="W440" i="3"/>
  <c r="X440" i="3"/>
  <c r="Y440" i="3"/>
  <c r="Z440" i="3"/>
  <c r="AA440" i="3"/>
  <c r="AB440" i="3"/>
  <c r="AC440" i="3"/>
  <c r="AD440" i="3"/>
  <c r="AE440" i="3"/>
  <c r="AF440" i="3"/>
  <c r="AG440" i="3"/>
  <c r="AH440" i="3"/>
  <c r="AI440" i="3"/>
  <c r="AJ440" i="3"/>
  <c r="C441" i="3"/>
  <c r="D441" i="3"/>
  <c r="E441" i="3"/>
  <c r="F441" i="3"/>
  <c r="G441" i="3"/>
  <c r="H441" i="3"/>
  <c r="H356" i="3" s="1"/>
  <c r="I441" i="3"/>
  <c r="J441" i="3"/>
  <c r="K441" i="3"/>
  <c r="L441" i="3"/>
  <c r="M441" i="3"/>
  <c r="N441" i="3"/>
  <c r="O441" i="3"/>
  <c r="P441" i="3"/>
  <c r="Q441" i="3"/>
  <c r="R441" i="3"/>
  <c r="S441" i="3"/>
  <c r="T441" i="3"/>
  <c r="U441" i="3"/>
  <c r="V441" i="3"/>
  <c r="W441" i="3"/>
  <c r="X441" i="3"/>
  <c r="Y441" i="3"/>
  <c r="Z441" i="3"/>
  <c r="AA441" i="3"/>
  <c r="AB441" i="3"/>
  <c r="AC441" i="3"/>
  <c r="AD441" i="3"/>
  <c r="AE441" i="3"/>
  <c r="AF441" i="3"/>
  <c r="AG441" i="3"/>
  <c r="AH441" i="3"/>
  <c r="AI441" i="3"/>
  <c r="AJ441" i="3"/>
  <c r="C442" i="3"/>
  <c r="D442" i="3"/>
  <c r="E442" i="3"/>
  <c r="F442" i="3"/>
  <c r="G442" i="3"/>
  <c r="H442" i="3"/>
  <c r="I442" i="3"/>
  <c r="J442" i="3"/>
  <c r="K442" i="3"/>
  <c r="L442" i="3"/>
  <c r="M442" i="3"/>
  <c r="N442" i="3"/>
  <c r="O442" i="3"/>
  <c r="P442" i="3"/>
  <c r="Q442" i="3"/>
  <c r="R442" i="3"/>
  <c r="S442" i="3"/>
  <c r="T442" i="3"/>
  <c r="U442" i="3"/>
  <c r="V442" i="3"/>
  <c r="W442" i="3"/>
  <c r="X442" i="3"/>
  <c r="Y442" i="3"/>
  <c r="Z442" i="3"/>
  <c r="AA442" i="3"/>
  <c r="AB442" i="3"/>
  <c r="AC442" i="3"/>
  <c r="AD442" i="3"/>
  <c r="AE442" i="3"/>
  <c r="AF442" i="3"/>
  <c r="AG442" i="3"/>
  <c r="AH442" i="3"/>
  <c r="AI442" i="3"/>
  <c r="AJ442" i="3"/>
  <c r="C443" i="3"/>
  <c r="D443" i="3"/>
  <c r="E443" i="3"/>
  <c r="F443" i="3"/>
  <c r="G443" i="3"/>
  <c r="H443" i="3"/>
  <c r="I443" i="3"/>
  <c r="J443" i="3"/>
  <c r="K443" i="3"/>
  <c r="L443" i="3"/>
  <c r="M443" i="3"/>
  <c r="N443" i="3"/>
  <c r="O443" i="3"/>
  <c r="P443" i="3"/>
  <c r="Q443" i="3"/>
  <c r="R443" i="3"/>
  <c r="S443" i="3"/>
  <c r="T443" i="3"/>
  <c r="U443" i="3"/>
  <c r="V443" i="3"/>
  <c r="W443" i="3"/>
  <c r="X443" i="3"/>
  <c r="Y443" i="3"/>
  <c r="Z443" i="3"/>
  <c r="AA443" i="3"/>
  <c r="AB443" i="3"/>
  <c r="AC443" i="3"/>
  <c r="AD443" i="3"/>
  <c r="AE443" i="3"/>
  <c r="AF443" i="3"/>
  <c r="AG443" i="3"/>
  <c r="AH443" i="3"/>
  <c r="AI443" i="3"/>
  <c r="AJ443" i="3"/>
  <c r="C444" i="3"/>
  <c r="D444" i="3"/>
  <c r="E444" i="3"/>
  <c r="F444" i="3"/>
  <c r="G444" i="3"/>
  <c r="H444" i="3"/>
  <c r="I444" i="3"/>
  <c r="J444" i="3"/>
  <c r="K444" i="3"/>
  <c r="L444" i="3"/>
  <c r="M444" i="3"/>
  <c r="N444" i="3"/>
  <c r="O444" i="3"/>
  <c r="P444" i="3"/>
  <c r="Q444" i="3"/>
  <c r="R444" i="3"/>
  <c r="S444" i="3"/>
  <c r="T444" i="3"/>
  <c r="U444" i="3"/>
  <c r="V444" i="3"/>
  <c r="W444" i="3"/>
  <c r="X444" i="3"/>
  <c r="Y444" i="3"/>
  <c r="Z444" i="3"/>
  <c r="AA444" i="3"/>
  <c r="AB444" i="3"/>
  <c r="AC444" i="3"/>
  <c r="AD444" i="3"/>
  <c r="AE444" i="3"/>
  <c r="AF444" i="3"/>
  <c r="AG444" i="3"/>
  <c r="AH444" i="3"/>
  <c r="AI444" i="3"/>
  <c r="AJ444" i="3"/>
  <c r="C445" i="3"/>
  <c r="D445" i="3"/>
  <c r="E445" i="3"/>
  <c r="F445" i="3"/>
  <c r="G445" i="3"/>
  <c r="H445" i="3"/>
  <c r="I445" i="3"/>
  <c r="J445" i="3"/>
  <c r="K445" i="3"/>
  <c r="L445" i="3"/>
  <c r="M445" i="3"/>
  <c r="N445" i="3"/>
  <c r="O445" i="3"/>
  <c r="P445" i="3"/>
  <c r="Q445" i="3"/>
  <c r="R445" i="3"/>
  <c r="S445" i="3"/>
  <c r="T445" i="3"/>
  <c r="U445" i="3"/>
  <c r="V445" i="3"/>
  <c r="W445" i="3"/>
  <c r="X445" i="3"/>
  <c r="Y445" i="3"/>
  <c r="Z445" i="3"/>
  <c r="AA445" i="3"/>
  <c r="AB445" i="3"/>
  <c r="AC445" i="3"/>
  <c r="AD445" i="3"/>
  <c r="AE445" i="3"/>
  <c r="AF445" i="3"/>
  <c r="AG445" i="3"/>
  <c r="AH445" i="3"/>
  <c r="AI445" i="3"/>
  <c r="AJ445" i="3"/>
  <c r="C446" i="3"/>
  <c r="D446" i="3"/>
  <c r="E446" i="3"/>
  <c r="F446" i="3"/>
  <c r="F393" i="3" s="1"/>
  <c r="G446" i="3"/>
  <c r="H446" i="3"/>
  <c r="I446" i="3"/>
  <c r="J446" i="3"/>
  <c r="K446" i="3"/>
  <c r="L446" i="3"/>
  <c r="M446" i="3"/>
  <c r="N446" i="3"/>
  <c r="O446" i="3"/>
  <c r="P446" i="3"/>
  <c r="Q446" i="3"/>
  <c r="R446" i="3"/>
  <c r="S446" i="3"/>
  <c r="T446" i="3"/>
  <c r="U446" i="3"/>
  <c r="V446" i="3"/>
  <c r="W446" i="3"/>
  <c r="X446" i="3"/>
  <c r="Y446" i="3"/>
  <c r="Z446" i="3"/>
  <c r="AA446" i="3"/>
  <c r="AB446" i="3"/>
  <c r="AC446" i="3"/>
  <c r="AD446" i="3"/>
  <c r="AE446" i="3"/>
  <c r="AF446" i="3"/>
  <c r="AG446" i="3"/>
  <c r="AH446" i="3"/>
  <c r="AI446" i="3"/>
  <c r="AJ446" i="3"/>
  <c r="C447" i="3"/>
  <c r="D447" i="3"/>
  <c r="E447" i="3"/>
  <c r="F447" i="3"/>
  <c r="G447" i="3"/>
  <c r="H447" i="3"/>
  <c r="H404" i="3" s="1"/>
  <c r="I447" i="3"/>
  <c r="J447" i="3"/>
  <c r="K447" i="3"/>
  <c r="L447" i="3"/>
  <c r="M447" i="3"/>
  <c r="N447" i="3"/>
  <c r="O447" i="3"/>
  <c r="P447" i="3"/>
  <c r="Q447" i="3"/>
  <c r="R447" i="3"/>
  <c r="S447" i="3"/>
  <c r="T447" i="3"/>
  <c r="U447" i="3"/>
  <c r="V447" i="3"/>
  <c r="W447" i="3"/>
  <c r="X447" i="3"/>
  <c r="Y447" i="3"/>
  <c r="Z447" i="3"/>
  <c r="AA447" i="3"/>
  <c r="AB447" i="3"/>
  <c r="AC447" i="3"/>
  <c r="AD447" i="3"/>
  <c r="AE447" i="3"/>
  <c r="AF447" i="3"/>
  <c r="AG447" i="3"/>
  <c r="AH447" i="3"/>
  <c r="AI447" i="3"/>
  <c r="AJ447" i="3"/>
  <c r="C448" i="3"/>
  <c r="D448" i="3"/>
  <c r="D363" i="3" s="1"/>
  <c r="E448" i="3"/>
  <c r="F448" i="3"/>
  <c r="G448" i="3"/>
  <c r="H448" i="3"/>
  <c r="I448" i="3"/>
  <c r="J448" i="3"/>
  <c r="K448" i="3"/>
  <c r="L448" i="3"/>
  <c r="M448" i="3"/>
  <c r="N448" i="3"/>
  <c r="O448" i="3"/>
  <c r="P448" i="3"/>
  <c r="Q448" i="3"/>
  <c r="R448" i="3"/>
  <c r="S448" i="3"/>
  <c r="T448" i="3"/>
  <c r="U448" i="3"/>
  <c r="V448" i="3"/>
  <c r="W448" i="3"/>
  <c r="X448" i="3"/>
  <c r="Y448" i="3"/>
  <c r="Z448" i="3"/>
  <c r="AA448" i="3"/>
  <c r="AB448" i="3"/>
  <c r="AC448" i="3"/>
  <c r="AD448" i="3"/>
  <c r="AE448" i="3"/>
  <c r="AF448" i="3"/>
  <c r="AG448" i="3"/>
  <c r="AH448" i="3"/>
  <c r="AI448" i="3"/>
  <c r="AJ448" i="3"/>
  <c r="C449" i="3"/>
  <c r="D449" i="3"/>
  <c r="E449" i="3"/>
  <c r="F449" i="3"/>
  <c r="F364" i="3" s="1"/>
  <c r="G449" i="3"/>
  <c r="H449" i="3"/>
  <c r="I449" i="3"/>
  <c r="J449" i="3"/>
  <c r="K449" i="3"/>
  <c r="L449" i="3"/>
  <c r="M449" i="3"/>
  <c r="N449" i="3"/>
  <c r="O449" i="3"/>
  <c r="P449" i="3"/>
  <c r="Q449" i="3"/>
  <c r="R449" i="3"/>
  <c r="S449" i="3"/>
  <c r="T449" i="3"/>
  <c r="U449" i="3"/>
  <c r="V449" i="3"/>
  <c r="W449" i="3"/>
  <c r="X449" i="3"/>
  <c r="Y449" i="3"/>
  <c r="Z449" i="3"/>
  <c r="AA449" i="3"/>
  <c r="AB449" i="3"/>
  <c r="AC449" i="3"/>
  <c r="AD449" i="3"/>
  <c r="AE449" i="3"/>
  <c r="AF449" i="3"/>
  <c r="AG449" i="3"/>
  <c r="AH449" i="3"/>
  <c r="AI449" i="3"/>
  <c r="AJ449" i="3"/>
  <c r="C450" i="3"/>
  <c r="D450" i="3"/>
  <c r="E450" i="3"/>
  <c r="F450" i="3"/>
  <c r="G450" i="3"/>
  <c r="H450" i="3"/>
  <c r="H380" i="3" s="1"/>
  <c r="I450" i="3"/>
  <c r="J450" i="3"/>
  <c r="K450" i="3"/>
  <c r="L450" i="3"/>
  <c r="M450" i="3"/>
  <c r="N450" i="3"/>
  <c r="O450" i="3"/>
  <c r="P450" i="3"/>
  <c r="Q450" i="3"/>
  <c r="R450" i="3"/>
  <c r="S450" i="3"/>
  <c r="T450" i="3"/>
  <c r="U450" i="3"/>
  <c r="V450" i="3"/>
  <c r="W450" i="3"/>
  <c r="X450" i="3"/>
  <c r="Y450" i="3"/>
  <c r="Z450" i="3"/>
  <c r="AA450" i="3"/>
  <c r="AB450" i="3"/>
  <c r="AC450" i="3"/>
  <c r="AD450" i="3"/>
  <c r="AE450" i="3"/>
  <c r="AF450" i="3"/>
  <c r="AG450" i="3"/>
  <c r="AH450" i="3"/>
  <c r="AI450" i="3"/>
  <c r="AJ450" i="3"/>
  <c r="C451" i="3"/>
  <c r="D451" i="3"/>
  <c r="D366" i="3" s="1"/>
  <c r="E451" i="3"/>
  <c r="F451" i="3"/>
  <c r="G451" i="3"/>
  <c r="H451" i="3"/>
  <c r="I451" i="3"/>
  <c r="J451" i="3"/>
  <c r="K451" i="3"/>
  <c r="L451" i="3"/>
  <c r="M451" i="3"/>
  <c r="N451" i="3"/>
  <c r="O451" i="3"/>
  <c r="P451" i="3"/>
  <c r="Q451" i="3"/>
  <c r="R451" i="3"/>
  <c r="S451" i="3"/>
  <c r="T451" i="3"/>
  <c r="U451" i="3"/>
  <c r="V451" i="3"/>
  <c r="W451" i="3"/>
  <c r="X451" i="3"/>
  <c r="Y451" i="3"/>
  <c r="Z451" i="3"/>
  <c r="AA451" i="3"/>
  <c r="AB451" i="3"/>
  <c r="AC451" i="3"/>
  <c r="AD451" i="3"/>
  <c r="AE451" i="3"/>
  <c r="AF451" i="3"/>
  <c r="AG451" i="3"/>
  <c r="AH451" i="3"/>
  <c r="AI451" i="3"/>
  <c r="AJ451" i="3"/>
  <c r="C452" i="3"/>
  <c r="D452" i="3"/>
  <c r="E452" i="3"/>
  <c r="F452" i="3"/>
  <c r="G452" i="3"/>
  <c r="H452" i="3"/>
  <c r="I452" i="3"/>
  <c r="J452" i="3"/>
  <c r="K452" i="3"/>
  <c r="L452" i="3"/>
  <c r="M452" i="3"/>
  <c r="N452" i="3"/>
  <c r="O452" i="3"/>
  <c r="P452" i="3"/>
  <c r="Q452" i="3"/>
  <c r="R452" i="3"/>
  <c r="S452" i="3"/>
  <c r="T452" i="3"/>
  <c r="U452" i="3"/>
  <c r="V452" i="3"/>
  <c r="W452" i="3"/>
  <c r="X452" i="3"/>
  <c r="Y452" i="3"/>
  <c r="Z452" i="3"/>
  <c r="AA452" i="3"/>
  <c r="AB452" i="3"/>
  <c r="AC452" i="3"/>
  <c r="AD452" i="3"/>
  <c r="AE452" i="3"/>
  <c r="AF452" i="3"/>
  <c r="AG452" i="3"/>
  <c r="AH452" i="3"/>
  <c r="AI452" i="3"/>
  <c r="AJ452" i="3"/>
  <c r="C453" i="3"/>
  <c r="D453" i="3"/>
  <c r="E453" i="3"/>
  <c r="F453" i="3"/>
  <c r="G453" i="3"/>
  <c r="H453" i="3"/>
  <c r="H368" i="3" s="1"/>
  <c r="I453" i="3"/>
  <c r="J453" i="3"/>
  <c r="K453" i="3"/>
  <c r="L453" i="3"/>
  <c r="M453" i="3"/>
  <c r="N453" i="3"/>
  <c r="O453" i="3"/>
  <c r="P453" i="3"/>
  <c r="Q453" i="3"/>
  <c r="R453" i="3"/>
  <c r="S453" i="3"/>
  <c r="T453" i="3"/>
  <c r="U453" i="3"/>
  <c r="V453" i="3"/>
  <c r="W453" i="3"/>
  <c r="X453" i="3"/>
  <c r="Y453" i="3"/>
  <c r="Z453" i="3"/>
  <c r="AA453" i="3"/>
  <c r="AB453" i="3"/>
  <c r="AC453" i="3"/>
  <c r="AD453" i="3"/>
  <c r="AE453" i="3"/>
  <c r="AF453" i="3"/>
  <c r="AG453" i="3"/>
  <c r="AH453" i="3"/>
  <c r="AI453" i="3"/>
  <c r="AJ453" i="3"/>
  <c r="C454" i="3"/>
  <c r="D454" i="3"/>
  <c r="D387" i="3" s="1"/>
  <c r="E454" i="3"/>
  <c r="F454" i="3"/>
  <c r="G454" i="3"/>
  <c r="H454" i="3"/>
  <c r="I454" i="3"/>
  <c r="J454" i="3"/>
  <c r="K454" i="3"/>
  <c r="L454" i="3"/>
  <c r="M454" i="3"/>
  <c r="N454" i="3"/>
  <c r="O454" i="3"/>
  <c r="P454" i="3"/>
  <c r="Q454" i="3"/>
  <c r="R454" i="3"/>
  <c r="S454" i="3"/>
  <c r="T454" i="3"/>
  <c r="U454" i="3"/>
  <c r="V454" i="3"/>
  <c r="W454" i="3"/>
  <c r="X454" i="3"/>
  <c r="Y454" i="3"/>
  <c r="Z454" i="3"/>
  <c r="AA454" i="3"/>
  <c r="AB454" i="3"/>
  <c r="AC454" i="3"/>
  <c r="AD454" i="3"/>
  <c r="AE454" i="3"/>
  <c r="AF454" i="3"/>
  <c r="AG454" i="3"/>
  <c r="AH454" i="3"/>
  <c r="AI454" i="3"/>
  <c r="AJ454" i="3"/>
  <c r="C455" i="3"/>
  <c r="D455" i="3"/>
  <c r="E455" i="3"/>
  <c r="F455" i="3"/>
  <c r="G455" i="3"/>
  <c r="H455" i="3"/>
  <c r="I455" i="3"/>
  <c r="J455" i="3"/>
  <c r="K455" i="3"/>
  <c r="L455" i="3"/>
  <c r="M455" i="3"/>
  <c r="N455" i="3"/>
  <c r="O455" i="3"/>
  <c r="P455" i="3"/>
  <c r="Q455" i="3"/>
  <c r="R455" i="3"/>
  <c r="S455" i="3"/>
  <c r="T455" i="3"/>
  <c r="U455" i="3"/>
  <c r="V455" i="3"/>
  <c r="W455" i="3"/>
  <c r="X455" i="3"/>
  <c r="Y455" i="3"/>
  <c r="Z455" i="3"/>
  <c r="AA455" i="3"/>
  <c r="AB455" i="3"/>
  <c r="AC455" i="3"/>
  <c r="AD455" i="3"/>
  <c r="AE455" i="3"/>
  <c r="AF455" i="3"/>
  <c r="AG455" i="3"/>
  <c r="AH455" i="3"/>
  <c r="AI455" i="3"/>
  <c r="AJ455" i="3"/>
  <c r="C456" i="3"/>
  <c r="D456" i="3"/>
  <c r="E456" i="3"/>
  <c r="F456" i="3"/>
  <c r="G456" i="3"/>
  <c r="H456" i="3"/>
  <c r="H370" i="3" s="1"/>
  <c r="I456" i="3"/>
  <c r="J456" i="3"/>
  <c r="K456" i="3"/>
  <c r="L456" i="3"/>
  <c r="M456" i="3"/>
  <c r="N456" i="3"/>
  <c r="O456" i="3"/>
  <c r="P456" i="3"/>
  <c r="Q456" i="3"/>
  <c r="R456" i="3"/>
  <c r="S456" i="3"/>
  <c r="T456" i="3"/>
  <c r="U456" i="3"/>
  <c r="V456" i="3"/>
  <c r="W456" i="3"/>
  <c r="X456" i="3"/>
  <c r="Y456" i="3"/>
  <c r="Z456" i="3"/>
  <c r="AA456" i="3"/>
  <c r="AB456" i="3"/>
  <c r="AC456" i="3"/>
  <c r="AD456" i="3"/>
  <c r="AE456" i="3"/>
  <c r="AF456" i="3"/>
  <c r="AG456" i="3"/>
  <c r="AH456" i="3"/>
  <c r="AI456" i="3"/>
  <c r="AJ456" i="3"/>
  <c r="C457" i="3"/>
  <c r="D457" i="3"/>
  <c r="E457" i="3"/>
  <c r="F457" i="3"/>
  <c r="G457" i="3"/>
  <c r="H457" i="3"/>
  <c r="I457" i="3"/>
  <c r="J457" i="3"/>
  <c r="K457" i="3"/>
  <c r="L457" i="3"/>
  <c r="M457" i="3"/>
  <c r="N457" i="3"/>
  <c r="O457" i="3"/>
  <c r="P457" i="3"/>
  <c r="Q457" i="3"/>
  <c r="R457" i="3"/>
  <c r="S457" i="3"/>
  <c r="T457" i="3"/>
  <c r="U457" i="3"/>
  <c r="V457" i="3"/>
  <c r="W457" i="3"/>
  <c r="X457" i="3"/>
  <c r="Y457" i="3"/>
  <c r="Z457" i="3"/>
  <c r="AA457" i="3"/>
  <c r="AB457" i="3"/>
  <c r="AC457" i="3"/>
  <c r="AD457" i="3"/>
  <c r="AE457" i="3"/>
  <c r="AF457" i="3"/>
  <c r="AG457" i="3"/>
  <c r="AH457" i="3"/>
  <c r="AI457" i="3"/>
  <c r="AJ457" i="3"/>
  <c r="C458" i="3"/>
  <c r="D458" i="3"/>
  <c r="E458" i="3"/>
  <c r="F458" i="3"/>
  <c r="G458" i="3"/>
  <c r="H458" i="3"/>
  <c r="I458" i="3"/>
  <c r="J458" i="3"/>
  <c r="K458" i="3"/>
  <c r="L458" i="3"/>
  <c r="M458" i="3"/>
  <c r="N458" i="3"/>
  <c r="O458" i="3"/>
  <c r="P458" i="3"/>
  <c r="Q458" i="3"/>
  <c r="R458" i="3"/>
  <c r="S458" i="3"/>
  <c r="T458" i="3"/>
  <c r="U458" i="3"/>
  <c r="V458" i="3"/>
  <c r="W458" i="3"/>
  <c r="X458" i="3"/>
  <c r="Y458" i="3"/>
  <c r="Z458" i="3"/>
  <c r="AA458" i="3"/>
  <c r="AB458" i="3"/>
  <c r="AC458" i="3"/>
  <c r="AD458" i="3"/>
  <c r="AE458" i="3"/>
  <c r="AF458" i="3"/>
  <c r="AG458" i="3"/>
  <c r="AH458" i="3"/>
  <c r="AI458" i="3"/>
  <c r="AJ458" i="3"/>
  <c r="C459" i="3"/>
  <c r="D459" i="3"/>
  <c r="E459" i="3"/>
  <c r="F459" i="3"/>
  <c r="G459" i="3"/>
  <c r="H459" i="3"/>
  <c r="H397" i="3" s="1"/>
  <c r="I459" i="3"/>
  <c r="J459" i="3"/>
  <c r="K459" i="3"/>
  <c r="L459" i="3"/>
  <c r="M459" i="3"/>
  <c r="N459" i="3"/>
  <c r="O459" i="3"/>
  <c r="P459" i="3"/>
  <c r="Q459" i="3"/>
  <c r="R459" i="3"/>
  <c r="S459" i="3"/>
  <c r="T459" i="3"/>
  <c r="U459" i="3"/>
  <c r="V459" i="3"/>
  <c r="W459" i="3"/>
  <c r="X459" i="3"/>
  <c r="Y459" i="3"/>
  <c r="Z459" i="3"/>
  <c r="AA459" i="3"/>
  <c r="AB459" i="3"/>
  <c r="AC459" i="3"/>
  <c r="AD459" i="3"/>
  <c r="AE459" i="3"/>
  <c r="AF459" i="3"/>
  <c r="AG459" i="3"/>
  <c r="AH459" i="3"/>
  <c r="AI459" i="3"/>
  <c r="AJ459" i="3"/>
  <c r="C460" i="3"/>
  <c r="D460" i="3"/>
  <c r="E460" i="3"/>
  <c r="F460" i="3"/>
  <c r="G460" i="3"/>
  <c r="H460" i="3"/>
  <c r="I460" i="3"/>
  <c r="J460" i="3"/>
  <c r="K460" i="3"/>
  <c r="L460" i="3"/>
  <c r="M460" i="3"/>
  <c r="N460" i="3"/>
  <c r="O460" i="3"/>
  <c r="P460" i="3"/>
  <c r="Q460" i="3"/>
  <c r="R460" i="3"/>
  <c r="S460" i="3"/>
  <c r="T460" i="3"/>
  <c r="U460" i="3"/>
  <c r="V460" i="3"/>
  <c r="W460" i="3"/>
  <c r="X460" i="3"/>
  <c r="Y460" i="3"/>
  <c r="Z460" i="3"/>
  <c r="AA460" i="3"/>
  <c r="AB460" i="3"/>
  <c r="AC460" i="3"/>
  <c r="AD460" i="3"/>
  <c r="AE460" i="3"/>
  <c r="AF460" i="3"/>
  <c r="AG460" i="3"/>
  <c r="AH460" i="3"/>
  <c r="AI460" i="3"/>
  <c r="AJ460" i="3"/>
  <c r="D419" i="3"/>
  <c r="E419" i="3"/>
  <c r="F419" i="3"/>
  <c r="G419" i="3"/>
  <c r="G335" i="3" s="1"/>
  <c r="H419" i="3"/>
  <c r="I419" i="3"/>
  <c r="J419" i="3"/>
  <c r="K419" i="3"/>
  <c r="L419" i="3"/>
  <c r="M419" i="3"/>
  <c r="N419" i="3"/>
  <c r="O419" i="3"/>
  <c r="P419" i="3"/>
  <c r="Q419" i="3"/>
  <c r="R419" i="3"/>
  <c r="S419" i="3"/>
  <c r="T419" i="3"/>
  <c r="U419" i="3"/>
  <c r="V419" i="3"/>
  <c r="W419" i="3"/>
  <c r="X419" i="3"/>
  <c r="Y419" i="3"/>
  <c r="Z419" i="3"/>
  <c r="AA419" i="3"/>
  <c r="AB419" i="3"/>
  <c r="AC419" i="3"/>
  <c r="AD419" i="3"/>
  <c r="AE419" i="3"/>
  <c r="AF419" i="3"/>
  <c r="AG419" i="3"/>
  <c r="AH419" i="3"/>
  <c r="AI419" i="3"/>
  <c r="AJ419" i="3"/>
  <c r="C419" i="3"/>
  <c r="C173" i="4"/>
  <c r="D173" i="4"/>
  <c r="E173" i="4"/>
  <c r="F173" i="4"/>
  <c r="G173" i="4"/>
  <c r="H173" i="4"/>
  <c r="I173" i="4"/>
  <c r="J173" i="4"/>
  <c r="K173" i="4"/>
  <c r="L173" i="4"/>
  <c r="M173" i="4"/>
  <c r="N173" i="4"/>
  <c r="O173" i="4"/>
  <c r="P173" i="4"/>
  <c r="Q173" i="4"/>
  <c r="R173" i="4"/>
  <c r="S173" i="4"/>
  <c r="T173" i="4"/>
  <c r="U173" i="4"/>
  <c r="V173" i="4"/>
  <c r="W173" i="4"/>
  <c r="X173" i="4"/>
  <c r="Y173" i="4"/>
  <c r="Z173" i="4"/>
  <c r="AA173" i="4"/>
  <c r="AB173" i="4"/>
  <c r="AC173" i="4"/>
  <c r="AD173" i="4"/>
  <c r="AE173" i="4"/>
  <c r="AF173" i="4"/>
  <c r="AG173" i="4"/>
  <c r="AH173" i="4"/>
  <c r="AI173" i="4"/>
  <c r="AJ173" i="4"/>
  <c r="C174" i="4"/>
  <c r="D174" i="4"/>
  <c r="E174" i="4"/>
  <c r="F174" i="4"/>
  <c r="G174" i="4"/>
  <c r="H174" i="4"/>
  <c r="I174" i="4"/>
  <c r="J174" i="4"/>
  <c r="K174" i="4"/>
  <c r="L174" i="4"/>
  <c r="M174" i="4"/>
  <c r="N174" i="4"/>
  <c r="O174" i="4"/>
  <c r="P174" i="4"/>
  <c r="Q174" i="4"/>
  <c r="R174" i="4"/>
  <c r="S174" i="4"/>
  <c r="T174" i="4"/>
  <c r="U174" i="4"/>
  <c r="V174" i="4"/>
  <c r="W174" i="4"/>
  <c r="X174" i="4"/>
  <c r="Y174" i="4"/>
  <c r="Z174" i="4"/>
  <c r="AA174" i="4"/>
  <c r="AB174" i="4"/>
  <c r="AC174" i="4"/>
  <c r="AD174" i="4"/>
  <c r="AE174" i="4"/>
  <c r="AF174" i="4"/>
  <c r="AG174" i="4"/>
  <c r="AH174" i="4"/>
  <c r="AI174" i="4"/>
  <c r="AJ174" i="4"/>
  <c r="C175" i="4"/>
  <c r="D175" i="4"/>
  <c r="E175" i="4"/>
  <c r="F175" i="4"/>
  <c r="G175" i="4"/>
  <c r="H175" i="4"/>
  <c r="I175" i="4"/>
  <c r="J175" i="4"/>
  <c r="K175" i="4"/>
  <c r="L175" i="4"/>
  <c r="M175" i="4"/>
  <c r="N175" i="4"/>
  <c r="O175" i="4"/>
  <c r="P175" i="4"/>
  <c r="Q175" i="4"/>
  <c r="R175" i="4"/>
  <c r="S175" i="4"/>
  <c r="T175" i="4"/>
  <c r="U175" i="4"/>
  <c r="V175" i="4"/>
  <c r="W175" i="4"/>
  <c r="X175" i="4"/>
  <c r="Y175" i="4"/>
  <c r="Z175" i="4"/>
  <c r="AA175" i="4"/>
  <c r="AB175" i="4"/>
  <c r="AC175" i="4"/>
  <c r="AD175" i="4"/>
  <c r="AE175" i="4"/>
  <c r="AF175" i="4"/>
  <c r="AG175" i="4"/>
  <c r="AH175" i="4"/>
  <c r="AI175" i="4"/>
  <c r="AJ175" i="4"/>
  <c r="C176" i="4"/>
  <c r="D176" i="4"/>
  <c r="E176" i="4"/>
  <c r="F176" i="4"/>
  <c r="G176" i="4"/>
  <c r="H176" i="4"/>
  <c r="I176" i="4"/>
  <c r="J176" i="4"/>
  <c r="K176" i="4"/>
  <c r="L176" i="4"/>
  <c r="M176" i="4"/>
  <c r="N176" i="4"/>
  <c r="O176" i="4"/>
  <c r="P176" i="4"/>
  <c r="Q176" i="4"/>
  <c r="R176" i="4"/>
  <c r="S176" i="4"/>
  <c r="T176" i="4"/>
  <c r="U176" i="4"/>
  <c r="V176" i="4"/>
  <c r="W176" i="4"/>
  <c r="X176" i="4"/>
  <c r="Y176" i="4"/>
  <c r="Z176" i="4"/>
  <c r="AA176" i="4"/>
  <c r="AB176" i="4"/>
  <c r="AC176" i="4"/>
  <c r="AD176" i="4"/>
  <c r="AE176" i="4"/>
  <c r="AF176" i="4"/>
  <c r="AG176" i="4"/>
  <c r="AH176" i="4"/>
  <c r="AI176" i="4"/>
  <c r="AJ176" i="4"/>
  <c r="C177" i="4"/>
  <c r="D177" i="4"/>
  <c r="E177" i="4"/>
  <c r="F177" i="4"/>
  <c r="G177" i="4"/>
  <c r="H177" i="4"/>
  <c r="I177" i="4"/>
  <c r="J177" i="4"/>
  <c r="K177" i="4"/>
  <c r="L177" i="4"/>
  <c r="M177" i="4"/>
  <c r="N177" i="4"/>
  <c r="O177" i="4"/>
  <c r="P177" i="4"/>
  <c r="Q177" i="4"/>
  <c r="R177" i="4"/>
  <c r="S177" i="4"/>
  <c r="T177" i="4"/>
  <c r="U177" i="4"/>
  <c r="V177" i="4"/>
  <c r="W177" i="4"/>
  <c r="X177" i="4"/>
  <c r="Y177" i="4"/>
  <c r="Z177" i="4"/>
  <c r="AA177" i="4"/>
  <c r="AB177" i="4"/>
  <c r="AC177" i="4"/>
  <c r="AD177" i="4"/>
  <c r="AE177" i="4"/>
  <c r="AF177" i="4"/>
  <c r="AG177" i="4"/>
  <c r="AH177" i="4"/>
  <c r="AI177" i="4"/>
  <c r="AJ177" i="4"/>
  <c r="C178" i="4"/>
  <c r="D178" i="4"/>
  <c r="E178" i="4"/>
  <c r="F178" i="4"/>
  <c r="G178" i="4"/>
  <c r="H178" i="4"/>
  <c r="I178" i="4"/>
  <c r="J178" i="4"/>
  <c r="K178" i="4"/>
  <c r="L178" i="4"/>
  <c r="M178" i="4"/>
  <c r="N178" i="4"/>
  <c r="O178" i="4"/>
  <c r="P178" i="4"/>
  <c r="Q178" i="4"/>
  <c r="R178" i="4"/>
  <c r="S178" i="4"/>
  <c r="T178" i="4"/>
  <c r="U178" i="4"/>
  <c r="V178" i="4"/>
  <c r="W178" i="4"/>
  <c r="X178" i="4"/>
  <c r="Y178" i="4"/>
  <c r="Z178" i="4"/>
  <c r="AA178" i="4"/>
  <c r="AB178" i="4"/>
  <c r="AC178" i="4"/>
  <c r="AD178" i="4"/>
  <c r="AE178" i="4"/>
  <c r="AF178" i="4"/>
  <c r="AG178" i="4"/>
  <c r="AH178" i="4"/>
  <c r="AI178" i="4"/>
  <c r="AJ178" i="4"/>
  <c r="C179" i="4"/>
  <c r="D179" i="4"/>
  <c r="E179" i="4"/>
  <c r="F179" i="4"/>
  <c r="G179" i="4"/>
  <c r="H179" i="4"/>
  <c r="I179" i="4"/>
  <c r="J179" i="4"/>
  <c r="K179" i="4"/>
  <c r="L179" i="4"/>
  <c r="M179" i="4"/>
  <c r="N179" i="4"/>
  <c r="O179" i="4"/>
  <c r="P179" i="4"/>
  <c r="Q179" i="4"/>
  <c r="R179" i="4"/>
  <c r="S179" i="4"/>
  <c r="T179" i="4"/>
  <c r="U179" i="4"/>
  <c r="V179" i="4"/>
  <c r="W179" i="4"/>
  <c r="X179" i="4"/>
  <c r="Y179" i="4"/>
  <c r="Z179" i="4"/>
  <c r="AA179" i="4"/>
  <c r="AB179" i="4"/>
  <c r="AC179" i="4"/>
  <c r="AD179" i="4"/>
  <c r="AE179" i="4"/>
  <c r="AF179" i="4"/>
  <c r="AG179" i="4"/>
  <c r="AH179" i="4"/>
  <c r="AI179" i="4"/>
  <c r="AJ179" i="4"/>
  <c r="C180" i="4"/>
  <c r="D180" i="4"/>
  <c r="E180" i="4"/>
  <c r="F180" i="4"/>
  <c r="G180" i="4"/>
  <c r="H180" i="4"/>
  <c r="I180" i="4"/>
  <c r="J180" i="4"/>
  <c r="K180" i="4"/>
  <c r="L180" i="4"/>
  <c r="M180" i="4"/>
  <c r="N180" i="4"/>
  <c r="O180" i="4"/>
  <c r="P180" i="4"/>
  <c r="Q180" i="4"/>
  <c r="R180" i="4"/>
  <c r="S180" i="4"/>
  <c r="T180" i="4"/>
  <c r="U180" i="4"/>
  <c r="V180" i="4"/>
  <c r="W180" i="4"/>
  <c r="X180" i="4"/>
  <c r="Y180" i="4"/>
  <c r="Z180" i="4"/>
  <c r="AA180" i="4"/>
  <c r="AB180" i="4"/>
  <c r="AC180" i="4"/>
  <c r="AD180" i="4"/>
  <c r="AE180" i="4"/>
  <c r="AF180" i="4"/>
  <c r="AG180" i="4"/>
  <c r="AH180" i="4"/>
  <c r="AI180" i="4"/>
  <c r="AJ180" i="4"/>
  <c r="C181" i="4"/>
  <c r="D181" i="4"/>
  <c r="E181" i="4"/>
  <c r="F181" i="4"/>
  <c r="G181" i="4"/>
  <c r="H181" i="4"/>
  <c r="I181" i="4"/>
  <c r="J181" i="4"/>
  <c r="K181" i="4"/>
  <c r="L181" i="4"/>
  <c r="M181" i="4"/>
  <c r="N181" i="4"/>
  <c r="O181" i="4"/>
  <c r="P181" i="4"/>
  <c r="Q181" i="4"/>
  <c r="R181" i="4"/>
  <c r="S181" i="4"/>
  <c r="T181" i="4"/>
  <c r="U181" i="4"/>
  <c r="V181" i="4"/>
  <c r="W181" i="4"/>
  <c r="X181" i="4"/>
  <c r="Y181" i="4"/>
  <c r="Z181" i="4"/>
  <c r="AA181" i="4"/>
  <c r="AB181" i="4"/>
  <c r="AC181" i="4"/>
  <c r="AD181" i="4"/>
  <c r="AE181" i="4"/>
  <c r="AF181" i="4"/>
  <c r="AG181" i="4"/>
  <c r="AH181" i="4"/>
  <c r="AI181" i="4"/>
  <c r="AJ181" i="4"/>
  <c r="C182" i="4"/>
  <c r="D182" i="4"/>
  <c r="E182" i="4"/>
  <c r="F182" i="4"/>
  <c r="G182" i="4"/>
  <c r="H182" i="4"/>
  <c r="I182" i="4"/>
  <c r="J182" i="4"/>
  <c r="K182" i="4"/>
  <c r="L182" i="4"/>
  <c r="M182" i="4"/>
  <c r="N182" i="4"/>
  <c r="O182" i="4"/>
  <c r="P182" i="4"/>
  <c r="Q182" i="4"/>
  <c r="R182" i="4"/>
  <c r="S182" i="4"/>
  <c r="T182" i="4"/>
  <c r="U182" i="4"/>
  <c r="V182" i="4"/>
  <c r="W182" i="4"/>
  <c r="X182" i="4"/>
  <c r="Y182" i="4"/>
  <c r="Z182" i="4"/>
  <c r="AA182" i="4"/>
  <c r="AB182" i="4"/>
  <c r="AC182" i="4"/>
  <c r="AD182" i="4"/>
  <c r="AE182" i="4"/>
  <c r="AF182" i="4"/>
  <c r="AG182" i="4"/>
  <c r="AH182" i="4"/>
  <c r="AI182" i="4"/>
  <c r="AJ182" i="4"/>
  <c r="C183" i="4"/>
  <c r="D183" i="4"/>
  <c r="E183" i="4"/>
  <c r="F183" i="4"/>
  <c r="G183" i="4"/>
  <c r="H183" i="4"/>
  <c r="I183" i="4"/>
  <c r="J183" i="4"/>
  <c r="K183" i="4"/>
  <c r="L183" i="4"/>
  <c r="M183" i="4"/>
  <c r="N183" i="4"/>
  <c r="O183" i="4"/>
  <c r="P183" i="4"/>
  <c r="Q183" i="4"/>
  <c r="R183" i="4"/>
  <c r="S183" i="4"/>
  <c r="T183" i="4"/>
  <c r="U183" i="4"/>
  <c r="V183" i="4"/>
  <c r="W183" i="4"/>
  <c r="X183" i="4"/>
  <c r="Y183" i="4"/>
  <c r="Z183" i="4"/>
  <c r="AA183" i="4"/>
  <c r="AB183" i="4"/>
  <c r="AC183" i="4"/>
  <c r="AD183" i="4"/>
  <c r="AE183" i="4"/>
  <c r="AF183" i="4"/>
  <c r="AG183" i="4"/>
  <c r="AH183" i="4"/>
  <c r="AI183" i="4"/>
  <c r="AJ183" i="4"/>
  <c r="C184" i="4"/>
  <c r="D184" i="4"/>
  <c r="E184" i="4"/>
  <c r="F184" i="4"/>
  <c r="G184" i="4"/>
  <c r="H184" i="4"/>
  <c r="I184" i="4"/>
  <c r="J184" i="4"/>
  <c r="K184" i="4"/>
  <c r="L184" i="4"/>
  <c r="M184" i="4"/>
  <c r="N184" i="4"/>
  <c r="O184" i="4"/>
  <c r="P184" i="4"/>
  <c r="Q184" i="4"/>
  <c r="R184" i="4"/>
  <c r="S184" i="4"/>
  <c r="T184" i="4"/>
  <c r="U184" i="4"/>
  <c r="V184" i="4"/>
  <c r="W184" i="4"/>
  <c r="X184" i="4"/>
  <c r="Y184" i="4"/>
  <c r="Z184" i="4"/>
  <c r="AA184" i="4"/>
  <c r="AB184" i="4"/>
  <c r="AC184" i="4"/>
  <c r="AD184" i="4"/>
  <c r="AE184" i="4"/>
  <c r="AF184" i="4"/>
  <c r="AG184" i="4"/>
  <c r="AH184" i="4"/>
  <c r="AI184" i="4"/>
  <c r="AJ184" i="4"/>
  <c r="C185" i="4"/>
  <c r="D185" i="4"/>
  <c r="E185" i="4"/>
  <c r="F185" i="4"/>
  <c r="G185" i="4"/>
  <c r="H185" i="4"/>
  <c r="I185" i="4"/>
  <c r="J185" i="4"/>
  <c r="K185" i="4"/>
  <c r="L185" i="4"/>
  <c r="M185" i="4"/>
  <c r="N185" i="4"/>
  <c r="O185" i="4"/>
  <c r="P185" i="4"/>
  <c r="Q185" i="4"/>
  <c r="R185" i="4"/>
  <c r="S185" i="4"/>
  <c r="T185" i="4"/>
  <c r="U185" i="4"/>
  <c r="V185" i="4"/>
  <c r="W185" i="4"/>
  <c r="X185" i="4"/>
  <c r="Y185" i="4"/>
  <c r="Z185" i="4"/>
  <c r="AA185" i="4"/>
  <c r="AB185" i="4"/>
  <c r="AC185" i="4"/>
  <c r="AD185" i="4"/>
  <c r="AE185" i="4"/>
  <c r="AF185" i="4"/>
  <c r="AG185" i="4"/>
  <c r="AH185" i="4"/>
  <c r="AI185" i="4"/>
  <c r="AJ185" i="4"/>
  <c r="C186" i="4"/>
  <c r="D186" i="4"/>
  <c r="E186" i="4"/>
  <c r="F186" i="4"/>
  <c r="G186" i="4"/>
  <c r="H186" i="4"/>
  <c r="I186" i="4"/>
  <c r="J186" i="4"/>
  <c r="K186" i="4"/>
  <c r="L186" i="4"/>
  <c r="M186" i="4"/>
  <c r="N186" i="4"/>
  <c r="O186" i="4"/>
  <c r="P186" i="4"/>
  <c r="Q186" i="4"/>
  <c r="R186" i="4"/>
  <c r="S186" i="4"/>
  <c r="T186" i="4"/>
  <c r="U186" i="4"/>
  <c r="V186" i="4"/>
  <c r="W186" i="4"/>
  <c r="X186" i="4"/>
  <c r="Y186" i="4"/>
  <c r="Z186" i="4"/>
  <c r="AA186" i="4"/>
  <c r="AB186" i="4"/>
  <c r="AC186" i="4"/>
  <c r="AD186" i="4"/>
  <c r="AE186" i="4"/>
  <c r="AF186" i="4"/>
  <c r="AG186" i="4"/>
  <c r="AH186" i="4"/>
  <c r="AI186" i="4"/>
  <c r="AJ186" i="4"/>
  <c r="C187" i="4"/>
  <c r="D187" i="4"/>
  <c r="E187" i="4"/>
  <c r="F187" i="4"/>
  <c r="G187" i="4"/>
  <c r="H187" i="4"/>
  <c r="I187" i="4"/>
  <c r="J187" i="4"/>
  <c r="K187" i="4"/>
  <c r="L187" i="4"/>
  <c r="M187" i="4"/>
  <c r="N187" i="4"/>
  <c r="O187" i="4"/>
  <c r="P187" i="4"/>
  <c r="Q187" i="4"/>
  <c r="R187" i="4"/>
  <c r="S187" i="4"/>
  <c r="T187" i="4"/>
  <c r="U187" i="4"/>
  <c r="V187" i="4"/>
  <c r="W187" i="4"/>
  <c r="X187" i="4"/>
  <c r="Y187" i="4"/>
  <c r="Z187" i="4"/>
  <c r="AA187" i="4"/>
  <c r="AB187" i="4"/>
  <c r="AC187" i="4"/>
  <c r="AD187" i="4"/>
  <c r="AE187" i="4"/>
  <c r="AF187" i="4"/>
  <c r="AG187" i="4"/>
  <c r="AH187" i="4"/>
  <c r="AI187" i="4"/>
  <c r="AJ187" i="4"/>
  <c r="C188" i="4"/>
  <c r="D188" i="4"/>
  <c r="E188" i="4"/>
  <c r="F188" i="4"/>
  <c r="G188" i="4"/>
  <c r="H188" i="4"/>
  <c r="I188" i="4"/>
  <c r="J188" i="4"/>
  <c r="K188" i="4"/>
  <c r="L188" i="4"/>
  <c r="M188" i="4"/>
  <c r="N188" i="4"/>
  <c r="O188" i="4"/>
  <c r="P188" i="4"/>
  <c r="Q188" i="4"/>
  <c r="R188" i="4"/>
  <c r="S188" i="4"/>
  <c r="T188" i="4"/>
  <c r="U188" i="4"/>
  <c r="V188" i="4"/>
  <c r="W188" i="4"/>
  <c r="X188" i="4"/>
  <c r="Y188" i="4"/>
  <c r="Z188" i="4"/>
  <c r="AA188" i="4"/>
  <c r="AB188" i="4"/>
  <c r="AC188" i="4"/>
  <c r="AD188" i="4"/>
  <c r="AE188" i="4"/>
  <c r="AF188" i="4"/>
  <c r="AG188" i="4"/>
  <c r="AH188" i="4"/>
  <c r="AI188" i="4"/>
  <c r="AJ188" i="4"/>
  <c r="C189" i="4"/>
  <c r="D189" i="4"/>
  <c r="E189" i="4"/>
  <c r="F189" i="4"/>
  <c r="G189" i="4"/>
  <c r="H189" i="4"/>
  <c r="I189" i="4"/>
  <c r="J189" i="4"/>
  <c r="K189" i="4"/>
  <c r="L189" i="4"/>
  <c r="M189" i="4"/>
  <c r="N189" i="4"/>
  <c r="O189" i="4"/>
  <c r="P189" i="4"/>
  <c r="Q189" i="4"/>
  <c r="R189" i="4"/>
  <c r="S189" i="4"/>
  <c r="T189" i="4"/>
  <c r="U189" i="4"/>
  <c r="V189" i="4"/>
  <c r="W189" i="4"/>
  <c r="X189" i="4"/>
  <c r="Y189" i="4"/>
  <c r="Z189" i="4"/>
  <c r="AA189" i="4"/>
  <c r="AB189" i="4"/>
  <c r="AC189" i="4"/>
  <c r="AD189" i="4"/>
  <c r="AE189" i="4"/>
  <c r="AF189" i="4"/>
  <c r="AG189" i="4"/>
  <c r="AH189" i="4"/>
  <c r="AI189" i="4"/>
  <c r="AJ189" i="4"/>
  <c r="C190" i="4"/>
  <c r="D190" i="4"/>
  <c r="E190" i="4"/>
  <c r="F190" i="4"/>
  <c r="G190" i="4"/>
  <c r="H190" i="4"/>
  <c r="I190" i="4"/>
  <c r="J190" i="4"/>
  <c r="K190" i="4"/>
  <c r="L190" i="4"/>
  <c r="M190" i="4"/>
  <c r="N190" i="4"/>
  <c r="O190" i="4"/>
  <c r="P190" i="4"/>
  <c r="Q190" i="4"/>
  <c r="R190" i="4"/>
  <c r="S190" i="4"/>
  <c r="T190" i="4"/>
  <c r="U190" i="4"/>
  <c r="V190" i="4"/>
  <c r="W190" i="4"/>
  <c r="X190" i="4"/>
  <c r="Y190" i="4"/>
  <c r="Z190" i="4"/>
  <c r="AA190" i="4"/>
  <c r="AB190" i="4"/>
  <c r="AC190" i="4"/>
  <c r="AD190" i="4"/>
  <c r="AE190" i="4"/>
  <c r="AF190" i="4"/>
  <c r="AG190" i="4"/>
  <c r="AH190" i="4"/>
  <c r="AI190" i="4"/>
  <c r="AJ190" i="4"/>
  <c r="C191" i="4"/>
  <c r="D191" i="4"/>
  <c r="E191" i="4"/>
  <c r="F191" i="4"/>
  <c r="G191" i="4"/>
  <c r="H191" i="4"/>
  <c r="I191" i="4"/>
  <c r="J191" i="4"/>
  <c r="K191" i="4"/>
  <c r="L191" i="4"/>
  <c r="M191" i="4"/>
  <c r="N191" i="4"/>
  <c r="O191" i="4"/>
  <c r="P191" i="4"/>
  <c r="Q191" i="4"/>
  <c r="R191" i="4"/>
  <c r="S191" i="4"/>
  <c r="T191" i="4"/>
  <c r="U191" i="4"/>
  <c r="V191" i="4"/>
  <c r="W191" i="4"/>
  <c r="X191" i="4"/>
  <c r="Y191" i="4"/>
  <c r="Z191" i="4"/>
  <c r="AA191" i="4"/>
  <c r="AB191" i="4"/>
  <c r="AC191" i="4"/>
  <c r="AD191" i="4"/>
  <c r="AE191" i="4"/>
  <c r="AF191" i="4"/>
  <c r="AG191" i="4"/>
  <c r="AH191" i="4"/>
  <c r="AI191" i="4"/>
  <c r="AJ191" i="4"/>
  <c r="C192" i="4"/>
  <c r="D192" i="4"/>
  <c r="E192" i="4"/>
  <c r="F192" i="4"/>
  <c r="G192" i="4"/>
  <c r="H192" i="4"/>
  <c r="I192" i="4"/>
  <c r="J192" i="4"/>
  <c r="K192" i="4"/>
  <c r="L192" i="4"/>
  <c r="M192" i="4"/>
  <c r="N192" i="4"/>
  <c r="O192" i="4"/>
  <c r="P192" i="4"/>
  <c r="Q192" i="4"/>
  <c r="R192" i="4"/>
  <c r="S192" i="4"/>
  <c r="T192" i="4"/>
  <c r="U192" i="4"/>
  <c r="V192" i="4"/>
  <c r="W192" i="4"/>
  <c r="X192" i="4"/>
  <c r="Y192" i="4"/>
  <c r="Z192" i="4"/>
  <c r="AA192" i="4"/>
  <c r="AB192" i="4"/>
  <c r="AC192" i="4"/>
  <c r="AD192" i="4"/>
  <c r="AE192" i="4"/>
  <c r="AF192" i="4"/>
  <c r="AG192" i="4"/>
  <c r="AH192" i="4"/>
  <c r="AI192" i="4"/>
  <c r="AJ192" i="4"/>
  <c r="C193" i="4"/>
  <c r="D193" i="4"/>
  <c r="E193" i="4"/>
  <c r="F193" i="4"/>
  <c r="G193" i="4"/>
  <c r="H193" i="4"/>
  <c r="I193" i="4"/>
  <c r="J193" i="4"/>
  <c r="K193" i="4"/>
  <c r="L193" i="4"/>
  <c r="M193" i="4"/>
  <c r="N193" i="4"/>
  <c r="O193" i="4"/>
  <c r="P193" i="4"/>
  <c r="Q193" i="4"/>
  <c r="R193" i="4"/>
  <c r="S193" i="4"/>
  <c r="T193" i="4"/>
  <c r="U193" i="4"/>
  <c r="V193" i="4"/>
  <c r="W193" i="4"/>
  <c r="X193" i="4"/>
  <c r="Y193" i="4"/>
  <c r="Z193" i="4"/>
  <c r="AA193" i="4"/>
  <c r="AB193" i="4"/>
  <c r="AC193" i="4"/>
  <c r="AD193" i="4"/>
  <c r="AE193" i="4"/>
  <c r="AF193" i="4"/>
  <c r="AG193" i="4"/>
  <c r="AH193" i="4"/>
  <c r="AI193" i="4"/>
  <c r="AJ193" i="4"/>
  <c r="C194" i="4"/>
  <c r="D194" i="4"/>
  <c r="E194" i="4"/>
  <c r="F194" i="4"/>
  <c r="G194" i="4"/>
  <c r="H194" i="4"/>
  <c r="I194" i="4"/>
  <c r="J194" i="4"/>
  <c r="K194" i="4"/>
  <c r="L194" i="4"/>
  <c r="M194" i="4"/>
  <c r="N194" i="4"/>
  <c r="O194" i="4"/>
  <c r="P194" i="4"/>
  <c r="Q194" i="4"/>
  <c r="R194" i="4"/>
  <c r="S194" i="4"/>
  <c r="T194" i="4"/>
  <c r="U194" i="4"/>
  <c r="V194" i="4"/>
  <c r="W194" i="4"/>
  <c r="X194" i="4"/>
  <c r="Y194" i="4"/>
  <c r="Z194" i="4"/>
  <c r="AA194" i="4"/>
  <c r="AB194" i="4"/>
  <c r="AC194" i="4"/>
  <c r="AD194" i="4"/>
  <c r="AE194" i="4"/>
  <c r="AF194" i="4"/>
  <c r="AG194" i="4"/>
  <c r="AH194" i="4"/>
  <c r="AI194" i="4"/>
  <c r="AJ194" i="4"/>
  <c r="C195" i="4"/>
  <c r="D195" i="4"/>
  <c r="E195" i="4"/>
  <c r="F195" i="4"/>
  <c r="G195" i="4"/>
  <c r="H195" i="4"/>
  <c r="I195" i="4"/>
  <c r="J195" i="4"/>
  <c r="K195" i="4"/>
  <c r="L195" i="4"/>
  <c r="M195" i="4"/>
  <c r="N195" i="4"/>
  <c r="O195" i="4"/>
  <c r="P195" i="4"/>
  <c r="Q195" i="4"/>
  <c r="R195" i="4"/>
  <c r="S195" i="4"/>
  <c r="T195" i="4"/>
  <c r="U195" i="4"/>
  <c r="V195" i="4"/>
  <c r="W195" i="4"/>
  <c r="X195" i="4"/>
  <c r="Y195" i="4"/>
  <c r="Z195" i="4"/>
  <c r="AA195" i="4"/>
  <c r="AB195" i="4"/>
  <c r="AC195" i="4"/>
  <c r="AD195" i="4"/>
  <c r="AE195" i="4"/>
  <c r="AF195" i="4"/>
  <c r="AG195" i="4"/>
  <c r="AH195" i="4"/>
  <c r="AI195" i="4"/>
  <c r="AJ195" i="4"/>
  <c r="C196" i="4"/>
  <c r="D196" i="4"/>
  <c r="E196" i="4"/>
  <c r="F196" i="4"/>
  <c r="G196" i="4"/>
  <c r="H196" i="4"/>
  <c r="I196" i="4"/>
  <c r="J196" i="4"/>
  <c r="K196" i="4"/>
  <c r="L196" i="4"/>
  <c r="M196" i="4"/>
  <c r="N196" i="4"/>
  <c r="O196" i="4"/>
  <c r="P196" i="4"/>
  <c r="Q196" i="4"/>
  <c r="R196" i="4"/>
  <c r="S196" i="4"/>
  <c r="T196" i="4"/>
  <c r="U196" i="4"/>
  <c r="V196" i="4"/>
  <c r="W196" i="4"/>
  <c r="X196" i="4"/>
  <c r="Y196" i="4"/>
  <c r="Z196" i="4"/>
  <c r="AA196" i="4"/>
  <c r="AB196" i="4"/>
  <c r="AC196" i="4"/>
  <c r="AD196" i="4"/>
  <c r="AE196" i="4"/>
  <c r="AF196" i="4"/>
  <c r="AG196" i="4"/>
  <c r="AH196" i="4"/>
  <c r="AI196" i="4"/>
  <c r="AJ196" i="4"/>
  <c r="C197" i="4"/>
  <c r="D197" i="4"/>
  <c r="E197" i="4"/>
  <c r="F197" i="4"/>
  <c r="G197" i="4"/>
  <c r="H197" i="4"/>
  <c r="I197" i="4"/>
  <c r="J197" i="4"/>
  <c r="K197" i="4"/>
  <c r="L197" i="4"/>
  <c r="M197" i="4"/>
  <c r="N197" i="4"/>
  <c r="O197" i="4"/>
  <c r="P197" i="4"/>
  <c r="Q197" i="4"/>
  <c r="R197" i="4"/>
  <c r="S197" i="4"/>
  <c r="T197" i="4"/>
  <c r="U197" i="4"/>
  <c r="V197" i="4"/>
  <c r="W197" i="4"/>
  <c r="X197" i="4"/>
  <c r="Y197" i="4"/>
  <c r="Z197" i="4"/>
  <c r="AA197" i="4"/>
  <c r="AB197" i="4"/>
  <c r="AC197" i="4"/>
  <c r="AD197" i="4"/>
  <c r="AE197" i="4"/>
  <c r="AF197" i="4"/>
  <c r="AG197" i="4"/>
  <c r="AH197" i="4"/>
  <c r="AI197" i="4"/>
  <c r="AJ197" i="4"/>
  <c r="C198" i="4"/>
  <c r="D198" i="4"/>
  <c r="E198" i="4"/>
  <c r="F198" i="4"/>
  <c r="G198" i="4"/>
  <c r="H198" i="4"/>
  <c r="I198" i="4"/>
  <c r="J198" i="4"/>
  <c r="K198" i="4"/>
  <c r="L198" i="4"/>
  <c r="M198" i="4"/>
  <c r="N198" i="4"/>
  <c r="O198" i="4"/>
  <c r="P198" i="4"/>
  <c r="Q198" i="4"/>
  <c r="R198" i="4"/>
  <c r="S198" i="4"/>
  <c r="T198" i="4"/>
  <c r="U198" i="4"/>
  <c r="V198" i="4"/>
  <c r="W198" i="4"/>
  <c r="X198" i="4"/>
  <c r="Y198" i="4"/>
  <c r="Z198" i="4"/>
  <c r="AA198" i="4"/>
  <c r="AB198" i="4"/>
  <c r="AC198" i="4"/>
  <c r="AD198" i="4"/>
  <c r="AE198" i="4"/>
  <c r="AF198" i="4"/>
  <c r="AG198" i="4"/>
  <c r="AH198" i="4"/>
  <c r="AI198" i="4"/>
  <c r="AJ198" i="4"/>
  <c r="C199" i="4"/>
  <c r="D199" i="4"/>
  <c r="E199" i="4"/>
  <c r="F199" i="4"/>
  <c r="G199" i="4"/>
  <c r="H199" i="4"/>
  <c r="I199" i="4"/>
  <c r="J199" i="4"/>
  <c r="K199" i="4"/>
  <c r="L199" i="4"/>
  <c r="M199" i="4"/>
  <c r="N199" i="4"/>
  <c r="O199" i="4"/>
  <c r="P199" i="4"/>
  <c r="Q199" i="4"/>
  <c r="R199" i="4"/>
  <c r="S199" i="4"/>
  <c r="T199" i="4"/>
  <c r="U199" i="4"/>
  <c r="V199" i="4"/>
  <c r="W199" i="4"/>
  <c r="X199" i="4"/>
  <c r="Y199" i="4"/>
  <c r="Z199" i="4"/>
  <c r="AA199" i="4"/>
  <c r="AB199" i="4"/>
  <c r="AC199" i="4"/>
  <c r="AD199" i="4"/>
  <c r="AE199" i="4"/>
  <c r="AF199" i="4"/>
  <c r="AG199" i="4"/>
  <c r="AH199" i="4"/>
  <c r="AI199" i="4"/>
  <c r="AJ199" i="4"/>
  <c r="C200" i="4"/>
  <c r="D200" i="4"/>
  <c r="E200" i="4"/>
  <c r="F200" i="4"/>
  <c r="G200" i="4"/>
  <c r="H200" i="4"/>
  <c r="I200" i="4"/>
  <c r="J200" i="4"/>
  <c r="K200" i="4"/>
  <c r="L200" i="4"/>
  <c r="M200" i="4"/>
  <c r="N200" i="4"/>
  <c r="O200" i="4"/>
  <c r="P200" i="4"/>
  <c r="Q200" i="4"/>
  <c r="R200" i="4"/>
  <c r="S200" i="4"/>
  <c r="T200" i="4"/>
  <c r="U200" i="4"/>
  <c r="V200" i="4"/>
  <c r="W200" i="4"/>
  <c r="X200" i="4"/>
  <c r="Y200" i="4"/>
  <c r="Z200" i="4"/>
  <c r="AA200" i="4"/>
  <c r="AB200" i="4"/>
  <c r="AC200" i="4"/>
  <c r="AD200" i="4"/>
  <c r="AE200" i="4"/>
  <c r="AF200" i="4"/>
  <c r="AG200" i="4"/>
  <c r="AH200" i="4"/>
  <c r="AI200" i="4"/>
  <c r="AJ200" i="4"/>
  <c r="C201" i="4"/>
  <c r="D201" i="4"/>
  <c r="E201" i="4"/>
  <c r="F201" i="4"/>
  <c r="G201" i="4"/>
  <c r="H201" i="4"/>
  <c r="I201" i="4"/>
  <c r="J201" i="4"/>
  <c r="K201" i="4"/>
  <c r="L201" i="4"/>
  <c r="M201" i="4"/>
  <c r="N201" i="4"/>
  <c r="O201" i="4"/>
  <c r="P201" i="4"/>
  <c r="Q201" i="4"/>
  <c r="R201" i="4"/>
  <c r="S201" i="4"/>
  <c r="T201" i="4"/>
  <c r="U201" i="4"/>
  <c r="V201" i="4"/>
  <c r="W201" i="4"/>
  <c r="X201" i="4"/>
  <c r="Y201" i="4"/>
  <c r="Z201" i="4"/>
  <c r="AA201" i="4"/>
  <c r="AB201" i="4"/>
  <c r="AC201" i="4"/>
  <c r="AD201" i="4"/>
  <c r="AE201" i="4"/>
  <c r="AF201" i="4"/>
  <c r="AG201" i="4"/>
  <c r="AH201" i="4"/>
  <c r="AI201" i="4"/>
  <c r="AJ201" i="4"/>
  <c r="C202" i="4"/>
  <c r="D202" i="4"/>
  <c r="E202" i="4"/>
  <c r="F202" i="4"/>
  <c r="G202" i="4"/>
  <c r="H202" i="4"/>
  <c r="I202" i="4"/>
  <c r="J202" i="4"/>
  <c r="K202" i="4"/>
  <c r="L202" i="4"/>
  <c r="M202" i="4"/>
  <c r="N202" i="4"/>
  <c r="O202" i="4"/>
  <c r="P202" i="4"/>
  <c r="Q202" i="4"/>
  <c r="R202" i="4"/>
  <c r="S202" i="4"/>
  <c r="T202" i="4"/>
  <c r="U202" i="4"/>
  <c r="V202" i="4"/>
  <c r="W202" i="4"/>
  <c r="X202" i="4"/>
  <c r="Y202" i="4"/>
  <c r="Z202" i="4"/>
  <c r="AA202" i="4"/>
  <c r="AB202" i="4"/>
  <c r="AC202" i="4"/>
  <c r="AD202" i="4"/>
  <c r="AE202" i="4"/>
  <c r="AF202" i="4"/>
  <c r="AG202" i="4"/>
  <c r="AH202" i="4"/>
  <c r="AI202" i="4"/>
  <c r="AJ202" i="4"/>
  <c r="C203" i="4"/>
  <c r="D203" i="4"/>
  <c r="E203" i="4"/>
  <c r="F203" i="4"/>
  <c r="G203" i="4"/>
  <c r="H203" i="4"/>
  <c r="I203" i="4"/>
  <c r="J203" i="4"/>
  <c r="K203" i="4"/>
  <c r="L203" i="4"/>
  <c r="M203" i="4"/>
  <c r="N203" i="4"/>
  <c r="O203" i="4"/>
  <c r="P203" i="4"/>
  <c r="Q203" i="4"/>
  <c r="R203" i="4"/>
  <c r="S203" i="4"/>
  <c r="T203" i="4"/>
  <c r="U203" i="4"/>
  <c r="V203" i="4"/>
  <c r="W203" i="4"/>
  <c r="X203" i="4"/>
  <c r="Y203" i="4"/>
  <c r="Z203" i="4"/>
  <c r="AA203" i="4"/>
  <c r="AB203" i="4"/>
  <c r="AC203" i="4"/>
  <c r="AD203" i="4"/>
  <c r="AE203" i="4"/>
  <c r="AF203" i="4"/>
  <c r="AG203" i="4"/>
  <c r="AH203" i="4"/>
  <c r="AI203" i="4"/>
  <c r="AJ203" i="4"/>
  <c r="C204" i="4"/>
  <c r="D204" i="4"/>
  <c r="E204" i="4"/>
  <c r="F204" i="4"/>
  <c r="G204" i="4"/>
  <c r="H204" i="4"/>
  <c r="I204" i="4"/>
  <c r="J204" i="4"/>
  <c r="K204" i="4"/>
  <c r="L204" i="4"/>
  <c r="M204" i="4"/>
  <c r="N204" i="4"/>
  <c r="O204" i="4"/>
  <c r="P204" i="4"/>
  <c r="Q204" i="4"/>
  <c r="R204" i="4"/>
  <c r="S204" i="4"/>
  <c r="T204" i="4"/>
  <c r="U204" i="4"/>
  <c r="V204" i="4"/>
  <c r="W204" i="4"/>
  <c r="X204" i="4"/>
  <c r="Y204" i="4"/>
  <c r="Z204" i="4"/>
  <c r="AA204" i="4"/>
  <c r="AB204" i="4"/>
  <c r="AC204" i="4"/>
  <c r="AD204" i="4"/>
  <c r="AE204" i="4"/>
  <c r="AF204" i="4"/>
  <c r="AG204" i="4"/>
  <c r="AH204" i="4"/>
  <c r="AI204" i="4"/>
  <c r="AJ204" i="4"/>
  <c r="C205" i="4"/>
  <c r="D205" i="4"/>
  <c r="E205" i="4"/>
  <c r="F205" i="4"/>
  <c r="G205" i="4"/>
  <c r="H205" i="4"/>
  <c r="I205" i="4"/>
  <c r="J205" i="4"/>
  <c r="K205" i="4"/>
  <c r="L205" i="4"/>
  <c r="M205" i="4"/>
  <c r="N205" i="4"/>
  <c r="O205" i="4"/>
  <c r="P205" i="4"/>
  <c r="Q205" i="4"/>
  <c r="R205" i="4"/>
  <c r="S205" i="4"/>
  <c r="T205" i="4"/>
  <c r="U205" i="4"/>
  <c r="V205" i="4"/>
  <c r="W205" i="4"/>
  <c r="X205" i="4"/>
  <c r="Y205" i="4"/>
  <c r="Z205" i="4"/>
  <c r="AA205" i="4"/>
  <c r="AB205" i="4"/>
  <c r="AC205" i="4"/>
  <c r="AD205" i="4"/>
  <c r="AE205" i="4"/>
  <c r="AF205" i="4"/>
  <c r="AG205" i="4"/>
  <c r="AH205" i="4"/>
  <c r="AI205" i="4"/>
  <c r="AJ205" i="4"/>
  <c r="C206" i="4"/>
  <c r="D206" i="4"/>
  <c r="E206" i="4"/>
  <c r="F206" i="4"/>
  <c r="G206" i="4"/>
  <c r="H206" i="4"/>
  <c r="I206" i="4"/>
  <c r="J206" i="4"/>
  <c r="K206" i="4"/>
  <c r="L206" i="4"/>
  <c r="M206" i="4"/>
  <c r="N206" i="4"/>
  <c r="O206" i="4"/>
  <c r="P206" i="4"/>
  <c r="Q206" i="4"/>
  <c r="R206" i="4"/>
  <c r="S206" i="4"/>
  <c r="T206" i="4"/>
  <c r="U206" i="4"/>
  <c r="V206" i="4"/>
  <c r="W206" i="4"/>
  <c r="X206" i="4"/>
  <c r="Y206" i="4"/>
  <c r="Z206" i="4"/>
  <c r="AA206" i="4"/>
  <c r="AB206" i="4"/>
  <c r="AC206" i="4"/>
  <c r="AD206" i="4"/>
  <c r="AE206" i="4"/>
  <c r="AF206" i="4"/>
  <c r="AG206" i="4"/>
  <c r="AH206" i="4"/>
  <c r="AI206" i="4"/>
  <c r="AJ206" i="4"/>
  <c r="C207" i="4"/>
  <c r="D207" i="4"/>
  <c r="E207" i="4"/>
  <c r="F207" i="4"/>
  <c r="G207" i="4"/>
  <c r="H207" i="4"/>
  <c r="I207" i="4"/>
  <c r="J207" i="4"/>
  <c r="K207" i="4"/>
  <c r="L207" i="4"/>
  <c r="M207" i="4"/>
  <c r="N207" i="4"/>
  <c r="O207" i="4"/>
  <c r="P207" i="4"/>
  <c r="Q207" i="4"/>
  <c r="R207" i="4"/>
  <c r="S207" i="4"/>
  <c r="T207" i="4"/>
  <c r="U207" i="4"/>
  <c r="V207" i="4"/>
  <c r="W207" i="4"/>
  <c r="X207" i="4"/>
  <c r="Y207" i="4"/>
  <c r="Z207" i="4"/>
  <c r="AA207" i="4"/>
  <c r="AB207" i="4"/>
  <c r="AC207" i="4"/>
  <c r="AD207" i="4"/>
  <c r="AE207" i="4"/>
  <c r="AF207" i="4"/>
  <c r="AG207" i="4"/>
  <c r="AH207" i="4"/>
  <c r="AI207" i="4"/>
  <c r="AJ207" i="4"/>
  <c r="C208" i="4"/>
  <c r="D208" i="4"/>
  <c r="E208" i="4"/>
  <c r="F208" i="4"/>
  <c r="G208" i="4"/>
  <c r="H208" i="4"/>
  <c r="I208" i="4"/>
  <c r="J208" i="4"/>
  <c r="K208" i="4"/>
  <c r="L208" i="4"/>
  <c r="M208" i="4"/>
  <c r="N208" i="4"/>
  <c r="O208" i="4"/>
  <c r="P208" i="4"/>
  <c r="Q208" i="4"/>
  <c r="R208" i="4"/>
  <c r="S208" i="4"/>
  <c r="T208" i="4"/>
  <c r="U208" i="4"/>
  <c r="V208" i="4"/>
  <c r="W208" i="4"/>
  <c r="X208" i="4"/>
  <c r="Y208" i="4"/>
  <c r="Z208" i="4"/>
  <c r="AA208" i="4"/>
  <c r="AB208" i="4"/>
  <c r="AC208" i="4"/>
  <c r="AD208" i="4"/>
  <c r="AE208" i="4"/>
  <c r="AF208" i="4"/>
  <c r="AG208" i="4"/>
  <c r="AH208" i="4"/>
  <c r="AI208" i="4"/>
  <c r="AJ208" i="4"/>
  <c r="C209" i="4"/>
  <c r="D209" i="4"/>
  <c r="E209" i="4"/>
  <c r="F209" i="4"/>
  <c r="G209" i="4"/>
  <c r="H209" i="4"/>
  <c r="I209" i="4"/>
  <c r="J209" i="4"/>
  <c r="K209" i="4"/>
  <c r="L209" i="4"/>
  <c r="M209" i="4"/>
  <c r="N209" i="4"/>
  <c r="O209" i="4"/>
  <c r="P209" i="4"/>
  <c r="Q209" i="4"/>
  <c r="R209" i="4"/>
  <c r="S209" i="4"/>
  <c r="T209" i="4"/>
  <c r="U209" i="4"/>
  <c r="V209" i="4"/>
  <c r="W209" i="4"/>
  <c r="X209" i="4"/>
  <c r="Y209" i="4"/>
  <c r="Z209" i="4"/>
  <c r="AA209" i="4"/>
  <c r="AB209" i="4"/>
  <c r="AC209" i="4"/>
  <c r="AD209" i="4"/>
  <c r="AE209" i="4"/>
  <c r="AF209" i="4"/>
  <c r="AG209" i="4"/>
  <c r="AH209" i="4"/>
  <c r="AI209" i="4"/>
  <c r="AJ209" i="4"/>
  <c r="C210" i="4"/>
  <c r="D210" i="4"/>
  <c r="E210" i="4"/>
  <c r="F210" i="4"/>
  <c r="G210" i="4"/>
  <c r="H210" i="4"/>
  <c r="I210" i="4"/>
  <c r="J210" i="4"/>
  <c r="K210" i="4"/>
  <c r="L210" i="4"/>
  <c r="M210" i="4"/>
  <c r="N210" i="4"/>
  <c r="O210" i="4"/>
  <c r="P210" i="4"/>
  <c r="Q210" i="4"/>
  <c r="R210" i="4"/>
  <c r="S210" i="4"/>
  <c r="T210" i="4"/>
  <c r="U210" i="4"/>
  <c r="V210" i="4"/>
  <c r="W210" i="4"/>
  <c r="X210" i="4"/>
  <c r="Y210" i="4"/>
  <c r="Z210" i="4"/>
  <c r="AA210" i="4"/>
  <c r="AB210" i="4"/>
  <c r="AC210" i="4"/>
  <c r="AD210" i="4"/>
  <c r="AE210" i="4"/>
  <c r="AF210" i="4"/>
  <c r="AG210" i="4"/>
  <c r="AH210" i="4"/>
  <c r="AI210" i="4"/>
  <c r="AJ210" i="4"/>
  <c r="C211" i="4"/>
  <c r="D211" i="4"/>
  <c r="E211" i="4"/>
  <c r="F211" i="4"/>
  <c r="G211" i="4"/>
  <c r="H211" i="4"/>
  <c r="I211" i="4"/>
  <c r="J211" i="4"/>
  <c r="K211" i="4"/>
  <c r="L211" i="4"/>
  <c r="M211" i="4"/>
  <c r="N211" i="4"/>
  <c r="O211" i="4"/>
  <c r="P211" i="4"/>
  <c r="Q211" i="4"/>
  <c r="R211" i="4"/>
  <c r="S211" i="4"/>
  <c r="T211" i="4"/>
  <c r="U211" i="4"/>
  <c r="V211" i="4"/>
  <c r="W211" i="4"/>
  <c r="X211" i="4"/>
  <c r="Y211" i="4"/>
  <c r="Z211" i="4"/>
  <c r="AA211" i="4"/>
  <c r="AB211" i="4"/>
  <c r="AC211" i="4"/>
  <c r="AD211" i="4"/>
  <c r="AE211" i="4"/>
  <c r="AF211" i="4"/>
  <c r="AG211" i="4"/>
  <c r="AH211" i="4"/>
  <c r="AI211" i="4"/>
  <c r="AJ211" i="4"/>
  <c r="C212" i="4"/>
  <c r="D212" i="4"/>
  <c r="E212" i="4"/>
  <c r="F212" i="4"/>
  <c r="G212" i="4"/>
  <c r="H212" i="4"/>
  <c r="I212" i="4"/>
  <c r="J212" i="4"/>
  <c r="K212" i="4"/>
  <c r="L212" i="4"/>
  <c r="M212" i="4"/>
  <c r="N212" i="4"/>
  <c r="O212" i="4"/>
  <c r="P212" i="4"/>
  <c r="Q212" i="4"/>
  <c r="R212" i="4"/>
  <c r="S212" i="4"/>
  <c r="T212" i="4"/>
  <c r="U212" i="4"/>
  <c r="V212" i="4"/>
  <c r="W212" i="4"/>
  <c r="X212" i="4"/>
  <c r="Y212" i="4"/>
  <c r="Z212" i="4"/>
  <c r="AA212" i="4"/>
  <c r="AB212" i="4"/>
  <c r="AC212" i="4"/>
  <c r="AD212" i="4"/>
  <c r="AE212" i="4"/>
  <c r="AF212" i="4"/>
  <c r="AG212" i="4"/>
  <c r="AH212" i="4"/>
  <c r="AI212" i="4"/>
  <c r="AJ212" i="4"/>
  <c r="C213" i="4"/>
  <c r="D213" i="4"/>
  <c r="E213" i="4"/>
  <c r="F213" i="4"/>
  <c r="G213" i="4"/>
  <c r="H213" i="4"/>
  <c r="I213" i="4"/>
  <c r="J213" i="4"/>
  <c r="K213" i="4"/>
  <c r="L213" i="4"/>
  <c r="M213" i="4"/>
  <c r="N213" i="4"/>
  <c r="O213" i="4"/>
  <c r="P213" i="4"/>
  <c r="Q213" i="4"/>
  <c r="R213" i="4"/>
  <c r="S213" i="4"/>
  <c r="T213" i="4"/>
  <c r="U213" i="4"/>
  <c r="V213" i="4"/>
  <c r="W213" i="4"/>
  <c r="X213" i="4"/>
  <c r="Y213" i="4"/>
  <c r="Z213" i="4"/>
  <c r="AA213" i="4"/>
  <c r="AB213" i="4"/>
  <c r="AC213" i="4"/>
  <c r="AD213" i="4"/>
  <c r="AE213" i="4"/>
  <c r="AF213" i="4"/>
  <c r="AG213" i="4"/>
  <c r="AH213" i="4"/>
  <c r="AI213" i="4"/>
  <c r="AJ213" i="4"/>
  <c r="C214" i="4"/>
  <c r="D214" i="4"/>
  <c r="E214" i="4"/>
  <c r="F214" i="4"/>
  <c r="G214" i="4"/>
  <c r="H214" i="4"/>
  <c r="I214" i="4"/>
  <c r="J214" i="4"/>
  <c r="K214" i="4"/>
  <c r="L214" i="4"/>
  <c r="M214" i="4"/>
  <c r="N214" i="4"/>
  <c r="O214" i="4"/>
  <c r="P214" i="4"/>
  <c r="Q214" i="4"/>
  <c r="R214" i="4"/>
  <c r="S214" i="4"/>
  <c r="T214" i="4"/>
  <c r="U214" i="4"/>
  <c r="V214" i="4"/>
  <c r="W214" i="4"/>
  <c r="X214" i="4"/>
  <c r="Y214" i="4"/>
  <c r="Z214" i="4"/>
  <c r="AA214" i="4"/>
  <c r="AB214" i="4"/>
  <c r="AC214" i="4"/>
  <c r="AD214" i="4"/>
  <c r="AE214" i="4"/>
  <c r="AF214" i="4"/>
  <c r="AG214" i="4"/>
  <c r="AH214" i="4"/>
  <c r="AI214" i="4"/>
  <c r="AJ214" i="4"/>
  <c r="C215" i="4"/>
  <c r="D215" i="4"/>
  <c r="E215" i="4"/>
  <c r="F215" i="4"/>
  <c r="G215" i="4"/>
  <c r="H215" i="4"/>
  <c r="I215" i="4"/>
  <c r="J215" i="4"/>
  <c r="K215" i="4"/>
  <c r="L215" i="4"/>
  <c r="M215" i="4"/>
  <c r="N215" i="4"/>
  <c r="O215" i="4"/>
  <c r="P215" i="4"/>
  <c r="Q215" i="4"/>
  <c r="R215" i="4"/>
  <c r="S215" i="4"/>
  <c r="T215" i="4"/>
  <c r="U215" i="4"/>
  <c r="V215" i="4"/>
  <c r="W215" i="4"/>
  <c r="X215" i="4"/>
  <c r="Y215" i="4"/>
  <c r="Z215" i="4"/>
  <c r="AA215" i="4"/>
  <c r="AB215" i="4"/>
  <c r="AC215" i="4"/>
  <c r="AD215" i="4"/>
  <c r="AE215" i="4"/>
  <c r="AF215" i="4"/>
  <c r="AG215" i="4"/>
  <c r="AH215" i="4"/>
  <c r="AI215" i="4"/>
  <c r="AJ215" i="4"/>
  <c r="C216" i="4"/>
  <c r="D216" i="4"/>
  <c r="E216" i="4"/>
  <c r="F216" i="4"/>
  <c r="G216" i="4"/>
  <c r="H216" i="4"/>
  <c r="I216" i="4"/>
  <c r="J216" i="4"/>
  <c r="K216" i="4"/>
  <c r="L216" i="4"/>
  <c r="M216" i="4"/>
  <c r="N216" i="4"/>
  <c r="O216" i="4"/>
  <c r="P216" i="4"/>
  <c r="Q216" i="4"/>
  <c r="R216" i="4"/>
  <c r="S216" i="4"/>
  <c r="T216" i="4"/>
  <c r="U216" i="4"/>
  <c r="V216" i="4"/>
  <c r="W216" i="4"/>
  <c r="X216" i="4"/>
  <c r="Y216" i="4"/>
  <c r="Z216" i="4"/>
  <c r="AA216" i="4"/>
  <c r="AB216" i="4"/>
  <c r="AC216" i="4"/>
  <c r="AD216" i="4"/>
  <c r="AE216" i="4"/>
  <c r="AF216" i="4"/>
  <c r="AG216" i="4"/>
  <c r="AH216" i="4"/>
  <c r="AI216" i="4"/>
  <c r="AJ216" i="4"/>
  <c r="C217" i="4"/>
  <c r="D217" i="4"/>
  <c r="E217" i="4"/>
  <c r="F217" i="4"/>
  <c r="G217" i="4"/>
  <c r="H217" i="4"/>
  <c r="I217" i="4"/>
  <c r="J217" i="4"/>
  <c r="K217" i="4"/>
  <c r="L217" i="4"/>
  <c r="M217" i="4"/>
  <c r="N217" i="4"/>
  <c r="O217" i="4"/>
  <c r="P217" i="4"/>
  <c r="Q217" i="4"/>
  <c r="R217" i="4"/>
  <c r="S217" i="4"/>
  <c r="T217" i="4"/>
  <c r="U217" i="4"/>
  <c r="V217" i="4"/>
  <c r="W217" i="4"/>
  <c r="X217" i="4"/>
  <c r="Y217" i="4"/>
  <c r="Z217" i="4"/>
  <c r="AA217" i="4"/>
  <c r="AB217" i="4"/>
  <c r="AC217" i="4"/>
  <c r="AD217" i="4"/>
  <c r="AE217" i="4"/>
  <c r="AF217" i="4"/>
  <c r="AG217" i="4"/>
  <c r="AH217" i="4"/>
  <c r="AI217" i="4"/>
  <c r="AJ217" i="4"/>
  <c r="C218" i="4"/>
  <c r="D218" i="4"/>
  <c r="E218" i="4"/>
  <c r="F218" i="4"/>
  <c r="G218" i="4"/>
  <c r="H218" i="4"/>
  <c r="I218" i="4"/>
  <c r="J218" i="4"/>
  <c r="K218" i="4"/>
  <c r="L218" i="4"/>
  <c r="M218" i="4"/>
  <c r="N218" i="4"/>
  <c r="O218" i="4"/>
  <c r="P218" i="4"/>
  <c r="Q218" i="4"/>
  <c r="R218" i="4"/>
  <c r="S218" i="4"/>
  <c r="T218" i="4"/>
  <c r="U218" i="4"/>
  <c r="V218" i="4"/>
  <c r="W218" i="4"/>
  <c r="X218" i="4"/>
  <c r="Y218" i="4"/>
  <c r="Z218" i="4"/>
  <c r="AA218" i="4"/>
  <c r="AB218" i="4"/>
  <c r="AC218" i="4"/>
  <c r="AD218" i="4"/>
  <c r="AE218" i="4"/>
  <c r="AF218" i="4"/>
  <c r="AG218" i="4"/>
  <c r="AH218" i="4"/>
  <c r="AI218" i="4"/>
  <c r="AJ218" i="4"/>
  <c r="C219" i="4"/>
  <c r="D219" i="4"/>
  <c r="E219" i="4"/>
  <c r="F219" i="4"/>
  <c r="G219" i="4"/>
  <c r="H219" i="4"/>
  <c r="I219" i="4"/>
  <c r="J219" i="4"/>
  <c r="K219" i="4"/>
  <c r="L219" i="4"/>
  <c r="M219" i="4"/>
  <c r="N219" i="4"/>
  <c r="O219" i="4"/>
  <c r="P219" i="4"/>
  <c r="Q219" i="4"/>
  <c r="R219" i="4"/>
  <c r="S219" i="4"/>
  <c r="T219" i="4"/>
  <c r="U219" i="4"/>
  <c r="V219" i="4"/>
  <c r="W219" i="4"/>
  <c r="X219" i="4"/>
  <c r="Y219" i="4"/>
  <c r="Z219" i="4"/>
  <c r="AA219" i="4"/>
  <c r="AB219" i="4"/>
  <c r="AC219" i="4"/>
  <c r="AD219" i="4"/>
  <c r="AE219" i="4"/>
  <c r="AF219" i="4"/>
  <c r="AG219" i="4"/>
  <c r="AH219" i="4"/>
  <c r="AI219" i="4"/>
  <c r="AJ219" i="4"/>
  <c r="C220" i="4"/>
  <c r="D220" i="4"/>
  <c r="E220" i="4"/>
  <c r="F220" i="4"/>
  <c r="G220" i="4"/>
  <c r="H220" i="4"/>
  <c r="I220" i="4"/>
  <c r="J220" i="4"/>
  <c r="K220" i="4"/>
  <c r="L220" i="4"/>
  <c r="M220" i="4"/>
  <c r="N220" i="4"/>
  <c r="O220" i="4"/>
  <c r="P220" i="4"/>
  <c r="Q220" i="4"/>
  <c r="R220" i="4"/>
  <c r="S220" i="4"/>
  <c r="T220" i="4"/>
  <c r="U220" i="4"/>
  <c r="V220" i="4"/>
  <c r="W220" i="4"/>
  <c r="X220" i="4"/>
  <c r="Y220" i="4"/>
  <c r="Z220" i="4"/>
  <c r="AA220" i="4"/>
  <c r="AB220" i="4"/>
  <c r="AC220" i="4"/>
  <c r="AD220" i="4"/>
  <c r="AE220" i="4"/>
  <c r="AF220" i="4"/>
  <c r="AG220" i="4"/>
  <c r="AH220" i="4"/>
  <c r="AI220" i="4"/>
  <c r="AJ220" i="4"/>
  <c r="C221" i="4"/>
  <c r="D221" i="4"/>
  <c r="E221" i="4"/>
  <c r="F221" i="4"/>
  <c r="G221" i="4"/>
  <c r="H221" i="4"/>
  <c r="I221" i="4"/>
  <c r="J221" i="4"/>
  <c r="K221" i="4"/>
  <c r="L221" i="4"/>
  <c r="M221" i="4"/>
  <c r="N221" i="4"/>
  <c r="O221" i="4"/>
  <c r="P221" i="4"/>
  <c r="Q221" i="4"/>
  <c r="R221" i="4"/>
  <c r="S221" i="4"/>
  <c r="T221" i="4"/>
  <c r="U221" i="4"/>
  <c r="V221" i="4"/>
  <c r="W221" i="4"/>
  <c r="X221" i="4"/>
  <c r="Y221" i="4"/>
  <c r="Z221" i="4"/>
  <c r="AA221" i="4"/>
  <c r="AB221" i="4"/>
  <c r="AC221" i="4"/>
  <c r="AD221" i="4"/>
  <c r="AE221" i="4"/>
  <c r="AF221" i="4"/>
  <c r="AG221" i="4"/>
  <c r="AH221" i="4"/>
  <c r="AI221" i="4"/>
  <c r="AJ221" i="4"/>
  <c r="C222" i="4"/>
  <c r="D222" i="4"/>
  <c r="E222" i="4"/>
  <c r="F222" i="4"/>
  <c r="G222" i="4"/>
  <c r="H222" i="4"/>
  <c r="I222" i="4"/>
  <c r="J222" i="4"/>
  <c r="K222" i="4"/>
  <c r="L222" i="4"/>
  <c r="M222" i="4"/>
  <c r="N222" i="4"/>
  <c r="O222" i="4"/>
  <c r="P222" i="4"/>
  <c r="Q222" i="4"/>
  <c r="R222" i="4"/>
  <c r="S222" i="4"/>
  <c r="T222" i="4"/>
  <c r="U222" i="4"/>
  <c r="V222" i="4"/>
  <c r="W222" i="4"/>
  <c r="X222" i="4"/>
  <c r="Y222" i="4"/>
  <c r="Z222" i="4"/>
  <c r="AA222" i="4"/>
  <c r="AB222" i="4"/>
  <c r="AC222" i="4"/>
  <c r="AD222" i="4"/>
  <c r="AE222" i="4"/>
  <c r="AF222" i="4"/>
  <c r="AG222" i="4"/>
  <c r="AH222" i="4"/>
  <c r="AI222" i="4"/>
  <c r="AJ222" i="4"/>
  <c r="C223" i="4"/>
  <c r="D223" i="4"/>
  <c r="E223" i="4"/>
  <c r="F223" i="4"/>
  <c r="G223" i="4"/>
  <c r="H223" i="4"/>
  <c r="I223" i="4"/>
  <c r="J223" i="4"/>
  <c r="K223" i="4"/>
  <c r="L223" i="4"/>
  <c r="M223" i="4"/>
  <c r="N223" i="4"/>
  <c r="O223" i="4"/>
  <c r="P223" i="4"/>
  <c r="Q223" i="4"/>
  <c r="R223" i="4"/>
  <c r="S223" i="4"/>
  <c r="T223" i="4"/>
  <c r="U223" i="4"/>
  <c r="V223" i="4"/>
  <c r="W223" i="4"/>
  <c r="X223" i="4"/>
  <c r="Y223" i="4"/>
  <c r="Z223" i="4"/>
  <c r="AA223" i="4"/>
  <c r="AB223" i="4"/>
  <c r="AC223" i="4"/>
  <c r="AD223" i="4"/>
  <c r="AE223" i="4"/>
  <c r="AF223" i="4"/>
  <c r="AG223" i="4"/>
  <c r="AH223" i="4"/>
  <c r="AI223" i="4"/>
  <c r="AJ223" i="4"/>
  <c r="C224" i="4"/>
  <c r="D224" i="4"/>
  <c r="E224" i="4"/>
  <c r="F224" i="4"/>
  <c r="G224" i="4"/>
  <c r="H224" i="4"/>
  <c r="I224" i="4"/>
  <c r="J224" i="4"/>
  <c r="K224" i="4"/>
  <c r="L224" i="4"/>
  <c r="M224" i="4"/>
  <c r="N224" i="4"/>
  <c r="O224" i="4"/>
  <c r="P224" i="4"/>
  <c r="Q224" i="4"/>
  <c r="R224" i="4"/>
  <c r="S224" i="4"/>
  <c r="T224" i="4"/>
  <c r="U224" i="4"/>
  <c r="V224" i="4"/>
  <c r="W224" i="4"/>
  <c r="X224" i="4"/>
  <c r="Y224" i="4"/>
  <c r="Z224" i="4"/>
  <c r="AA224" i="4"/>
  <c r="AB224" i="4"/>
  <c r="AC224" i="4"/>
  <c r="AD224" i="4"/>
  <c r="AE224" i="4"/>
  <c r="AF224" i="4"/>
  <c r="AG224" i="4"/>
  <c r="AH224" i="4"/>
  <c r="AI224" i="4"/>
  <c r="AJ224" i="4"/>
  <c r="C225" i="4"/>
  <c r="D225" i="4"/>
  <c r="E225" i="4"/>
  <c r="F225" i="4"/>
  <c r="G225" i="4"/>
  <c r="H225" i="4"/>
  <c r="I225" i="4"/>
  <c r="J225" i="4"/>
  <c r="K225" i="4"/>
  <c r="L225" i="4"/>
  <c r="M225" i="4"/>
  <c r="N225" i="4"/>
  <c r="O225" i="4"/>
  <c r="P225" i="4"/>
  <c r="Q225" i="4"/>
  <c r="R225" i="4"/>
  <c r="S225" i="4"/>
  <c r="T225" i="4"/>
  <c r="U225" i="4"/>
  <c r="V225" i="4"/>
  <c r="W225" i="4"/>
  <c r="X225" i="4"/>
  <c r="Y225" i="4"/>
  <c r="Z225" i="4"/>
  <c r="AA225" i="4"/>
  <c r="AB225" i="4"/>
  <c r="AC225" i="4"/>
  <c r="AD225" i="4"/>
  <c r="AE225" i="4"/>
  <c r="AF225" i="4"/>
  <c r="AG225" i="4"/>
  <c r="AH225" i="4"/>
  <c r="AI225" i="4"/>
  <c r="AJ225" i="4"/>
  <c r="C226" i="4"/>
  <c r="D226" i="4"/>
  <c r="E226" i="4"/>
  <c r="F226" i="4"/>
  <c r="G226" i="4"/>
  <c r="H226" i="4"/>
  <c r="I226" i="4"/>
  <c r="J226" i="4"/>
  <c r="K226" i="4"/>
  <c r="L226" i="4"/>
  <c r="M226" i="4"/>
  <c r="N226" i="4"/>
  <c r="O226" i="4"/>
  <c r="P226" i="4"/>
  <c r="Q226" i="4"/>
  <c r="R226" i="4"/>
  <c r="S226" i="4"/>
  <c r="T226" i="4"/>
  <c r="U226" i="4"/>
  <c r="V226" i="4"/>
  <c r="W226" i="4"/>
  <c r="X226" i="4"/>
  <c r="Y226" i="4"/>
  <c r="Z226" i="4"/>
  <c r="AA226" i="4"/>
  <c r="AB226" i="4"/>
  <c r="AC226" i="4"/>
  <c r="AD226" i="4"/>
  <c r="AE226" i="4"/>
  <c r="AF226" i="4"/>
  <c r="AG226" i="4"/>
  <c r="AH226" i="4"/>
  <c r="AI226" i="4"/>
  <c r="AJ226" i="4"/>
  <c r="C227" i="4"/>
  <c r="D227" i="4"/>
  <c r="E227" i="4"/>
  <c r="F227" i="4"/>
  <c r="G227" i="4"/>
  <c r="H227" i="4"/>
  <c r="I227" i="4"/>
  <c r="J227" i="4"/>
  <c r="K227" i="4"/>
  <c r="L227" i="4"/>
  <c r="M227" i="4"/>
  <c r="N227" i="4"/>
  <c r="O227" i="4"/>
  <c r="P227" i="4"/>
  <c r="Q227" i="4"/>
  <c r="R227" i="4"/>
  <c r="S227" i="4"/>
  <c r="T227" i="4"/>
  <c r="U227" i="4"/>
  <c r="V227" i="4"/>
  <c r="W227" i="4"/>
  <c r="X227" i="4"/>
  <c r="Y227" i="4"/>
  <c r="Z227" i="4"/>
  <c r="AA227" i="4"/>
  <c r="AB227" i="4"/>
  <c r="AC227" i="4"/>
  <c r="AD227" i="4"/>
  <c r="AE227" i="4"/>
  <c r="AF227" i="4"/>
  <c r="AG227" i="4"/>
  <c r="AH227" i="4"/>
  <c r="AI227" i="4"/>
  <c r="AJ227" i="4"/>
  <c r="C228" i="4"/>
  <c r="D228" i="4"/>
  <c r="E228" i="4"/>
  <c r="F228" i="4"/>
  <c r="G228" i="4"/>
  <c r="H228" i="4"/>
  <c r="I228" i="4"/>
  <c r="J228" i="4"/>
  <c r="K228" i="4"/>
  <c r="L228" i="4"/>
  <c r="M228" i="4"/>
  <c r="N228" i="4"/>
  <c r="O228" i="4"/>
  <c r="P228" i="4"/>
  <c r="Q228" i="4"/>
  <c r="R228" i="4"/>
  <c r="S228" i="4"/>
  <c r="T228" i="4"/>
  <c r="U228" i="4"/>
  <c r="V228" i="4"/>
  <c r="W228" i="4"/>
  <c r="X228" i="4"/>
  <c r="Y228" i="4"/>
  <c r="Z228" i="4"/>
  <c r="AA228" i="4"/>
  <c r="AB228" i="4"/>
  <c r="AC228" i="4"/>
  <c r="AD228" i="4"/>
  <c r="AE228" i="4"/>
  <c r="AF228" i="4"/>
  <c r="AG228" i="4"/>
  <c r="AH228" i="4"/>
  <c r="AI228" i="4"/>
  <c r="AJ228" i="4"/>
  <c r="C229" i="4"/>
  <c r="D229" i="4"/>
  <c r="E229" i="4"/>
  <c r="F229" i="4"/>
  <c r="G229" i="4"/>
  <c r="H229" i="4"/>
  <c r="I229" i="4"/>
  <c r="J229" i="4"/>
  <c r="K229" i="4"/>
  <c r="L229" i="4"/>
  <c r="M229" i="4"/>
  <c r="N229" i="4"/>
  <c r="O229" i="4"/>
  <c r="P229" i="4"/>
  <c r="Q229" i="4"/>
  <c r="R229" i="4"/>
  <c r="S229" i="4"/>
  <c r="T229" i="4"/>
  <c r="U229" i="4"/>
  <c r="V229" i="4"/>
  <c r="W229" i="4"/>
  <c r="X229" i="4"/>
  <c r="Y229" i="4"/>
  <c r="Z229" i="4"/>
  <c r="AA229" i="4"/>
  <c r="AB229" i="4"/>
  <c r="AC229" i="4"/>
  <c r="AD229" i="4"/>
  <c r="AE229" i="4"/>
  <c r="AF229" i="4"/>
  <c r="AG229" i="4"/>
  <c r="AH229" i="4"/>
  <c r="AI229" i="4"/>
  <c r="AJ229" i="4"/>
  <c r="C230" i="4"/>
  <c r="D230" i="4"/>
  <c r="E230" i="4"/>
  <c r="F230" i="4"/>
  <c r="G230" i="4"/>
  <c r="H230" i="4"/>
  <c r="I230" i="4"/>
  <c r="J230" i="4"/>
  <c r="K230" i="4"/>
  <c r="L230" i="4"/>
  <c r="M230" i="4"/>
  <c r="N230" i="4"/>
  <c r="O230" i="4"/>
  <c r="P230" i="4"/>
  <c r="Q230" i="4"/>
  <c r="R230" i="4"/>
  <c r="S230" i="4"/>
  <c r="T230" i="4"/>
  <c r="U230" i="4"/>
  <c r="V230" i="4"/>
  <c r="W230" i="4"/>
  <c r="X230" i="4"/>
  <c r="Y230" i="4"/>
  <c r="Z230" i="4"/>
  <c r="AA230" i="4"/>
  <c r="AB230" i="4"/>
  <c r="AC230" i="4"/>
  <c r="AD230" i="4"/>
  <c r="AE230" i="4"/>
  <c r="AF230" i="4"/>
  <c r="AG230" i="4"/>
  <c r="AH230" i="4"/>
  <c r="AI230" i="4"/>
  <c r="AJ230" i="4"/>
  <c r="C231" i="4"/>
  <c r="D231" i="4"/>
  <c r="E231" i="4"/>
  <c r="F231" i="4"/>
  <c r="G231" i="4"/>
  <c r="H231" i="4"/>
  <c r="I231" i="4"/>
  <c r="J231" i="4"/>
  <c r="K231" i="4"/>
  <c r="L231" i="4"/>
  <c r="M231" i="4"/>
  <c r="N231" i="4"/>
  <c r="O231" i="4"/>
  <c r="P231" i="4"/>
  <c r="Q231" i="4"/>
  <c r="R231" i="4"/>
  <c r="S231" i="4"/>
  <c r="T231" i="4"/>
  <c r="U231" i="4"/>
  <c r="V231" i="4"/>
  <c r="W231" i="4"/>
  <c r="X231" i="4"/>
  <c r="Y231" i="4"/>
  <c r="Z231" i="4"/>
  <c r="AA231" i="4"/>
  <c r="AB231" i="4"/>
  <c r="AC231" i="4"/>
  <c r="AD231" i="4"/>
  <c r="AE231" i="4"/>
  <c r="AF231" i="4"/>
  <c r="AG231" i="4"/>
  <c r="AH231" i="4"/>
  <c r="AI231" i="4"/>
  <c r="AJ231" i="4"/>
  <c r="C232" i="4"/>
  <c r="D232" i="4"/>
  <c r="E232" i="4"/>
  <c r="F232" i="4"/>
  <c r="G232" i="4"/>
  <c r="H232" i="4"/>
  <c r="I232" i="4"/>
  <c r="J232" i="4"/>
  <c r="K232" i="4"/>
  <c r="L232" i="4"/>
  <c r="M232" i="4"/>
  <c r="N232" i="4"/>
  <c r="O232" i="4"/>
  <c r="P232" i="4"/>
  <c r="Q232" i="4"/>
  <c r="R232" i="4"/>
  <c r="S232" i="4"/>
  <c r="T232" i="4"/>
  <c r="U232" i="4"/>
  <c r="V232" i="4"/>
  <c r="W232" i="4"/>
  <c r="X232" i="4"/>
  <c r="Y232" i="4"/>
  <c r="Z232" i="4"/>
  <c r="AA232" i="4"/>
  <c r="AB232" i="4"/>
  <c r="AC232" i="4"/>
  <c r="AD232" i="4"/>
  <c r="AE232" i="4"/>
  <c r="AF232" i="4"/>
  <c r="AG232" i="4"/>
  <c r="AH232" i="4"/>
  <c r="AI232" i="4"/>
  <c r="AJ232" i="4"/>
  <c r="C233" i="4"/>
  <c r="D233" i="4"/>
  <c r="E233" i="4"/>
  <c r="F233" i="4"/>
  <c r="G233" i="4"/>
  <c r="H233" i="4"/>
  <c r="I233" i="4"/>
  <c r="J233" i="4"/>
  <c r="K233" i="4"/>
  <c r="L233" i="4"/>
  <c r="M233" i="4"/>
  <c r="N233" i="4"/>
  <c r="O233" i="4"/>
  <c r="P233" i="4"/>
  <c r="Q233" i="4"/>
  <c r="R233" i="4"/>
  <c r="S233" i="4"/>
  <c r="T233" i="4"/>
  <c r="U233" i="4"/>
  <c r="V233" i="4"/>
  <c r="W233" i="4"/>
  <c r="X233" i="4"/>
  <c r="Y233" i="4"/>
  <c r="Z233" i="4"/>
  <c r="AA233" i="4"/>
  <c r="AB233" i="4"/>
  <c r="AC233" i="4"/>
  <c r="AD233" i="4"/>
  <c r="AE233" i="4"/>
  <c r="AF233" i="4"/>
  <c r="AG233" i="4"/>
  <c r="AH233" i="4"/>
  <c r="AI233" i="4"/>
  <c r="AJ233" i="4"/>
  <c r="C234" i="4"/>
  <c r="D234" i="4"/>
  <c r="E234" i="4"/>
  <c r="F234" i="4"/>
  <c r="G234" i="4"/>
  <c r="H234" i="4"/>
  <c r="I234" i="4"/>
  <c r="J234" i="4"/>
  <c r="K234" i="4"/>
  <c r="L234" i="4"/>
  <c r="M234" i="4"/>
  <c r="N234" i="4"/>
  <c r="O234" i="4"/>
  <c r="P234" i="4"/>
  <c r="Q234" i="4"/>
  <c r="R234" i="4"/>
  <c r="S234" i="4"/>
  <c r="T234" i="4"/>
  <c r="U234" i="4"/>
  <c r="V234" i="4"/>
  <c r="W234" i="4"/>
  <c r="X234" i="4"/>
  <c r="Y234" i="4"/>
  <c r="Z234" i="4"/>
  <c r="AA234" i="4"/>
  <c r="AB234" i="4"/>
  <c r="AC234" i="4"/>
  <c r="AD234" i="4"/>
  <c r="AE234" i="4"/>
  <c r="AF234" i="4"/>
  <c r="AG234" i="4"/>
  <c r="AH234" i="4"/>
  <c r="AI234" i="4"/>
  <c r="AJ234" i="4"/>
  <c r="C235" i="4"/>
  <c r="D235" i="4"/>
  <c r="E235" i="4"/>
  <c r="F235" i="4"/>
  <c r="G235" i="4"/>
  <c r="H235" i="4"/>
  <c r="I235" i="4"/>
  <c r="J235" i="4"/>
  <c r="K235" i="4"/>
  <c r="L235" i="4"/>
  <c r="M235" i="4"/>
  <c r="N235" i="4"/>
  <c r="O235" i="4"/>
  <c r="P235" i="4"/>
  <c r="Q235" i="4"/>
  <c r="R235" i="4"/>
  <c r="S235" i="4"/>
  <c r="T235" i="4"/>
  <c r="U235" i="4"/>
  <c r="V235" i="4"/>
  <c r="W235" i="4"/>
  <c r="X235" i="4"/>
  <c r="Y235" i="4"/>
  <c r="Z235" i="4"/>
  <c r="AA235" i="4"/>
  <c r="AB235" i="4"/>
  <c r="AC235" i="4"/>
  <c r="AD235" i="4"/>
  <c r="AE235" i="4"/>
  <c r="AF235" i="4"/>
  <c r="AG235" i="4"/>
  <c r="AH235" i="4"/>
  <c r="AI235" i="4"/>
  <c r="AJ235" i="4"/>
  <c r="C236" i="4"/>
  <c r="D236" i="4"/>
  <c r="E236" i="4"/>
  <c r="F236" i="4"/>
  <c r="G236" i="4"/>
  <c r="H236" i="4"/>
  <c r="I236" i="4"/>
  <c r="J236" i="4"/>
  <c r="K236" i="4"/>
  <c r="L236" i="4"/>
  <c r="M236" i="4"/>
  <c r="N236" i="4"/>
  <c r="O236" i="4"/>
  <c r="P236" i="4"/>
  <c r="Q236" i="4"/>
  <c r="R236" i="4"/>
  <c r="S236" i="4"/>
  <c r="T236" i="4"/>
  <c r="U236" i="4"/>
  <c r="V236" i="4"/>
  <c r="W236" i="4"/>
  <c r="X236" i="4"/>
  <c r="Y236" i="4"/>
  <c r="Z236" i="4"/>
  <c r="AA236" i="4"/>
  <c r="AB236" i="4"/>
  <c r="AC236" i="4"/>
  <c r="AD236" i="4"/>
  <c r="AE236" i="4"/>
  <c r="AF236" i="4"/>
  <c r="AG236" i="4"/>
  <c r="AH236" i="4"/>
  <c r="AI236" i="4"/>
  <c r="AJ236" i="4"/>
  <c r="C237" i="4"/>
  <c r="D237" i="4"/>
  <c r="E237" i="4"/>
  <c r="F237" i="4"/>
  <c r="G237" i="4"/>
  <c r="H237" i="4"/>
  <c r="I237" i="4"/>
  <c r="J237" i="4"/>
  <c r="K237" i="4"/>
  <c r="L237" i="4"/>
  <c r="M237" i="4"/>
  <c r="N237" i="4"/>
  <c r="O237" i="4"/>
  <c r="P237" i="4"/>
  <c r="Q237" i="4"/>
  <c r="R237" i="4"/>
  <c r="S237" i="4"/>
  <c r="T237" i="4"/>
  <c r="U237" i="4"/>
  <c r="V237" i="4"/>
  <c r="W237" i="4"/>
  <c r="X237" i="4"/>
  <c r="Y237" i="4"/>
  <c r="Z237" i="4"/>
  <c r="AA237" i="4"/>
  <c r="AB237" i="4"/>
  <c r="AC237" i="4"/>
  <c r="AD237" i="4"/>
  <c r="AE237" i="4"/>
  <c r="AF237" i="4"/>
  <c r="AG237" i="4"/>
  <c r="AH237" i="4"/>
  <c r="AI237" i="4"/>
  <c r="AJ237" i="4"/>
  <c r="C238" i="4"/>
  <c r="D238" i="4"/>
  <c r="E238" i="4"/>
  <c r="F238" i="4"/>
  <c r="G238" i="4"/>
  <c r="H238" i="4"/>
  <c r="I238" i="4"/>
  <c r="J238" i="4"/>
  <c r="K238" i="4"/>
  <c r="L238" i="4"/>
  <c r="M238" i="4"/>
  <c r="N238" i="4"/>
  <c r="O238" i="4"/>
  <c r="P238" i="4"/>
  <c r="Q238" i="4"/>
  <c r="R238" i="4"/>
  <c r="S238" i="4"/>
  <c r="T238" i="4"/>
  <c r="U238" i="4"/>
  <c r="V238" i="4"/>
  <c r="W238" i="4"/>
  <c r="X238" i="4"/>
  <c r="Y238" i="4"/>
  <c r="Z238" i="4"/>
  <c r="AA238" i="4"/>
  <c r="AB238" i="4"/>
  <c r="AC238" i="4"/>
  <c r="AD238" i="4"/>
  <c r="AE238" i="4"/>
  <c r="AF238" i="4"/>
  <c r="AG238" i="4"/>
  <c r="AH238" i="4"/>
  <c r="AI238" i="4"/>
  <c r="AJ238" i="4"/>
  <c r="C239" i="4"/>
  <c r="D239" i="4"/>
  <c r="E239" i="4"/>
  <c r="F239" i="4"/>
  <c r="G239" i="4"/>
  <c r="H239" i="4"/>
  <c r="I239" i="4"/>
  <c r="J239" i="4"/>
  <c r="K239" i="4"/>
  <c r="L239" i="4"/>
  <c r="M239" i="4"/>
  <c r="N239" i="4"/>
  <c r="O239" i="4"/>
  <c r="P239" i="4"/>
  <c r="Q239" i="4"/>
  <c r="R239" i="4"/>
  <c r="S239" i="4"/>
  <c r="T239" i="4"/>
  <c r="U239" i="4"/>
  <c r="V239" i="4"/>
  <c r="W239" i="4"/>
  <c r="X239" i="4"/>
  <c r="Y239" i="4"/>
  <c r="Z239" i="4"/>
  <c r="AA239" i="4"/>
  <c r="AB239" i="4"/>
  <c r="AC239" i="4"/>
  <c r="AD239" i="4"/>
  <c r="AE239" i="4"/>
  <c r="AF239" i="4"/>
  <c r="AG239" i="4"/>
  <c r="AH239" i="4"/>
  <c r="AI239" i="4"/>
  <c r="AJ239" i="4"/>
  <c r="C240" i="4"/>
  <c r="D240" i="4"/>
  <c r="E240" i="4"/>
  <c r="F240" i="4"/>
  <c r="G240" i="4"/>
  <c r="H240" i="4"/>
  <c r="I240" i="4"/>
  <c r="J240" i="4"/>
  <c r="K240" i="4"/>
  <c r="L240" i="4"/>
  <c r="M240" i="4"/>
  <c r="N240" i="4"/>
  <c r="O240" i="4"/>
  <c r="P240" i="4"/>
  <c r="Q240" i="4"/>
  <c r="R240" i="4"/>
  <c r="S240" i="4"/>
  <c r="T240" i="4"/>
  <c r="U240" i="4"/>
  <c r="V240" i="4"/>
  <c r="W240" i="4"/>
  <c r="X240" i="4"/>
  <c r="Y240" i="4"/>
  <c r="Z240" i="4"/>
  <c r="AA240" i="4"/>
  <c r="AB240" i="4"/>
  <c r="AC240" i="4"/>
  <c r="AD240" i="4"/>
  <c r="AE240" i="4"/>
  <c r="AF240" i="4"/>
  <c r="AG240" i="4"/>
  <c r="AH240" i="4"/>
  <c r="AI240" i="4"/>
  <c r="AJ240" i="4"/>
  <c r="C241" i="4"/>
  <c r="D241" i="4"/>
  <c r="E241" i="4"/>
  <c r="F241" i="4"/>
  <c r="G241" i="4"/>
  <c r="H241" i="4"/>
  <c r="I241" i="4"/>
  <c r="J241" i="4"/>
  <c r="K241" i="4"/>
  <c r="L241" i="4"/>
  <c r="M241" i="4"/>
  <c r="N241" i="4"/>
  <c r="O241" i="4"/>
  <c r="P241" i="4"/>
  <c r="Q241" i="4"/>
  <c r="R241" i="4"/>
  <c r="S241" i="4"/>
  <c r="T241" i="4"/>
  <c r="U241" i="4"/>
  <c r="V241" i="4"/>
  <c r="W241" i="4"/>
  <c r="X241" i="4"/>
  <c r="Y241" i="4"/>
  <c r="Z241" i="4"/>
  <c r="AA241" i="4"/>
  <c r="AB241" i="4"/>
  <c r="AC241" i="4"/>
  <c r="AD241" i="4"/>
  <c r="AE241" i="4"/>
  <c r="AF241" i="4"/>
  <c r="AG241" i="4"/>
  <c r="AH241" i="4"/>
  <c r="AI241" i="4"/>
  <c r="AJ241" i="4"/>
  <c r="C242" i="4"/>
  <c r="D242" i="4"/>
  <c r="E242" i="4"/>
  <c r="F242" i="4"/>
  <c r="G242" i="4"/>
  <c r="H242" i="4"/>
  <c r="I242" i="4"/>
  <c r="J242" i="4"/>
  <c r="K242" i="4"/>
  <c r="L242" i="4"/>
  <c r="M242" i="4"/>
  <c r="N242" i="4"/>
  <c r="O242" i="4"/>
  <c r="P242" i="4"/>
  <c r="Q242" i="4"/>
  <c r="R242" i="4"/>
  <c r="S242" i="4"/>
  <c r="T242" i="4"/>
  <c r="U242" i="4"/>
  <c r="V242" i="4"/>
  <c r="W242" i="4"/>
  <c r="X242" i="4"/>
  <c r="Y242" i="4"/>
  <c r="Z242" i="4"/>
  <c r="AA242" i="4"/>
  <c r="AB242" i="4"/>
  <c r="AC242" i="4"/>
  <c r="AD242" i="4"/>
  <c r="AE242" i="4"/>
  <c r="AF242" i="4"/>
  <c r="AG242" i="4"/>
  <c r="AH242" i="4"/>
  <c r="AI242" i="4"/>
  <c r="AJ242" i="4"/>
  <c r="C243" i="4"/>
  <c r="D243" i="4"/>
  <c r="E243" i="4"/>
  <c r="F243" i="4"/>
  <c r="G243" i="4"/>
  <c r="H243" i="4"/>
  <c r="I243" i="4"/>
  <c r="J243" i="4"/>
  <c r="K243" i="4"/>
  <c r="L243" i="4"/>
  <c r="M243" i="4"/>
  <c r="N243" i="4"/>
  <c r="O243" i="4"/>
  <c r="P243" i="4"/>
  <c r="Q243" i="4"/>
  <c r="R243" i="4"/>
  <c r="S243" i="4"/>
  <c r="T243" i="4"/>
  <c r="U243" i="4"/>
  <c r="V243" i="4"/>
  <c r="W243" i="4"/>
  <c r="X243" i="4"/>
  <c r="Y243" i="4"/>
  <c r="Z243" i="4"/>
  <c r="AA243" i="4"/>
  <c r="AB243" i="4"/>
  <c r="AC243" i="4"/>
  <c r="AD243" i="4"/>
  <c r="AE243" i="4"/>
  <c r="AF243" i="4"/>
  <c r="AG243" i="4"/>
  <c r="AH243" i="4"/>
  <c r="AI243" i="4"/>
  <c r="AJ243" i="4"/>
  <c r="C244" i="4"/>
  <c r="D244" i="4"/>
  <c r="E244" i="4"/>
  <c r="F244" i="4"/>
  <c r="G244" i="4"/>
  <c r="H244" i="4"/>
  <c r="I244" i="4"/>
  <c r="J244" i="4"/>
  <c r="K244" i="4"/>
  <c r="L244" i="4"/>
  <c r="M244" i="4"/>
  <c r="N244" i="4"/>
  <c r="O244" i="4"/>
  <c r="P244" i="4"/>
  <c r="Q244" i="4"/>
  <c r="R244" i="4"/>
  <c r="S244" i="4"/>
  <c r="T244" i="4"/>
  <c r="U244" i="4"/>
  <c r="V244" i="4"/>
  <c r="W244" i="4"/>
  <c r="X244" i="4"/>
  <c r="Y244" i="4"/>
  <c r="Z244" i="4"/>
  <c r="AA244" i="4"/>
  <c r="AB244" i="4"/>
  <c r="AC244" i="4"/>
  <c r="AD244" i="4"/>
  <c r="AE244" i="4"/>
  <c r="AF244" i="4"/>
  <c r="AG244" i="4"/>
  <c r="AH244" i="4"/>
  <c r="AI244" i="4"/>
  <c r="AJ244" i="4"/>
  <c r="C245" i="4"/>
  <c r="D245" i="4"/>
  <c r="E245" i="4"/>
  <c r="F245" i="4"/>
  <c r="G245" i="4"/>
  <c r="H245" i="4"/>
  <c r="I245" i="4"/>
  <c r="J245" i="4"/>
  <c r="K245" i="4"/>
  <c r="L245" i="4"/>
  <c r="M245" i="4"/>
  <c r="N245" i="4"/>
  <c r="O245" i="4"/>
  <c r="P245" i="4"/>
  <c r="Q245" i="4"/>
  <c r="R245" i="4"/>
  <c r="S245" i="4"/>
  <c r="T245" i="4"/>
  <c r="U245" i="4"/>
  <c r="V245" i="4"/>
  <c r="W245" i="4"/>
  <c r="X245" i="4"/>
  <c r="Y245" i="4"/>
  <c r="Z245" i="4"/>
  <c r="AA245" i="4"/>
  <c r="AB245" i="4"/>
  <c r="AC245" i="4"/>
  <c r="AD245" i="4"/>
  <c r="AE245" i="4"/>
  <c r="AF245" i="4"/>
  <c r="AG245" i="4"/>
  <c r="AH245" i="4"/>
  <c r="AI245" i="4"/>
  <c r="AJ245" i="4"/>
  <c r="C246" i="4"/>
  <c r="D246" i="4"/>
  <c r="E246" i="4"/>
  <c r="F246" i="4"/>
  <c r="G246" i="4"/>
  <c r="H246" i="4"/>
  <c r="I246" i="4"/>
  <c r="J246" i="4"/>
  <c r="K246" i="4"/>
  <c r="L246" i="4"/>
  <c r="M246" i="4"/>
  <c r="N246" i="4"/>
  <c r="O246" i="4"/>
  <c r="P246" i="4"/>
  <c r="Q246" i="4"/>
  <c r="R246" i="4"/>
  <c r="S246" i="4"/>
  <c r="T246" i="4"/>
  <c r="U246" i="4"/>
  <c r="V246" i="4"/>
  <c r="W246" i="4"/>
  <c r="X246" i="4"/>
  <c r="Y246" i="4"/>
  <c r="Z246" i="4"/>
  <c r="AA246" i="4"/>
  <c r="AB246" i="4"/>
  <c r="AC246" i="4"/>
  <c r="AD246" i="4"/>
  <c r="AE246" i="4"/>
  <c r="AF246" i="4"/>
  <c r="AG246" i="4"/>
  <c r="AH246" i="4"/>
  <c r="AI246" i="4"/>
  <c r="AJ246" i="4"/>
  <c r="C247" i="4"/>
  <c r="D247" i="4"/>
  <c r="E247" i="4"/>
  <c r="F247" i="4"/>
  <c r="G247" i="4"/>
  <c r="H247" i="4"/>
  <c r="I247" i="4"/>
  <c r="J247" i="4"/>
  <c r="K247" i="4"/>
  <c r="L247" i="4"/>
  <c r="M247" i="4"/>
  <c r="N247" i="4"/>
  <c r="O247" i="4"/>
  <c r="P247" i="4"/>
  <c r="Q247" i="4"/>
  <c r="R247" i="4"/>
  <c r="S247" i="4"/>
  <c r="T247" i="4"/>
  <c r="U247" i="4"/>
  <c r="V247" i="4"/>
  <c r="W247" i="4"/>
  <c r="X247" i="4"/>
  <c r="Y247" i="4"/>
  <c r="Z247" i="4"/>
  <c r="AA247" i="4"/>
  <c r="AB247" i="4"/>
  <c r="AC247" i="4"/>
  <c r="AD247" i="4"/>
  <c r="AE247" i="4"/>
  <c r="AF247" i="4"/>
  <c r="AG247" i="4"/>
  <c r="AH247" i="4"/>
  <c r="AI247" i="4"/>
  <c r="AJ247" i="4"/>
  <c r="C248" i="4"/>
  <c r="D248" i="4"/>
  <c r="E248" i="4"/>
  <c r="F248" i="4"/>
  <c r="G248" i="4"/>
  <c r="H248" i="4"/>
  <c r="I248" i="4"/>
  <c r="J248" i="4"/>
  <c r="K248" i="4"/>
  <c r="L248" i="4"/>
  <c r="M248" i="4"/>
  <c r="N248" i="4"/>
  <c r="O248" i="4"/>
  <c r="P248" i="4"/>
  <c r="Q248" i="4"/>
  <c r="R248" i="4"/>
  <c r="S248" i="4"/>
  <c r="T248" i="4"/>
  <c r="U248" i="4"/>
  <c r="V248" i="4"/>
  <c r="W248" i="4"/>
  <c r="X248" i="4"/>
  <c r="Y248" i="4"/>
  <c r="Z248" i="4"/>
  <c r="AA248" i="4"/>
  <c r="AB248" i="4"/>
  <c r="AC248" i="4"/>
  <c r="AD248" i="4"/>
  <c r="AE248" i="4"/>
  <c r="AF248" i="4"/>
  <c r="AG248" i="4"/>
  <c r="AH248" i="4"/>
  <c r="AI248" i="4"/>
  <c r="AJ248" i="4"/>
  <c r="C249" i="4"/>
  <c r="D249" i="4"/>
  <c r="E249" i="4"/>
  <c r="F249" i="4"/>
  <c r="G249" i="4"/>
  <c r="H249" i="4"/>
  <c r="I249" i="4"/>
  <c r="J249" i="4"/>
  <c r="K249" i="4"/>
  <c r="L249" i="4"/>
  <c r="M249" i="4"/>
  <c r="N249" i="4"/>
  <c r="O249" i="4"/>
  <c r="P249" i="4"/>
  <c r="Q249" i="4"/>
  <c r="R249" i="4"/>
  <c r="S249" i="4"/>
  <c r="T249" i="4"/>
  <c r="U249" i="4"/>
  <c r="V249" i="4"/>
  <c r="W249" i="4"/>
  <c r="X249" i="4"/>
  <c r="Y249" i="4"/>
  <c r="Z249" i="4"/>
  <c r="AA249" i="4"/>
  <c r="AB249" i="4"/>
  <c r="AC249" i="4"/>
  <c r="AD249" i="4"/>
  <c r="AE249" i="4"/>
  <c r="AF249" i="4"/>
  <c r="AG249" i="4"/>
  <c r="AH249" i="4"/>
  <c r="AI249" i="4"/>
  <c r="AJ249" i="4"/>
  <c r="C250" i="4"/>
  <c r="D250" i="4"/>
  <c r="E250" i="4"/>
  <c r="F250" i="4"/>
  <c r="G250" i="4"/>
  <c r="H250" i="4"/>
  <c r="I250" i="4"/>
  <c r="J250" i="4"/>
  <c r="K250" i="4"/>
  <c r="L250" i="4"/>
  <c r="M250" i="4"/>
  <c r="N250" i="4"/>
  <c r="O250" i="4"/>
  <c r="P250" i="4"/>
  <c r="Q250" i="4"/>
  <c r="R250" i="4"/>
  <c r="S250" i="4"/>
  <c r="T250" i="4"/>
  <c r="U250" i="4"/>
  <c r="V250" i="4"/>
  <c r="W250" i="4"/>
  <c r="X250" i="4"/>
  <c r="Y250" i="4"/>
  <c r="Z250" i="4"/>
  <c r="AA250" i="4"/>
  <c r="AB250" i="4"/>
  <c r="AC250" i="4"/>
  <c r="AD250" i="4"/>
  <c r="AE250" i="4"/>
  <c r="AF250" i="4"/>
  <c r="AG250" i="4"/>
  <c r="AH250" i="4"/>
  <c r="AI250" i="4"/>
  <c r="AJ250" i="4"/>
  <c r="C251" i="4"/>
  <c r="D251" i="4"/>
  <c r="E251" i="4"/>
  <c r="F251" i="4"/>
  <c r="G251" i="4"/>
  <c r="H251" i="4"/>
  <c r="I251" i="4"/>
  <c r="J251" i="4"/>
  <c r="K251" i="4"/>
  <c r="L251" i="4"/>
  <c r="M251" i="4"/>
  <c r="N251" i="4"/>
  <c r="O251" i="4"/>
  <c r="P251" i="4"/>
  <c r="Q251" i="4"/>
  <c r="R251" i="4"/>
  <c r="S251" i="4"/>
  <c r="T251" i="4"/>
  <c r="U251" i="4"/>
  <c r="V251" i="4"/>
  <c r="W251" i="4"/>
  <c r="X251" i="4"/>
  <c r="Y251" i="4"/>
  <c r="Z251" i="4"/>
  <c r="AA251" i="4"/>
  <c r="AB251" i="4"/>
  <c r="AC251" i="4"/>
  <c r="AD251" i="4"/>
  <c r="AE251" i="4"/>
  <c r="AF251" i="4"/>
  <c r="AG251" i="4"/>
  <c r="AH251" i="4"/>
  <c r="AI251" i="4"/>
  <c r="AJ251" i="4"/>
  <c r="C252" i="4"/>
  <c r="D252" i="4"/>
  <c r="E252" i="4"/>
  <c r="F252" i="4"/>
  <c r="G252" i="4"/>
  <c r="H252" i="4"/>
  <c r="I252" i="4"/>
  <c r="J252" i="4"/>
  <c r="K252" i="4"/>
  <c r="L252" i="4"/>
  <c r="M252" i="4"/>
  <c r="N252" i="4"/>
  <c r="O252" i="4"/>
  <c r="P252" i="4"/>
  <c r="Q252" i="4"/>
  <c r="R252" i="4"/>
  <c r="S252" i="4"/>
  <c r="T252" i="4"/>
  <c r="U252" i="4"/>
  <c r="V252" i="4"/>
  <c r="W252" i="4"/>
  <c r="X252" i="4"/>
  <c r="Y252" i="4"/>
  <c r="Z252" i="4"/>
  <c r="AA252" i="4"/>
  <c r="AB252" i="4"/>
  <c r="AC252" i="4"/>
  <c r="AD252" i="4"/>
  <c r="AE252" i="4"/>
  <c r="AF252" i="4"/>
  <c r="AG252" i="4"/>
  <c r="AH252" i="4"/>
  <c r="AI252" i="4"/>
  <c r="AJ252" i="4"/>
  <c r="C253" i="4"/>
  <c r="D253" i="4"/>
  <c r="E253" i="4"/>
  <c r="F253" i="4"/>
  <c r="G253" i="4"/>
  <c r="H253" i="4"/>
  <c r="I253" i="4"/>
  <c r="J253" i="4"/>
  <c r="K253" i="4"/>
  <c r="L253" i="4"/>
  <c r="M253" i="4"/>
  <c r="N253" i="4"/>
  <c r="O253" i="4"/>
  <c r="P253" i="4"/>
  <c r="Q253" i="4"/>
  <c r="R253" i="4"/>
  <c r="S253" i="4"/>
  <c r="T253" i="4"/>
  <c r="U253" i="4"/>
  <c r="V253" i="4"/>
  <c r="W253" i="4"/>
  <c r="X253" i="4"/>
  <c r="Y253" i="4"/>
  <c r="Z253" i="4"/>
  <c r="AA253" i="4"/>
  <c r="AB253" i="4"/>
  <c r="AC253" i="4"/>
  <c r="AD253" i="4"/>
  <c r="AE253" i="4"/>
  <c r="AF253" i="4"/>
  <c r="AG253" i="4"/>
  <c r="AH253" i="4"/>
  <c r="AI253" i="4"/>
  <c r="AJ253" i="4"/>
  <c r="C254" i="4"/>
  <c r="D254" i="4"/>
  <c r="E254" i="4"/>
  <c r="F254" i="4"/>
  <c r="G254" i="4"/>
  <c r="H254" i="4"/>
  <c r="I254" i="4"/>
  <c r="J254" i="4"/>
  <c r="K254" i="4"/>
  <c r="L254" i="4"/>
  <c r="M254" i="4"/>
  <c r="N254" i="4"/>
  <c r="O254" i="4"/>
  <c r="P254" i="4"/>
  <c r="Q254" i="4"/>
  <c r="R254" i="4"/>
  <c r="S254" i="4"/>
  <c r="T254" i="4"/>
  <c r="U254" i="4"/>
  <c r="V254" i="4"/>
  <c r="W254" i="4"/>
  <c r="X254" i="4"/>
  <c r="Y254" i="4"/>
  <c r="Z254" i="4"/>
  <c r="AA254" i="4"/>
  <c r="AB254" i="4"/>
  <c r="AC254" i="4"/>
  <c r="AD254" i="4"/>
  <c r="AE254" i="4"/>
  <c r="AF254" i="4"/>
  <c r="AG254" i="4"/>
  <c r="AH254" i="4"/>
  <c r="AI254" i="4"/>
  <c r="AJ254" i="4"/>
  <c r="C255" i="4"/>
  <c r="D255" i="4"/>
  <c r="E255" i="4"/>
  <c r="F255" i="4"/>
  <c r="G255" i="4"/>
  <c r="H255" i="4"/>
  <c r="I255" i="4"/>
  <c r="J255" i="4"/>
  <c r="K255" i="4"/>
  <c r="L255" i="4"/>
  <c r="M255" i="4"/>
  <c r="N255" i="4"/>
  <c r="O255" i="4"/>
  <c r="P255" i="4"/>
  <c r="Q255" i="4"/>
  <c r="R255" i="4"/>
  <c r="S255" i="4"/>
  <c r="T255" i="4"/>
  <c r="U255" i="4"/>
  <c r="V255" i="4"/>
  <c r="W255" i="4"/>
  <c r="X255" i="4"/>
  <c r="Y255" i="4"/>
  <c r="Z255" i="4"/>
  <c r="AA255" i="4"/>
  <c r="AB255" i="4"/>
  <c r="AC255" i="4"/>
  <c r="AD255" i="4"/>
  <c r="AE255" i="4"/>
  <c r="AF255" i="4"/>
  <c r="AG255" i="4"/>
  <c r="AH255" i="4"/>
  <c r="AI255" i="4"/>
  <c r="AJ255" i="4"/>
  <c r="C256" i="4"/>
  <c r="D256" i="4"/>
  <c r="E256" i="4"/>
  <c r="F256" i="4"/>
  <c r="G256" i="4"/>
  <c r="H256" i="4"/>
  <c r="I256" i="4"/>
  <c r="J256" i="4"/>
  <c r="K256" i="4"/>
  <c r="L256" i="4"/>
  <c r="M256" i="4"/>
  <c r="N256" i="4"/>
  <c r="O256" i="4"/>
  <c r="P256" i="4"/>
  <c r="Q256" i="4"/>
  <c r="R256" i="4"/>
  <c r="S256" i="4"/>
  <c r="T256" i="4"/>
  <c r="U256" i="4"/>
  <c r="V256" i="4"/>
  <c r="W256" i="4"/>
  <c r="X256" i="4"/>
  <c r="Y256" i="4"/>
  <c r="Z256" i="4"/>
  <c r="AA256" i="4"/>
  <c r="AB256" i="4"/>
  <c r="AC256" i="4"/>
  <c r="AD256" i="4"/>
  <c r="AE256" i="4"/>
  <c r="AF256" i="4"/>
  <c r="AG256" i="4"/>
  <c r="AH256" i="4"/>
  <c r="AI256" i="4"/>
  <c r="AJ256" i="4"/>
  <c r="C257" i="4"/>
  <c r="D257" i="4"/>
  <c r="E257" i="4"/>
  <c r="F257" i="4"/>
  <c r="G257" i="4"/>
  <c r="H257" i="4"/>
  <c r="I257" i="4"/>
  <c r="J257" i="4"/>
  <c r="K257" i="4"/>
  <c r="L257" i="4"/>
  <c r="M257" i="4"/>
  <c r="N257" i="4"/>
  <c r="O257" i="4"/>
  <c r="P257" i="4"/>
  <c r="Q257" i="4"/>
  <c r="R257" i="4"/>
  <c r="S257" i="4"/>
  <c r="T257" i="4"/>
  <c r="U257" i="4"/>
  <c r="V257" i="4"/>
  <c r="W257" i="4"/>
  <c r="X257" i="4"/>
  <c r="Y257" i="4"/>
  <c r="Z257" i="4"/>
  <c r="AA257" i="4"/>
  <c r="AB257" i="4"/>
  <c r="AC257" i="4"/>
  <c r="AD257" i="4"/>
  <c r="AE257" i="4"/>
  <c r="AF257" i="4"/>
  <c r="AG257" i="4"/>
  <c r="AH257" i="4"/>
  <c r="AI257" i="4"/>
  <c r="AJ257" i="4"/>
  <c r="C258" i="4"/>
  <c r="D258" i="4"/>
  <c r="E258" i="4"/>
  <c r="F258" i="4"/>
  <c r="G258" i="4"/>
  <c r="H258" i="4"/>
  <c r="I258" i="4"/>
  <c r="J258" i="4"/>
  <c r="K258" i="4"/>
  <c r="L258" i="4"/>
  <c r="M258" i="4"/>
  <c r="N258" i="4"/>
  <c r="O258" i="4"/>
  <c r="P258" i="4"/>
  <c r="Q258" i="4"/>
  <c r="R258" i="4"/>
  <c r="S258" i="4"/>
  <c r="T258" i="4"/>
  <c r="U258" i="4"/>
  <c r="V258" i="4"/>
  <c r="W258" i="4"/>
  <c r="X258" i="4"/>
  <c r="Y258" i="4"/>
  <c r="Z258" i="4"/>
  <c r="AA258" i="4"/>
  <c r="AB258" i="4"/>
  <c r="AC258" i="4"/>
  <c r="AD258" i="4"/>
  <c r="AE258" i="4"/>
  <c r="AF258" i="4"/>
  <c r="AG258" i="4"/>
  <c r="AH258" i="4"/>
  <c r="AI258" i="4"/>
  <c r="AJ258" i="4"/>
  <c r="D172" i="4"/>
  <c r="E172" i="4"/>
  <c r="F172" i="4"/>
  <c r="G172" i="4"/>
  <c r="H172" i="4"/>
  <c r="I172" i="4"/>
  <c r="J172" i="4"/>
  <c r="K172" i="4"/>
  <c r="L172" i="4"/>
  <c r="M172" i="4"/>
  <c r="N172" i="4"/>
  <c r="O172" i="4"/>
  <c r="P172" i="4"/>
  <c r="Q172" i="4"/>
  <c r="R172" i="4"/>
  <c r="S172" i="4"/>
  <c r="T172" i="4"/>
  <c r="U172" i="4"/>
  <c r="V172" i="4"/>
  <c r="W172" i="4"/>
  <c r="X172" i="4"/>
  <c r="Y172" i="4"/>
  <c r="Z172" i="4"/>
  <c r="AA172" i="4"/>
  <c r="AB172" i="4"/>
  <c r="AC172" i="4"/>
  <c r="AD172" i="4"/>
  <c r="AE172" i="4"/>
  <c r="AF172" i="4"/>
  <c r="AG172" i="4"/>
  <c r="AH172" i="4"/>
  <c r="AI172" i="4"/>
  <c r="AJ172" i="4"/>
  <c r="C172" i="4"/>
  <c r="C167" i="3"/>
  <c r="D167" i="3"/>
  <c r="E167" i="3"/>
  <c r="F167" i="3"/>
  <c r="G167" i="3"/>
  <c r="H167" i="3"/>
  <c r="H251" i="3" s="1"/>
  <c r="I167" i="3"/>
  <c r="J167" i="3"/>
  <c r="K167" i="3"/>
  <c r="L167" i="3"/>
  <c r="M167" i="3"/>
  <c r="N167" i="3"/>
  <c r="O167" i="3"/>
  <c r="P167" i="3"/>
  <c r="Q167" i="3"/>
  <c r="R167" i="3"/>
  <c r="S167" i="3"/>
  <c r="T167" i="3"/>
  <c r="U167" i="3"/>
  <c r="V167" i="3"/>
  <c r="W167" i="3"/>
  <c r="X167" i="3"/>
  <c r="Y167" i="3"/>
  <c r="Z167" i="3"/>
  <c r="AA167" i="3"/>
  <c r="AB167" i="3"/>
  <c r="AC167" i="3"/>
  <c r="AD167" i="3"/>
  <c r="AE167" i="3"/>
  <c r="AF167" i="3"/>
  <c r="AG167" i="3"/>
  <c r="AH167" i="3"/>
  <c r="AI167" i="3"/>
  <c r="AJ167" i="3"/>
  <c r="C168" i="3"/>
  <c r="D168" i="3"/>
  <c r="E168" i="3"/>
  <c r="F168" i="3"/>
  <c r="G168" i="3"/>
  <c r="H168" i="3"/>
  <c r="I168" i="3"/>
  <c r="J168" i="3"/>
  <c r="K168" i="3"/>
  <c r="L168" i="3"/>
  <c r="M168" i="3"/>
  <c r="N168" i="3"/>
  <c r="O168" i="3"/>
  <c r="P168" i="3"/>
  <c r="Q168" i="3"/>
  <c r="R168" i="3"/>
  <c r="S168" i="3"/>
  <c r="T168" i="3"/>
  <c r="U168" i="3"/>
  <c r="V168" i="3"/>
  <c r="W168" i="3"/>
  <c r="X168" i="3"/>
  <c r="Y168" i="3"/>
  <c r="Z168" i="3"/>
  <c r="AA168" i="3"/>
  <c r="AB168" i="3"/>
  <c r="AC168" i="3"/>
  <c r="AD168" i="3"/>
  <c r="AE168" i="3"/>
  <c r="AF168" i="3"/>
  <c r="AG168" i="3"/>
  <c r="AH168" i="3"/>
  <c r="AI168" i="3"/>
  <c r="AJ168" i="3"/>
  <c r="C169" i="3"/>
  <c r="D169" i="3"/>
  <c r="E169" i="3"/>
  <c r="F169" i="3"/>
  <c r="F253" i="3" s="1"/>
  <c r="G169" i="3"/>
  <c r="H169" i="3"/>
  <c r="I169" i="3"/>
  <c r="J169" i="3"/>
  <c r="K169" i="3"/>
  <c r="L169" i="3"/>
  <c r="M169" i="3"/>
  <c r="N169" i="3"/>
  <c r="O169" i="3"/>
  <c r="P169" i="3"/>
  <c r="Q169" i="3"/>
  <c r="R169" i="3"/>
  <c r="S169" i="3"/>
  <c r="T169" i="3"/>
  <c r="U169" i="3"/>
  <c r="V169" i="3"/>
  <c r="W169" i="3"/>
  <c r="X169" i="3"/>
  <c r="Y169" i="3"/>
  <c r="Z169" i="3"/>
  <c r="AA169" i="3"/>
  <c r="AB169" i="3"/>
  <c r="AC169" i="3"/>
  <c r="AD169" i="3"/>
  <c r="AE169" i="3"/>
  <c r="AF169" i="3"/>
  <c r="AG169" i="3"/>
  <c r="AH169" i="3"/>
  <c r="AI169" i="3"/>
  <c r="AJ169" i="3"/>
  <c r="C170" i="3"/>
  <c r="D170" i="3"/>
  <c r="E170" i="3"/>
  <c r="F170" i="3"/>
  <c r="G170" i="3"/>
  <c r="H170" i="3"/>
  <c r="H254" i="3" s="1"/>
  <c r="I170" i="3"/>
  <c r="J170" i="3"/>
  <c r="K170" i="3"/>
  <c r="L170" i="3"/>
  <c r="M170" i="3"/>
  <c r="N170" i="3"/>
  <c r="O170" i="3"/>
  <c r="P170" i="3"/>
  <c r="Q170" i="3"/>
  <c r="R170" i="3"/>
  <c r="S170" i="3"/>
  <c r="T170" i="3"/>
  <c r="U170" i="3"/>
  <c r="V170" i="3"/>
  <c r="W170" i="3"/>
  <c r="X170" i="3"/>
  <c r="Y170" i="3"/>
  <c r="Z170" i="3"/>
  <c r="AA170" i="3"/>
  <c r="AB170" i="3"/>
  <c r="AC170" i="3"/>
  <c r="AD170" i="3"/>
  <c r="AE170" i="3"/>
  <c r="AF170" i="3"/>
  <c r="AG170" i="3"/>
  <c r="AH170" i="3"/>
  <c r="AI170" i="3"/>
  <c r="AJ170" i="3"/>
  <c r="C171" i="3"/>
  <c r="D171" i="3"/>
  <c r="D255" i="3" s="1"/>
  <c r="E171" i="3"/>
  <c r="F171" i="3"/>
  <c r="G171" i="3"/>
  <c r="H171" i="3"/>
  <c r="I171" i="3"/>
  <c r="J171" i="3"/>
  <c r="K171" i="3"/>
  <c r="L171" i="3"/>
  <c r="M171" i="3"/>
  <c r="N171" i="3"/>
  <c r="O171" i="3"/>
  <c r="P171" i="3"/>
  <c r="Q171" i="3"/>
  <c r="R171" i="3"/>
  <c r="S171" i="3"/>
  <c r="T171" i="3"/>
  <c r="U171" i="3"/>
  <c r="V171" i="3"/>
  <c r="W171" i="3"/>
  <c r="X171" i="3"/>
  <c r="Y171" i="3"/>
  <c r="Z171" i="3"/>
  <c r="AA171" i="3"/>
  <c r="AB171" i="3"/>
  <c r="AC171" i="3"/>
  <c r="AD171" i="3"/>
  <c r="AE171" i="3"/>
  <c r="AF171" i="3"/>
  <c r="AG171" i="3"/>
  <c r="AH171" i="3"/>
  <c r="AI171" i="3"/>
  <c r="AJ171" i="3"/>
  <c r="C172" i="3"/>
  <c r="D172" i="3"/>
  <c r="E172" i="3"/>
  <c r="F172" i="3"/>
  <c r="F256" i="3" s="1"/>
  <c r="G172" i="3"/>
  <c r="H172" i="3"/>
  <c r="I172" i="3"/>
  <c r="J172" i="3"/>
  <c r="K172" i="3"/>
  <c r="L172" i="3"/>
  <c r="M172" i="3"/>
  <c r="N172" i="3"/>
  <c r="O172" i="3"/>
  <c r="P172" i="3"/>
  <c r="Q172" i="3"/>
  <c r="R172" i="3"/>
  <c r="S172" i="3"/>
  <c r="T172" i="3"/>
  <c r="U172" i="3"/>
  <c r="V172" i="3"/>
  <c r="W172" i="3"/>
  <c r="X172" i="3"/>
  <c r="Y172" i="3"/>
  <c r="Z172" i="3"/>
  <c r="AA172" i="3"/>
  <c r="AB172" i="3"/>
  <c r="AC172" i="3"/>
  <c r="AD172" i="3"/>
  <c r="AE172" i="3"/>
  <c r="AF172" i="3"/>
  <c r="AG172" i="3"/>
  <c r="AH172" i="3"/>
  <c r="AI172" i="3"/>
  <c r="AJ172" i="3"/>
  <c r="C173" i="3"/>
  <c r="D173" i="3"/>
  <c r="E173" i="3"/>
  <c r="F173" i="3"/>
  <c r="G173" i="3"/>
  <c r="H173" i="3"/>
  <c r="H257" i="3" s="1"/>
  <c r="I173" i="3"/>
  <c r="J173" i="3"/>
  <c r="K173" i="3"/>
  <c r="L173" i="3"/>
  <c r="M173" i="3"/>
  <c r="N173" i="3"/>
  <c r="O173" i="3"/>
  <c r="P173" i="3"/>
  <c r="Q173" i="3"/>
  <c r="R173" i="3"/>
  <c r="S173" i="3"/>
  <c r="T173" i="3"/>
  <c r="U173" i="3"/>
  <c r="V173" i="3"/>
  <c r="W173" i="3"/>
  <c r="X173" i="3"/>
  <c r="Y173" i="3"/>
  <c r="Z173" i="3"/>
  <c r="AA173" i="3"/>
  <c r="AB173" i="3"/>
  <c r="AC173" i="3"/>
  <c r="AD173" i="3"/>
  <c r="AE173" i="3"/>
  <c r="AF173" i="3"/>
  <c r="AG173" i="3"/>
  <c r="AH173" i="3"/>
  <c r="AI173" i="3"/>
  <c r="AJ173" i="3"/>
  <c r="C174" i="3"/>
  <c r="D174" i="3"/>
  <c r="D258" i="3" s="1"/>
  <c r="E174" i="3"/>
  <c r="F174" i="3"/>
  <c r="G174" i="3"/>
  <c r="H174" i="3"/>
  <c r="I174" i="3"/>
  <c r="J174" i="3"/>
  <c r="K174" i="3"/>
  <c r="L174" i="3"/>
  <c r="M174" i="3"/>
  <c r="N174" i="3"/>
  <c r="O174" i="3"/>
  <c r="P174" i="3"/>
  <c r="Q174" i="3"/>
  <c r="R174" i="3"/>
  <c r="S174" i="3"/>
  <c r="T174" i="3"/>
  <c r="U174" i="3"/>
  <c r="V174" i="3"/>
  <c r="W174" i="3"/>
  <c r="X174" i="3"/>
  <c r="Y174" i="3"/>
  <c r="Z174" i="3"/>
  <c r="AA174" i="3"/>
  <c r="AB174" i="3"/>
  <c r="AC174" i="3"/>
  <c r="AD174" i="3"/>
  <c r="AE174" i="3"/>
  <c r="AF174" i="3"/>
  <c r="AG174" i="3"/>
  <c r="AH174" i="3"/>
  <c r="AI174" i="3"/>
  <c r="AJ174" i="3"/>
  <c r="C175" i="3"/>
  <c r="D175" i="3"/>
  <c r="E175" i="3"/>
  <c r="F175" i="3"/>
  <c r="F259" i="3" s="1"/>
  <c r="G175" i="3"/>
  <c r="H175" i="3"/>
  <c r="I175" i="3"/>
  <c r="J175" i="3"/>
  <c r="K175" i="3"/>
  <c r="L175" i="3"/>
  <c r="M175" i="3"/>
  <c r="N175" i="3"/>
  <c r="O175" i="3"/>
  <c r="P175" i="3"/>
  <c r="Q175" i="3"/>
  <c r="R175" i="3"/>
  <c r="S175" i="3"/>
  <c r="T175" i="3"/>
  <c r="U175" i="3"/>
  <c r="V175" i="3"/>
  <c r="W175" i="3"/>
  <c r="X175" i="3"/>
  <c r="Y175" i="3"/>
  <c r="Z175" i="3"/>
  <c r="AA175" i="3"/>
  <c r="AB175" i="3"/>
  <c r="AC175" i="3"/>
  <c r="AD175" i="3"/>
  <c r="AE175" i="3"/>
  <c r="AF175" i="3"/>
  <c r="AG175" i="3"/>
  <c r="AH175" i="3"/>
  <c r="AI175" i="3"/>
  <c r="AJ175" i="3"/>
  <c r="C176" i="3"/>
  <c r="D176" i="3"/>
  <c r="E176" i="3"/>
  <c r="F176" i="3"/>
  <c r="G176" i="3"/>
  <c r="H176" i="3"/>
  <c r="H260" i="3" s="1"/>
  <c r="I176" i="3"/>
  <c r="J176" i="3"/>
  <c r="K176" i="3"/>
  <c r="L176" i="3"/>
  <c r="M176" i="3"/>
  <c r="N176" i="3"/>
  <c r="O176" i="3"/>
  <c r="P176" i="3"/>
  <c r="Q176" i="3"/>
  <c r="R176" i="3"/>
  <c r="S176" i="3"/>
  <c r="T176" i="3"/>
  <c r="U176" i="3"/>
  <c r="V176" i="3"/>
  <c r="W176" i="3"/>
  <c r="X176" i="3"/>
  <c r="Y176" i="3"/>
  <c r="Z176" i="3"/>
  <c r="AA176" i="3"/>
  <c r="AB176" i="3"/>
  <c r="AC176" i="3"/>
  <c r="AD176" i="3"/>
  <c r="AE176" i="3"/>
  <c r="AF176" i="3"/>
  <c r="AG176" i="3"/>
  <c r="AH176" i="3"/>
  <c r="AI176" i="3"/>
  <c r="AJ176" i="3"/>
  <c r="C177" i="3"/>
  <c r="D177" i="3"/>
  <c r="D261" i="3" s="1"/>
  <c r="E177" i="3"/>
  <c r="F177" i="3"/>
  <c r="G177" i="3"/>
  <c r="H177" i="3"/>
  <c r="I177" i="3"/>
  <c r="J177" i="3"/>
  <c r="K177" i="3"/>
  <c r="L177" i="3"/>
  <c r="M177" i="3"/>
  <c r="N177" i="3"/>
  <c r="O177" i="3"/>
  <c r="P177" i="3"/>
  <c r="Q177" i="3"/>
  <c r="R177" i="3"/>
  <c r="S177" i="3"/>
  <c r="T177" i="3"/>
  <c r="U177" i="3"/>
  <c r="V177" i="3"/>
  <c r="W177" i="3"/>
  <c r="X177" i="3"/>
  <c r="Y177" i="3"/>
  <c r="Z177" i="3"/>
  <c r="AA177" i="3"/>
  <c r="AB177" i="3"/>
  <c r="AC177" i="3"/>
  <c r="AD177" i="3"/>
  <c r="AE177" i="3"/>
  <c r="AF177" i="3"/>
  <c r="AG177" i="3"/>
  <c r="AH177" i="3"/>
  <c r="AI177" i="3"/>
  <c r="AJ177" i="3"/>
  <c r="C178" i="3"/>
  <c r="D178" i="3"/>
  <c r="E178" i="3"/>
  <c r="F178" i="3"/>
  <c r="F262" i="3" s="1"/>
  <c r="G178" i="3"/>
  <c r="H178" i="3"/>
  <c r="I178" i="3"/>
  <c r="J178" i="3"/>
  <c r="K178" i="3"/>
  <c r="L178" i="3"/>
  <c r="M178" i="3"/>
  <c r="N178" i="3"/>
  <c r="O178" i="3"/>
  <c r="P178" i="3"/>
  <c r="Q178" i="3"/>
  <c r="R178" i="3"/>
  <c r="S178" i="3"/>
  <c r="T178" i="3"/>
  <c r="U178" i="3"/>
  <c r="V178" i="3"/>
  <c r="W178" i="3"/>
  <c r="X178" i="3"/>
  <c r="Y178" i="3"/>
  <c r="Z178" i="3"/>
  <c r="AA178" i="3"/>
  <c r="AB178" i="3"/>
  <c r="AC178" i="3"/>
  <c r="AD178" i="3"/>
  <c r="AE178" i="3"/>
  <c r="AF178" i="3"/>
  <c r="AG178" i="3"/>
  <c r="AH178" i="3"/>
  <c r="AI178" i="3"/>
  <c r="AJ178" i="3"/>
  <c r="C179" i="3"/>
  <c r="D179" i="3"/>
  <c r="E179" i="3"/>
  <c r="F179" i="3"/>
  <c r="G179" i="3"/>
  <c r="H179" i="3"/>
  <c r="H263" i="3" s="1"/>
  <c r="I179" i="3"/>
  <c r="J179" i="3"/>
  <c r="K179" i="3"/>
  <c r="L179" i="3"/>
  <c r="M179" i="3"/>
  <c r="N179" i="3"/>
  <c r="O179" i="3"/>
  <c r="P179" i="3"/>
  <c r="Q179" i="3"/>
  <c r="R179" i="3"/>
  <c r="S179" i="3"/>
  <c r="T179" i="3"/>
  <c r="U179" i="3"/>
  <c r="V179" i="3"/>
  <c r="W179" i="3"/>
  <c r="X179" i="3"/>
  <c r="Y179" i="3"/>
  <c r="Z179" i="3"/>
  <c r="AA179" i="3"/>
  <c r="AB179" i="3"/>
  <c r="AC179" i="3"/>
  <c r="AD179" i="3"/>
  <c r="AE179" i="3"/>
  <c r="AF179" i="3"/>
  <c r="AG179" i="3"/>
  <c r="AH179" i="3"/>
  <c r="AI179" i="3"/>
  <c r="AJ179" i="3"/>
  <c r="C180" i="3"/>
  <c r="D180" i="3"/>
  <c r="D264" i="3" s="1"/>
  <c r="E180" i="3"/>
  <c r="F180" i="3"/>
  <c r="G180" i="3"/>
  <c r="H180" i="3"/>
  <c r="I180" i="3"/>
  <c r="J180" i="3"/>
  <c r="K180" i="3"/>
  <c r="L180" i="3"/>
  <c r="M180" i="3"/>
  <c r="N180" i="3"/>
  <c r="O180" i="3"/>
  <c r="P180" i="3"/>
  <c r="Q180" i="3"/>
  <c r="R180" i="3"/>
  <c r="S180" i="3"/>
  <c r="T180" i="3"/>
  <c r="U180" i="3"/>
  <c r="V180" i="3"/>
  <c r="W180" i="3"/>
  <c r="X180" i="3"/>
  <c r="Y180" i="3"/>
  <c r="Z180" i="3"/>
  <c r="AA180" i="3"/>
  <c r="AB180" i="3"/>
  <c r="AC180" i="3"/>
  <c r="AD180" i="3"/>
  <c r="AE180" i="3"/>
  <c r="AF180" i="3"/>
  <c r="AG180" i="3"/>
  <c r="AH180" i="3"/>
  <c r="AI180" i="3"/>
  <c r="AJ180" i="3"/>
  <c r="C181" i="3"/>
  <c r="D181" i="3"/>
  <c r="E181" i="3"/>
  <c r="F181" i="3"/>
  <c r="F265" i="3" s="1"/>
  <c r="G181" i="3"/>
  <c r="H181" i="3"/>
  <c r="I181" i="3"/>
  <c r="J181" i="3"/>
  <c r="K181" i="3"/>
  <c r="L181" i="3"/>
  <c r="M181" i="3"/>
  <c r="N181" i="3"/>
  <c r="O181" i="3"/>
  <c r="P181" i="3"/>
  <c r="Q181" i="3"/>
  <c r="R181" i="3"/>
  <c r="S181" i="3"/>
  <c r="T181" i="3"/>
  <c r="U181" i="3"/>
  <c r="V181" i="3"/>
  <c r="W181" i="3"/>
  <c r="X181" i="3"/>
  <c r="Y181" i="3"/>
  <c r="Z181" i="3"/>
  <c r="AA181" i="3"/>
  <c r="AB181" i="3"/>
  <c r="AC181" i="3"/>
  <c r="AD181" i="3"/>
  <c r="AE181" i="3"/>
  <c r="AF181" i="3"/>
  <c r="AG181" i="3"/>
  <c r="AH181" i="3"/>
  <c r="AI181" i="3"/>
  <c r="AJ181" i="3"/>
  <c r="C182" i="3"/>
  <c r="D182" i="3"/>
  <c r="E182" i="3"/>
  <c r="F182" i="3"/>
  <c r="G182" i="3"/>
  <c r="H182" i="3"/>
  <c r="H266" i="3" s="1"/>
  <c r="I182" i="3"/>
  <c r="J182" i="3"/>
  <c r="K182" i="3"/>
  <c r="L182" i="3"/>
  <c r="M182" i="3"/>
  <c r="N182" i="3"/>
  <c r="O182" i="3"/>
  <c r="P182" i="3"/>
  <c r="Q182" i="3"/>
  <c r="R182" i="3"/>
  <c r="S182" i="3"/>
  <c r="T182" i="3"/>
  <c r="U182" i="3"/>
  <c r="V182" i="3"/>
  <c r="W182" i="3"/>
  <c r="X182" i="3"/>
  <c r="Y182" i="3"/>
  <c r="Z182" i="3"/>
  <c r="AA182" i="3"/>
  <c r="AB182" i="3"/>
  <c r="AC182" i="3"/>
  <c r="AD182" i="3"/>
  <c r="AE182" i="3"/>
  <c r="AF182" i="3"/>
  <c r="AG182" i="3"/>
  <c r="AH182" i="3"/>
  <c r="AI182" i="3"/>
  <c r="AJ182" i="3"/>
  <c r="C183" i="3"/>
  <c r="D183" i="3"/>
  <c r="D267" i="3" s="1"/>
  <c r="E183" i="3"/>
  <c r="F183" i="3"/>
  <c r="G183" i="3"/>
  <c r="H183" i="3"/>
  <c r="I183" i="3"/>
  <c r="J183" i="3"/>
  <c r="K183" i="3"/>
  <c r="L183" i="3"/>
  <c r="M183" i="3"/>
  <c r="N183" i="3"/>
  <c r="O183" i="3"/>
  <c r="P183" i="3"/>
  <c r="Q183" i="3"/>
  <c r="R183" i="3"/>
  <c r="S183" i="3"/>
  <c r="T183" i="3"/>
  <c r="U183" i="3"/>
  <c r="V183" i="3"/>
  <c r="W183" i="3"/>
  <c r="X183" i="3"/>
  <c r="Y183" i="3"/>
  <c r="Z183" i="3"/>
  <c r="AA183" i="3"/>
  <c r="AB183" i="3"/>
  <c r="AC183" i="3"/>
  <c r="AD183" i="3"/>
  <c r="AE183" i="3"/>
  <c r="AF183" i="3"/>
  <c r="AG183" i="3"/>
  <c r="AH183" i="3"/>
  <c r="AI183" i="3"/>
  <c r="AJ183" i="3"/>
  <c r="C184" i="3"/>
  <c r="D184" i="3"/>
  <c r="E184" i="3"/>
  <c r="F184" i="3"/>
  <c r="F268" i="3" s="1"/>
  <c r="G184" i="3"/>
  <c r="H184" i="3"/>
  <c r="I184" i="3"/>
  <c r="J184" i="3"/>
  <c r="K184" i="3"/>
  <c r="L184" i="3"/>
  <c r="M184" i="3"/>
  <c r="N184" i="3"/>
  <c r="O184" i="3"/>
  <c r="P184" i="3"/>
  <c r="Q184" i="3"/>
  <c r="R184" i="3"/>
  <c r="S184" i="3"/>
  <c r="T184" i="3"/>
  <c r="U184" i="3"/>
  <c r="V184" i="3"/>
  <c r="W184" i="3"/>
  <c r="X184" i="3"/>
  <c r="Y184" i="3"/>
  <c r="Z184" i="3"/>
  <c r="AA184" i="3"/>
  <c r="AB184" i="3"/>
  <c r="AC184" i="3"/>
  <c r="AD184" i="3"/>
  <c r="AE184" i="3"/>
  <c r="AF184" i="3"/>
  <c r="AG184" i="3"/>
  <c r="AH184" i="3"/>
  <c r="AI184" i="3"/>
  <c r="AJ184" i="3"/>
  <c r="C185" i="3"/>
  <c r="D185" i="3"/>
  <c r="E185" i="3"/>
  <c r="F185" i="3"/>
  <c r="G185" i="3"/>
  <c r="H185" i="3"/>
  <c r="H269" i="3" s="1"/>
  <c r="I185" i="3"/>
  <c r="J185" i="3"/>
  <c r="K185" i="3"/>
  <c r="L185" i="3"/>
  <c r="M185" i="3"/>
  <c r="N185" i="3"/>
  <c r="O185" i="3"/>
  <c r="P185" i="3"/>
  <c r="Q185" i="3"/>
  <c r="R185" i="3"/>
  <c r="S185" i="3"/>
  <c r="T185" i="3"/>
  <c r="U185" i="3"/>
  <c r="V185" i="3"/>
  <c r="W185" i="3"/>
  <c r="X185" i="3"/>
  <c r="Y185" i="3"/>
  <c r="Z185" i="3"/>
  <c r="AA185" i="3"/>
  <c r="AB185" i="3"/>
  <c r="AC185" i="3"/>
  <c r="AD185" i="3"/>
  <c r="AE185" i="3"/>
  <c r="AF185" i="3"/>
  <c r="AG185" i="3"/>
  <c r="AH185" i="3"/>
  <c r="AI185" i="3"/>
  <c r="AJ185" i="3"/>
  <c r="C186" i="3"/>
  <c r="D186" i="3"/>
  <c r="D270" i="3" s="1"/>
  <c r="E186" i="3"/>
  <c r="F186" i="3"/>
  <c r="G186" i="3"/>
  <c r="H186" i="3"/>
  <c r="I186" i="3"/>
  <c r="J186" i="3"/>
  <c r="K186" i="3"/>
  <c r="L186" i="3"/>
  <c r="M186" i="3"/>
  <c r="N186" i="3"/>
  <c r="O186" i="3"/>
  <c r="P186" i="3"/>
  <c r="Q186" i="3"/>
  <c r="R186" i="3"/>
  <c r="S186" i="3"/>
  <c r="T186" i="3"/>
  <c r="U186" i="3"/>
  <c r="V186" i="3"/>
  <c r="W186" i="3"/>
  <c r="X186" i="3"/>
  <c r="Y186" i="3"/>
  <c r="Z186" i="3"/>
  <c r="AA186" i="3"/>
  <c r="AB186" i="3"/>
  <c r="AC186" i="3"/>
  <c r="AD186" i="3"/>
  <c r="AE186" i="3"/>
  <c r="AF186" i="3"/>
  <c r="AG186" i="3"/>
  <c r="AH186" i="3"/>
  <c r="AI186" i="3"/>
  <c r="AJ186" i="3"/>
  <c r="C187" i="3"/>
  <c r="D187" i="3"/>
  <c r="E187" i="3"/>
  <c r="F187" i="3"/>
  <c r="F271" i="3" s="1"/>
  <c r="G187" i="3"/>
  <c r="H187" i="3"/>
  <c r="I187" i="3"/>
  <c r="J187" i="3"/>
  <c r="K187" i="3"/>
  <c r="L187" i="3"/>
  <c r="M187" i="3"/>
  <c r="N187" i="3"/>
  <c r="O187" i="3"/>
  <c r="P187" i="3"/>
  <c r="Q187" i="3"/>
  <c r="R187" i="3"/>
  <c r="S187" i="3"/>
  <c r="T187" i="3"/>
  <c r="U187" i="3"/>
  <c r="V187" i="3"/>
  <c r="W187" i="3"/>
  <c r="X187" i="3"/>
  <c r="Y187" i="3"/>
  <c r="Z187" i="3"/>
  <c r="AA187" i="3"/>
  <c r="AB187" i="3"/>
  <c r="AC187" i="3"/>
  <c r="AD187" i="3"/>
  <c r="AE187" i="3"/>
  <c r="AF187" i="3"/>
  <c r="AG187" i="3"/>
  <c r="AH187" i="3"/>
  <c r="AI187" i="3"/>
  <c r="AJ187" i="3"/>
  <c r="C188" i="3"/>
  <c r="D188" i="3"/>
  <c r="E188" i="3"/>
  <c r="F188" i="3"/>
  <c r="G188" i="3"/>
  <c r="H188" i="3"/>
  <c r="H272" i="3" s="1"/>
  <c r="I188" i="3"/>
  <c r="J188" i="3"/>
  <c r="K188" i="3"/>
  <c r="L188" i="3"/>
  <c r="M188" i="3"/>
  <c r="N188" i="3"/>
  <c r="O188" i="3"/>
  <c r="P188" i="3"/>
  <c r="Q188" i="3"/>
  <c r="R188" i="3"/>
  <c r="S188" i="3"/>
  <c r="T188" i="3"/>
  <c r="U188" i="3"/>
  <c r="V188" i="3"/>
  <c r="W188" i="3"/>
  <c r="X188" i="3"/>
  <c r="Y188" i="3"/>
  <c r="Z188" i="3"/>
  <c r="AA188" i="3"/>
  <c r="AB188" i="3"/>
  <c r="AC188" i="3"/>
  <c r="AD188" i="3"/>
  <c r="AE188" i="3"/>
  <c r="AF188" i="3"/>
  <c r="AG188" i="3"/>
  <c r="AH188" i="3"/>
  <c r="AI188" i="3"/>
  <c r="AJ188" i="3"/>
  <c r="C189" i="3"/>
  <c r="D189" i="3"/>
  <c r="D273" i="3" s="1"/>
  <c r="E189" i="3"/>
  <c r="F189" i="3"/>
  <c r="G189" i="3"/>
  <c r="H189" i="3"/>
  <c r="I189" i="3"/>
  <c r="J189" i="3"/>
  <c r="K189" i="3"/>
  <c r="L189" i="3"/>
  <c r="M189" i="3"/>
  <c r="N189" i="3"/>
  <c r="O189" i="3"/>
  <c r="P189" i="3"/>
  <c r="Q189" i="3"/>
  <c r="R189" i="3"/>
  <c r="S189" i="3"/>
  <c r="T189" i="3"/>
  <c r="U189" i="3"/>
  <c r="V189" i="3"/>
  <c r="W189" i="3"/>
  <c r="X189" i="3"/>
  <c r="Y189" i="3"/>
  <c r="Z189" i="3"/>
  <c r="AA189" i="3"/>
  <c r="AB189" i="3"/>
  <c r="AC189" i="3"/>
  <c r="AD189" i="3"/>
  <c r="AE189" i="3"/>
  <c r="AF189" i="3"/>
  <c r="AG189" i="3"/>
  <c r="AH189" i="3"/>
  <c r="AI189" i="3"/>
  <c r="AJ189" i="3"/>
  <c r="C190" i="3"/>
  <c r="D190" i="3"/>
  <c r="E190" i="3"/>
  <c r="F190" i="3"/>
  <c r="F274" i="3" s="1"/>
  <c r="G190" i="3"/>
  <c r="H190" i="3"/>
  <c r="I190" i="3"/>
  <c r="J190" i="3"/>
  <c r="K190" i="3"/>
  <c r="L190" i="3"/>
  <c r="M190" i="3"/>
  <c r="N190" i="3"/>
  <c r="O190" i="3"/>
  <c r="P190" i="3"/>
  <c r="Q190" i="3"/>
  <c r="R190" i="3"/>
  <c r="S190" i="3"/>
  <c r="T190" i="3"/>
  <c r="U190" i="3"/>
  <c r="V190" i="3"/>
  <c r="W190" i="3"/>
  <c r="X190" i="3"/>
  <c r="Y190" i="3"/>
  <c r="Z190" i="3"/>
  <c r="AA190" i="3"/>
  <c r="AB190" i="3"/>
  <c r="AC190" i="3"/>
  <c r="AD190" i="3"/>
  <c r="AE190" i="3"/>
  <c r="AF190" i="3"/>
  <c r="AG190" i="3"/>
  <c r="AH190" i="3"/>
  <c r="AI190" i="3"/>
  <c r="AJ190" i="3"/>
  <c r="C191" i="3"/>
  <c r="D191" i="3"/>
  <c r="E191" i="3"/>
  <c r="F191" i="3"/>
  <c r="G191" i="3"/>
  <c r="H191" i="3"/>
  <c r="I191" i="3"/>
  <c r="J191" i="3"/>
  <c r="K191" i="3"/>
  <c r="L191" i="3"/>
  <c r="M191" i="3"/>
  <c r="N191" i="3"/>
  <c r="O191" i="3"/>
  <c r="P191" i="3"/>
  <c r="Q191" i="3"/>
  <c r="R191" i="3"/>
  <c r="S191" i="3"/>
  <c r="T191" i="3"/>
  <c r="U191" i="3"/>
  <c r="V191" i="3"/>
  <c r="W191" i="3"/>
  <c r="X191" i="3"/>
  <c r="Y191" i="3"/>
  <c r="Z191" i="3"/>
  <c r="AA191" i="3"/>
  <c r="AB191" i="3"/>
  <c r="AC191" i="3"/>
  <c r="AD191" i="3"/>
  <c r="AE191" i="3"/>
  <c r="AF191" i="3"/>
  <c r="AG191" i="3"/>
  <c r="AH191" i="3"/>
  <c r="AI191" i="3"/>
  <c r="AJ191" i="3"/>
  <c r="C192" i="3"/>
  <c r="D192" i="3"/>
  <c r="D276" i="3" s="1"/>
  <c r="E192" i="3"/>
  <c r="F192" i="3"/>
  <c r="G192" i="3"/>
  <c r="H192" i="3"/>
  <c r="I192" i="3"/>
  <c r="J192" i="3"/>
  <c r="K192" i="3"/>
  <c r="L192" i="3"/>
  <c r="M192" i="3"/>
  <c r="N192" i="3"/>
  <c r="O192" i="3"/>
  <c r="P192" i="3"/>
  <c r="Q192" i="3"/>
  <c r="R192" i="3"/>
  <c r="S192" i="3"/>
  <c r="T192" i="3"/>
  <c r="U192" i="3"/>
  <c r="V192" i="3"/>
  <c r="W192" i="3"/>
  <c r="X192" i="3"/>
  <c r="Y192" i="3"/>
  <c r="Z192" i="3"/>
  <c r="AA192" i="3"/>
  <c r="AB192" i="3"/>
  <c r="AC192" i="3"/>
  <c r="AD192" i="3"/>
  <c r="AE192" i="3"/>
  <c r="AF192" i="3"/>
  <c r="AG192" i="3"/>
  <c r="AH192" i="3"/>
  <c r="AI192" i="3"/>
  <c r="AJ192" i="3"/>
  <c r="C193" i="3"/>
  <c r="D193" i="3"/>
  <c r="E193" i="3"/>
  <c r="F193" i="3"/>
  <c r="F277" i="3" s="1"/>
  <c r="G193" i="3"/>
  <c r="H193" i="3"/>
  <c r="I193" i="3"/>
  <c r="J193" i="3"/>
  <c r="K193" i="3"/>
  <c r="L193" i="3"/>
  <c r="M193" i="3"/>
  <c r="N193" i="3"/>
  <c r="O193" i="3"/>
  <c r="P193" i="3"/>
  <c r="Q193" i="3"/>
  <c r="R193" i="3"/>
  <c r="S193" i="3"/>
  <c r="T193" i="3"/>
  <c r="U193" i="3"/>
  <c r="V193" i="3"/>
  <c r="W193" i="3"/>
  <c r="X193" i="3"/>
  <c r="Y193" i="3"/>
  <c r="Z193" i="3"/>
  <c r="AA193" i="3"/>
  <c r="AB193" i="3"/>
  <c r="AC193" i="3"/>
  <c r="AD193" i="3"/>
  <c r="AE193" i="3"/>
  <c r="AF193" i="3"/>
  <c r="AG193" i="3"/>
  <c r="AH193" i="3"/>
  <c r="AI193" i="3"/>
  <c r="AJ193" i="3"/>
  <c r="C194" i="3"/>
  <c r="D194" i="3"/>
  <c r="E194" i="3"/>
  <c r="F194" i="3"/>
  <c r="G194" i="3"/>
  <c r="H194" i="3"/>
  <c r="H278" i="3" s="1"/>
  <c r="I194" i="3"/>
  <c r="J194" i="3"/>
  <c r="K194" i="3"/>
  <c r="L194" i="3"/>
  <c r="M194" i="3"/>
  <c r="N194" i="3"/>
  <c r="O194" i="3"/>
  <c r="P194" i="3"/>
  <c r="Q194" i="3"/>
  <c r="R194" i="3"/>
  <c r="S194" i="3"/>
  <c r="T194" i="3"/>
  <c r="U194" i="3"/>
  <c r="V194" i="3"/>
  <c r="W194" i="3"/>
  <c r="X194" i="3"/>
  <c r="Y194" i="3"/>
  <c r="Z194" i="3"/>
  <c r="AA194" i="3"/>
  <c r="AB194" i="3"/>
  <c r="AC194" i="3"/>
  <c r="AD194" i="3"/>
  <c r="AE194" i="3"/>
  <c r="AF194" i="3"/>
  <c r="AG194" i="3"/>
  <c r="AH194" i="3"/>
  <c r="AI194" i="3"/>
  <c r="AJ194" i="3"/>
  <c r="C195" i="3"/>
  <c r="D195" i="3"/>
  <c r="D279" i="3" s="1"/>
  <c r="E195" i="3"/>
  <c r="F195" i="3"/>
  <c r="G195" i="3"/>
  <c r="H195" i="3"/>
  <c r="I195" i="3"/>
  <c r="J195" i="3"/>
  <c r="K195" i="3"/>
  <c r="L195" i="3"/>
  <c r="M195" i="3"/>
  <c r="N195" i="3"/>
  <c r="O195" i="3"/>
  <c r="P195" i="3"/>
  <c r="Q195" i="3"/>
  <c r="R195" i="3"/>
  <c r="S195" i="3"/>
  <c r="T195" i="3"/>
  <c r="U195" i="3"/>
  <c r="V195" i="3"/>
  <c r="W195" i="3"/>
  <c r="X195" i="3"/>
  <c r="Y195" i="3"/>
  <c r="Z195" i="3"/>
  <c r="AA195" i="3"/>
  <c r="AB195" i="3"/>
  <c r="AC195" i="3"/>
  <c r="AD195" i="3"/>
  <c r="AE195" i="3"/>
  <c r="AF195" i="3"/>
  <c r="AG195" i="3"/>
  <c r="AH195" i="3"/>
  <c r="AI195" i="3"/>
  <c r="AJ195" i="3"/>
  <c r="C196" i="3"/>
  <c r="D196" i="3"/>
  <c r="E196" i="3"/>
  <c r="F196" i="3"/>
  <c r="F280" i="3" s="1"/>
  <c r="G196" i="3"/>
  <c r="H196" i="3"/>
  <c r="I196" i="3"/>
  <c r="J196" i="3"/>
  <c r="K196" i="3"/>
  <c r="L196" i="3"/>
  <c r="M196" i="3"/>
  <c r="N196" i="3"/>
  <c r="O196" i="3"/>
  <c r="P196" i="3"/>
  <c r="Q196" i="3"/>
  <c r="R196" i="3"/>
  <c r="S196" i="3"/>
  <c r="T196" i="3"/>
  <c r="U196" i="3"/>
  <c r="V196" i="3"/>
  <c r="W196" i="3"/>
  <c r="X196" i="3"/>
  <c r="Y196" i="3"/>
  <c r="Z196" i="3"/>
  <c r="AA196" i="3"/>
  <c r="AB196" i="3"/>
  <c r="AC196" i="3"/>
  <c r="AD196" i="3"/>
  <c r="AE196" i="3"/>
  <c r="AF196" i="3"/>
  <c r="AG196" i="3"/>
  <c r="AH196" i="3"/>
  <c r="AI196" i="3"/>
  <c r="AJ196" i="3"/>
  <c r="C197" i="3"/>
  <c r="D197" i="3"/>
  <c r="E197" i="3"/>
  <c r="F197" i="3"/>
  <c r="G197" i="3"/>
  <c r="H197" i="3"/>
  <c r="I197" i="3"/>
  <c r="J197" i="3"/>
  <c r="K197" i="3"/>
  <c r="L197" i="3"/>
  <c r="M197" i="3"/>
  <c r="N197" i="3"/>
  <c r="O197" i="3"/>
  <c r="P197" i="3"/>
  <c r="Q197" i="3"/>
  <c r="R197" i="3"/>
  <c r="S197" i="3"/>
  <c r="T197" i="3"/>
  <c r="U197" i="3"/>
  <c r="V197" i="3"/>
  <c r="W197" i="3"/>
  <c r="X197" i="3"/>
  <c r="Y197" i="3"/>
  <c r="Z197" i="3"/>
  <c r="AA197" i="3"/>
  <c r="AB197" i="3"/>
  <c r="AC197" i="3"/>
  <c r="AD197" i="3"/>
  <c r="AE197" i="3"/>
  <c r="AF197" i="3"/>
  <c r="AG197" i="3"/>
  <c r="AH197" i="3"/>
  <c r="AI197" i="3"/>
  <c r="AJ197" i="3"/>
  <c r="C198" i="3"/>
  <c r="D198" i="3"/>
  <c r="D282" i="3" s="1"/>
  <c r="E198" i="3"/>
  <c r="F198" i="3"/>
  <c r="G198" i="3"/>
  <c r="H198" i="3"/>
  <c r="I198" i="3"/>
  <c r="J198" i="3"/>
  <c r="K198" i="3"/>
  <c r="L198" i="3"/>
  <c r="M198" i="3"/>
  <c r="N198" i="3"/>
  <c r="O198" i="3"/>
  <c r="P198" i="3"/>
  <c r="Q198" i="3"/>
  <c r="R198" i="3"/>
  <c r="S198" i="3"/>
  <c r="T198" i="3"/>
  <c r="U198" i="3"/>
  <c r="V198" i="3"/>
  <c r="W198" i="3"/>
  <c r="X198" i="3"/>
  <c r="Y198" i="3"/>
  <c r="Z198" i="3"/>
  <c r="AA198" i="3"/>
  <c r="AB198" i="3"/>
  <c r="AC198" i="3"/>
  <c r="AD198" i="3"/>
  <c r="AE198" i="3"/>
  <c r="AF198" i="3"/>
  <c r="AG198" i="3"/>
  <c r="AH198" i="3"/>
  <c r="AI198" i="3"/>
  <c r="AJ198" i="3"/>
  <c r="C199" i="3"/>
  <c r="D199" i="3"/>
  <c r="E199" i="3"/>
  <c r="F199" i="3"/>
  <c r="G199" i="3"/>
  <c r="H199" i="3"/>
  <c r="I199" i="3"/>
  <c r="J199" i="3"/>
  <c r="K199" i="3"/>
  <c r="L199" i="3"/>
  <c r="M199" i="3"/>
  <c r="N199" i="3"/>
  <c r="O199" i="3"/>
  <c r="P199" i="3"/>
  <c r="Q199" i="3"/>
  <c r="R199" i="3"/>
  <c r="S199" i="3"/>
  <c r="T199" i="3"/>
  <c r="U199" i="3"/>
  <c r="V199" i="3"/>
  <c r="W199" i="3"/>
  <c r="X199" i="3"/>
  <c r="Y199" i="3"/>
  <c r="Z199" i="3"/>
  <c r="AA199" i="3"/>
  <c r="AB199" i="3"/>
  <c r="AC199" i="3"/>
  <c r="AD199" i="3"/>
  <c r="AE199" i="3"/>
  <c r="AF199" i="3"/>
  <c r="AG199" i="3"/>
  <c r="AH199" i="3"/>
  <c r="AI199" i="3"/>
  <c r="AJ199" i="3"/>
  <c r="C200" i="3"/>
  <c r="D200" i="3"/>
  <c r="E200" i="3"/>
  <c r="F200" i="3"/>
  <c r="G200" i="3"/>
  <c r="H200" i="3"/>
  <c r="H284" i="3" s="1"/>
  <c r="I200" i="3"/>
  <c r="J200" i="3"/>
  <c r="K200" i="3"/>
  <c r="L200" i="3"/>
  <c r="M200" i="3"/>
  <c r="N200" i="3"/>
  <c r="O200" i="3"/>
  <c r="P200" i="3"/>
  <c r="Q200" i="3"/>
  <c r="R200" i="3"/>
  <c r="S200" i="3"/>
  <c r="T200" i="3"/>
  <c r="U200" i="3"/>
  <c r="V200" i="3"/>
  <c r="W200" i="3"/>
  <c r="X200" i="3"/>
  <c r="Y200" i="3"/>
  <c r="Z200" i="3"/>
  <c r="AA200" i="3"/>
  <c r="AB200" i="3"/>
  <c r="AC200" i="3"/>
  <c r="AD200" i="3"/>
  <c r="AE200" i="3"/>
  <c r="AF200" i="3"/>
  <c r="AG200" i="3"/>
  <c r="AH200" i="3"/>
  <c r="AI200" i="3"/>
  <c r="AJ200" i="3"/>
  <c r="C201" i="3"/>
  <c r="D201" i="3"/>
  <c r="D285" i="3" s="1"/>
  <c r="E201" i="3"/>
  <c r="F201" i="3"/>
  <c r="G201" i="3"/>
  <c r="H201" i="3"/>
  <c r="I201" i="3"/>
  <c r="J201" i="3"/>
  <c r="K201" i="3"/>
  <c r="L201" i="3"/>
  <c r="M201" i="3"/>
  <c r="N201" i="3"/>
  <c r="O201" i="3"/>
  <c r="P201" i="3"/>
  <c r="Q201" i="3"/>
  <c r="R201" i="3"/>
  <c r="S201" i="3"/>
  <c r="T201" i="3"/>
  <c r="U201" i="3"/>
  <c r="V201" i="3"/>
  <c r="W201" i="3"/>
  <c r="X201" i="3"/>
  <c r="Y201" i="3"/>
  <c r="Z201" i="3"/>
  <c r="AA201" i="3"/>
  <c r="AB201" i="3"/>
  <c r="AC201" i="3"/>
  <c r="AD201" i="3"/>
  <c r="AE201" i="3"/>
  <c r="AF201" i="3"/>
  <c r="AG201" i="3"/>
  <c r="AH201" i="3"/>
  <c r="AI201" i="3"/>
  <c r="AJ201" i="3"/>
  <c r="C202" i="3"/>
  <c r="D202" i="3"/>
  <c r="E202" i="3"/>
  <c r="F202" i="3"/>
  <c r="G202" i="3"/>
  <c r="H202" i="3"/>
  <c r="I202" i="3"/>
  <c r="J202" i="3"/>
  <c r="K202" i="3"/>
  <c r="L202" i="3"/>
  <c r="M202" i="3"/>
  <c r="N202" i="3"/>
  <c r="O202" i="3"/>
  <c r="P202" i="3"/>
  <c r="Q202" i="3"/>
  <c r="R202" i="3"/>
  <c r="S202" i="3"/>
  <c r="T202" i="3"/>
  <c r="U202" i="3"/>
  <c r="V202" i="3"/>
  <c r="W202" i="3"/>
  <c r="X202" i="3"/>
  <c r="Y202" i="3"/>
  <c r="Z202" i="3"/>
  <c r="AA202" i="3"/>
  <c r="AB202" i="3"/>
  <c r="AC202" i="3"/>
  <c r="AD202" i="3"/>
  <c r="AE202" i="3"/>
  <c r="AF202" i="3"/>
  <c r="AG202" i="3"/>
  <c r="AH202" i="3"/>
  <c r="AI202" i="3"/>
  <c r="AJ202" i="3"/>
  <c r="C203" i="3"/>
  <c r="D203" i="3"/>
  <c r="E203" i="3"/>
  <c r="F203" i="3"/>
  <c r="G203" i="3"/>
  <c r="H203" i="3"/>
  <c r="H287" i="3" s="1"/>
  <c r="I203" i="3"/>
  <c r="J203" i="3"/>
  <c r="K203" i="3"/>
  <c r="L203" i="3"/>
  <c r="M203" i="3"/>
  <c r="N203" i="3"/>
  <c r="O203" i="3"/>
  <c r="P203" i="3"/>
  <c r="Q203" i="3"/>
  <c r="R203" i="3"/>
  <c r="S203" i="3"/>
  <c r="T203" i="3"/>
  <c r="U203" i="3"/>
  <c r="V203" i="3"/>
  <c r="W203" i="3"/>
  <c r="X203" i="3"/>
  <c r="Y203" i="3"/>
  <c r="Z203" i="3"/>
  <c r="AA203" i="3"/>
  <c r="AB203" i="3"/>
  <c r="AC203" i="3"/>
  <c r="AD203" i="3"/>
  <c r="AE203" i="3"/>
  <c r="AF203" i="3"/>
  <c r="AG203" i="3"/>
  <c r="AH203" i="3"/>
  <c r="AI203" i="3"/>
  <c r="AJ203" i="3"/>
  <c r="C204" i="3"/>
  <c r="D204" i="3"/>
  <c r="D288" i="3" s="1"/>
  <c r="E204" i="3"/>
  <c r="F204" i="3"/>
  <c r="G204" i="3"/>
  <c r="H204" i="3"/>
  <c r="I204" i="3"/>
  <c r="J204" i="3"/>
  <c r="K204" i="3"/>
  <c r="L204" i="3"/>
  <c r="M204" i="3"/>
  <c r="N204" i="3"/>
  <c r="O204" i="3"/>
  <c r="P204" i="3"/>
  <c r="Q204" i="3"/>
  <c r="R204" i="3"/>
  <c r="S204" i="3"/>
  <c r="T204" i="3"/>
  <c r="U204" i="3"/>
  <c r="V204" i="3"/>
  <c r="W204" i="3"/>
  <c r="X204" i="3"/>
  <c r="Y204" i="3"/>
  <c r="Z204" i="3"/>
  <c r="AA204" i="3"/>
  <c r="AB204" i="3"/>
  <c r="AC204" i="3"/>
  <c r="AD204" i="3"/>
  <c r="AE204" i="3"/>
  <c r="AF204" i="3"/>
  <c r="AG204" i="3"/>
  <c r="AH204" i="3"/>
  <c r="AI204" i="3"/>
  <c r="AJ204" i="3"/>
  <c r="C205" i="3"/>
  <c r="D205" i="3"/>
  <c r="E205" i="3"/>
  <c r="F205" i="3"/>
  <c r="G205" i="3"/>
  <c r="H205" i="3"/>
  <c r="I205" i="3"/>
  <c r="J205" i="3"/>
  <c r="K205" i="3"/>
  <c r="L205" i="3"/>
  <c r="M205" i="3"/>
  <c r="N205" i="3"/>
  <c r="O205" i="3"/>
  <c r="P205" i="3"/>
  <c r="Q205" i="3"/>
  <c r="R205" i="3"/>
  <c r="S205" i="3"/>
  <c r="T205" i="3"/>
  <c r="U205" i="3"/>
  <c r="V205" i="3"/>
  <c r="W205" i="3"/>
  <c r="X205" i="3"/>
  <c r="Y205" i="3"/>
  <c r="Z205" i="3"/>
  <c r="AA205" i="3"/>
  <c r="AB205" i="3"/>
  <c r="AC205" i="3"/>
  <c r="AD205" i="3"/>
  <c r="AE205" i="3"/>
  <c r="AF205" i="3"/>
  <c r="AG205" i="3"/>
  <c r="AH205" i="3"/>
  <c r="AI205" i="3"/>
  <c r="AJ205" i="3"/>
  <c r="C206" i="3"/>
  <c r="D206" i="3"/>
  <c r="E206" i="3"/>
  <c r="F206" i="3"/>
  <c r="G206" i="3"/>
  <c r="H206" i="3"/>
  <c r="H290" i="3" s="1"/>
  <c r="I206" i="3"/>
  <c r="J206" i="3"/>
  <c r="K206" i="3"/>
  <c r="L206" i="3"/>
  <c r="M206" i="3"/>
  <c r="N206" i="3"/>
  <c r="O206" i="3"/>
  <c r="P206" i="3"/>
  <c r="Q206" i="3"/>
  <c r="R206" i="3"/>
  <c r="S206" i="3"/>
  <c r="T206" i="3"/>
  <c r="U206" i="3"/>
  <c r="V206" i="3"/>
  <c r="W206" i="3"/>
  <c r="X206" i="3"/>
  <c r="Y206" i="3"/>
  <c r="Z206" i="3"/>
  <c r="AA206" i="3"/>
  <c r="AB206" i="3"/>
  <c r="AC206" i="3"/>
  <c r="AD206" i="3"/>
  <c r="AE206" i="3"/>
  <c r="AF206" i="3"/>
  <c r="AG206" i="3"/>
  <c r="AH206" i="3"/>
  <c r="AI206" i="3"/>
  <c r="AJ206" i="3"/>
  <c r="C207" i="3"/>
  <c r="D207" i="3"/>
  <c r="D291" i="3" s="1"/>
  <c r="E207" i="3"/>
  <c r="F207" i="3"/>
  <c r="G207" i="3"/>
  <c r="H207" i="3"/>
  <c r="I207" i="3"/>
  <c r="J207" i="3"/>
  <c r="K207" i="3"/>
  <c r="L207" i="3"/>
  <c r="M207" i="3"/>
  <c r="N207" i="3"/>
  <c r="O207" i="3"/>
  <c r="P207" i="3"/>
  <c r="Q207" i="3"/>
  <c r="R207" i="3"/>
  <c r="S207" i="3"/>
  <c r="T207" i="3"/>
  <c r="U207" i="3"/>
  <c r="V207" i="3"/>
  <c r="W207" i="3"/>
  <c r="X207" i="3"/>
  <c r="Y207" i="3"/>
  <c r="Z207" i="3"/>
  <c r="AA207" i="3"/>
  <c r="AB207" i="3"/>
  <c r="AC207" i="3"/>
  <c r="AD207" i="3"/>
  <c r="AE207" i="3"/>
  <c r="AF207" i="3"/>
  <c r="AG207" i="3"/>
  <c r="AH207" i="3"/>
  <c r="AI207" i="3"/>
  <c r="AJ207" i="3"/>
  <c r="C208" i="3"/>
  <c r="D208" i="3"/>
  <c r="E208" i="3"/>
  <c r="F208" i="3"/>
  <c r="G208" i="3"/>
  <c r="H208" i="3"/>
  <c r="I208" i="3"/>
  <c r="J208" i="3"/>
  <c r="K208" i="3"/>
  <c r="L208" i="3"/>
  <c r="M208" i="3"/>
  <c r="N208" i="3"/>
  <c r="O208" i="3"/>
  <c r="P208" i="3"/>
  <c r="Q208" i="3"/>
  <c r="R208" i="3"/>
  <c r="S208" i="3"/>
  <c r="T208" i="3"/>
  <c r="U208" i="3"/>
  <c r="V208" i="3"/>
  <c r="W208" i="3"/>
  <c r="X208" i="3"/>
  <c r="Y208" i="3"/>
  <c r="Z208" i="3"/>
  <c r="AA208" i="3"/>
  <c r="AB208" i="3"/>
  <c r="AC208" i="3"/>
  <c r="AD208" i="3"/>
  <c r="AE208" i="3"/>
  <c r="AF208" i="3"/>
  <c r="AG208" i="3"/>
  <c r="AH208" i="3"/>
  <c r="AI208" i="3"/>
  <c r="AJ208" i="3"/>
  <c r="C209" i="3"/>
  <c r="D209" i="3"/>
  <c r="E209" i="3"/>
  <c r="F209" i="3"/>
  <c r="G209" i="3"/>
  <c r="H209" i="3"/>
  <c r="H293" i="3" s="1"/>
  <c r="I209" i="3"/>
  <c r="J209" i="3"/>
  <c r="K209" i="3"/>
  <c r="L209" i="3"/>
  <c r="M209" i="3"/>
  <c r="N209" i="3"/>
  <c r="O209" i="3"/>
  <c r="P209" i="3"/>
  <c r="Q209" i="3"/>
  <c r="R209" i="3"/>
  <c r="S209" i="3"/>
  <c r="T209" i="3"/>
  <c r="U209" i="3"/>
  <c r="V209" i="3"/>
  <c r="W209" i="3"/>
  <c r="X209" i="3"/>
  <c r="Y209" i="3"/>
  <c r="Z209" i="3"/>
  <c r="AA209" i="3"/>
  <c r="AB209" i="3"/>
  <c r="AC209" i="3"/>
  <c r="AD209" i="3"/>
  <c r="AE209" i="3"/>
  <c r="AF209" i="3"/>
  <c r="AG209" i="3"/>
  <c r="AH209" i="3"/>
  <c r="AI209" i="3"/>
  <c r="AJ209" i="3"/>
  <c r="C210" i="3"/>
  <c r="D210" i="3"/>
  <c r="D294" i="3" s="1"/>
  <c r="E210" i="3"/>
  <c r="F210" i="3"/>
  <c r="G210" i="3"/>
  <c r="H210" i="3"/>
  <c r="I210" i="3"/>
  <c r="J210" i="3"/>
  <c r="K210" i="3"/>
  <c r="L210" i="3"/>
  <c r="M210" i="3"/>
  <c r="N210" i="3"/>
  <c r="O210" i="3"/>
  <c r="P210" i="3"/>
  <c r="Q210" i="3"/>
  <c r="R210" i="3"/>
  <c r="S210" i="3"/>
  <c r="T210" i="3"/>
  <c r="U210" i="3"/>
  <c r="V210" i="3"/>
  <c r="W210" i="3"/>
  <c r="X210" i="3"/>
  <c r="Y210" i="3"/>
  <c r="Z210" i="3"/>
  <c r="AA210" i="3"/>
  <c r="AB210" i="3"/>
  <c r="AC210" i="3"/>
  <c r="AD210" i="3"/>
  <c r="AE210" i="3"/>
  <c r="AF210" i="3"/>
  <c r="AG210" i="3"/>
  <c r="AH210" i="3"/>
  <c r="AI210" i="3"/>
  <c r="AJ210" i="3"/>
  <c r="C211" i="3"/>
  <c r="D211" i="3"/>
  <c r="E211" i="3"/>
  <c r="F211" i="3"/>
  <c r="G211" i="3"/>
  <c r="H211" i="3"/>
  <c r="I211" i="3"/>
  <c r="J211" i="3"/>
  <c r="K211" i="3"/>
  <c r="L211" i="3"/>
  <c r="M211" i="3"/>
  <c r="N211" i="3"/>
  <c r="O211" i="3"/>
  <c r="P211" i="3"/>
  <c r="Q211" i="3"/>
  <c r="R211" i="3"/>
  <c r="S211" i="3"/>
  <c r="T211" i="3"/>
  <c r="U211" i="3"/>
  <c r="V211" i="3"/>
  <c r="W211" i="3"/>
  <c r="X211" i="3"/>
  <c r="Y211" i="3"/>
  <c r="Z211" i="3"/>
  <c r="AA211" i="3"/>
  <c r="AB211" i="3"/>
  <c r="AC211" i="3"/>
  <c r="AD211" i="3"/>
  <c r="AE211" i="3"/>
  <c r="AF211" i="3"/>
  <c r="AG211" i="3"/>
  <c r="AH211" i="3"/>
  <c r="AI211" i="3"/>
  <c r="AJ211" i="3"/>
  <c r="C212" i="3"/>
  <c r="D212" i="3"/>
  <c r="E212" i="3"/>
  <c r="F212" i="3"/>
  <c r="G212" i="3"/>
  <c r="H212" i="3"/>
  <c r="H296" i="3" s="1"/>
  <c r="I212" i="3"/>
  <c r="J212" i="3"/>
  <c r="K212" i="3"/>
  <c r="L212" i="3"/>
  <c r="M212" i="3"/>
  <c r="N212" i="3"/>
  <c r="O212" i="3"/>
  <c r="P212" i="3"/>
  <c r="Q212" i="3"/>
  <c r="R212" i="3"/>
  <c r="S212" i="3"/>
  <c r="T212" i="3"/>
  <c r="U212" i="3"/>
  <c r="V212" i="3"/>
  <c r="W212" i="3"/>
  <c r="X212" i="3"/>
  <c r="Y212" i="3"/>
  <c r="Z212" i="3"/>
  <c r="AA212" i="3"/>
  <c r="AB212" i="3"/>
  <c r="AC212" i="3"/>
  <c r="AD212" i="3"/>
  <c r="AE212" i="3"/>
  <c r="AF212" i="3"/>
  <c r="AG212" i="3"/>
  <c r="AH212" i="3"/>
  <c r="AI212" i="3"/>
  <c r="AJ212" i="3"/>
  <c r="C213" i="3"/>
  <c r="D213" i="3"/>
  <c r="E213" i="3"/>
  <c r="F213" i="3"/>
  <c r="G213" i="3"/>
  <c r="H213" i="3"/>
  <c r="I213" i="3"/>
  <c r="J213" i="3"/>
  <c r="K213" i="3"/>
  <c r="L213" i="3"/>
  <c r="M213" i="3"/>
  <c r="N213" i="3"/>
  <c r="O213" i="3"/>
  <c r="P213" i="3"/>
  <c r="Q213" i="3"/>
  <c r="R213" i="3"/>
  <c r="S213" i="3"/>
  <c r="T213" i="3"/>
  <c r="U213" i="3"/>
  <c r="V213" i="3"/>
  <c r="W213" i="3"/>
  <c r="X213" i="3"/>
  <c r="Y213" i="3"/>
  <c r="Z213" i="3"/>
  <c r="AA213" i="3"/>
  <c r="AB213" i="3"/>
  <c r="AC213" i="3"/>
  <c r="AD213" i="3"/>
  <c r="AE213" i="3"/>
  <c r="AF213" i="3"/>
  <c r="AG213" i="3"/>
  <c r="AH213" i="3"/>
  <c r="AI213" i="3"/>
  <c r="AJ213" i="3"/>
  <c r="C214" i="3"/>
  <c r="D214" i="3"/>
  <c r="E214" i="3"/>
  <c r="F214" i="3"/>
  <c r="G214" i="3"/>
  <c r="H214" i="3"/>
  <c r="I214" i="3"/>
  <c r="J214" i="3"/>
  <c r="K214" i="3"/>
  <c r="L214" i="3"/>
  <c r="M214" i="3"/>
  <c r="N214" i="3"/>
  <c r="O214" i="3"/>
  <c r="P214" i="3"/>
  <c r="Q214" i="3"/>
  <c r="R214" i="3"/>
  <c r="S214" i="3"/>
  <c r="T214" i="3"/>
  <c r="U214" i="3"/>
  <c r="V214" i="3"/>
  <c r="W214" i="3"/>
  <c r="X214" i="3"/>
  <c r="Y214" i="3"/>
  <c r="Z214" i="3"/>
  <c r="AA214" i="3"/>
  <c r="AB214" i="3"/>
  <c r="AC214" i="3"/>
  <c r="AD214" i="3"/>
  <c r="AE214" i="3"/>
  <c r="AF214" i="3"/>
  <c r="AG214" i="3"/>
  <c r="AH214" i="3"/>
  <c r="AI214" i="3"/>
  <c r="AJ214" i="3"/>
  <c r="C215" i="3"/>
  <c r="D215" i="3"/>
  <c r="E215" i="3"/>
  <c r="F215" i="3"/>
  <c r="G215" i="3"/>
  <c r="H215" i="3"/>
  <c r="H299" i="3" s="1"/>
  <c r="I215" i="3"/>
  <c r="J215" i="3"/>
  <c r="K215" i="3"/>
  <c r="L215" i="3"/>
  <c r="M215" i="3"/>
  <c r="N215" i="3"/>
  <c r="O215" i="3"/>
  <c r="P215" i="3"/>
  <c r="Q215" i="3"/>
  <c r="R215" i="3"/>
  <c r="S215" i="3"/>
  <c r="T215" i="3"/>
  <c r="U215" i="3"/>
  <c r="V215" i="3"/>
  <c r="W215" i="3"/>
  <c r="X215" i="3"/>
  <c r="Y215" i="3"/>
  <c r="Z215" i="3"/>
  <c r="AA215" i="3"/>
  <c r="AB215" i="3"/>
  <c r="AC215" i="3"/>
  <c r="AD215" i="3"/>
  <c r="AE215" i="3"/>
  <c r="AF215" i="3"/>
  <c r="AG215" i="3"/>
  <c r="AH215" i="3"/>
  <c r="AI215" i="3"/>
  <c r="AJ215" i="3"/>
  <c r="C216" i="3"/>
  <c r="D216" i="3"/>
  <c r="D300" i="3" s="1"/>
  <c r="E216" i="3"/>
  <c r="F216" i="3"/>
  <c r="G216" i="3"/>
  <c r="H216" i="3"/>
  <c r="I216" i="3"/>
  <c r="J216" i="3"/>
  <c r="K216" i="3"/>
  <c r="L216" i="3"/>
  <c r="M216" i="3"/>
  <c r="N216" i="3"/>
  <c r="O216" i="3"/>
  <c r="P216" i="3"/>
  <c r="Q216" i="3"/>
  <c r="R216" i="3"/>
  <c r="S216" i="3"/>
  <c r="T216" i="3"/>
  <c r="U216" i="3"/>
  <c r="V216" i="3"/>
  <c r="W216" i="3"/>
  <c r="X216" i="3"/>
  <c r="Y216" i="3"/>
  <c r="Z216" i="3"/>
  <c r="AA216" i="3"/>
  <c r="AB216" i="3"/>
  <c r="AC216" i="3"/>
  <c r="AD216" i="3"/>
  <c r="AE216" i="3"/>
  <c r="AF216" i="3"/>
  <c r="AG216" i="3"/>
  <c r="AH216" i="3"/>
  <c r="AI216" i="3"/>
  <c r="AJ216" i="3"/>
  <c r="C217" i="3"/>
  <c r="D217" i="3"/>
  <c r="E217" i="3"/>
  <c r="F217" i="3"/>
  <c r="G217" i="3"/>
  <c r="H217" i="3"/>
  <c r="I217" i="3"/>
  <c r="J217" i="3"/>
  <c r="K217" i="3"/>
  <c r="L217" i="3"/>
  <c r="M217" i="3"/>
  <c r="N217" i="3"/>
  <c r="O217" i="3"/>
  <c r="P217" i="3"/>
  <c r="Q217" i="3"/>
  <c r="R217" i="3"/>
  <c r="S217" i="3"/>
  <c r="T217" i="3"/>
  <c r="U217" i="3"/>
  <c r="V217" i="3"/>
  <c r="W217" i="3"/>
  <c r="X217" i="3"/>
  <c r="Y217" i="3"/>
  <c r="Z217" i="3"/>
  <c r="AA217" i="3"/>
  <c r="AB217" i="3"/>
  <c r="AC217" i="3"/>
  <c r="AD217" i="3"/>
  <c r="AE217" i="3"/>
  <c r="AF217" i="3"/>
  <c r="AG217" i="3"/>
  <c r="AH217" i="3"/>
  <c r="AI217" i="3"/>
  <c r="AJ217" i="3"/>
  <c r="C218" i="3"/>
  <c r="D218" i="3"/>
  <c r="E218" i="3"/>
  <c r="F218" i="3"/>
  <c r="G218" i="3"/>
  <c r="H218" i="3"/>
  <c r="H302" i="3" s="1"/>
  <c r="I218" i="3"/>
  <c r="J218" i="3"/>
  <c r="K218" i="3"/>
  <c r="L218" i="3"/>
  <c r="M218" i="3"/>
  <c r="N218" i="3"/>
  <c r="O218" i="3"/>
  <c r="P218" i="3"/>
  <c r="Q218" i="3"/>
  <c r="R218" i="3"/>
  <c r="S218" i="3"/>
  <c r="T218" i="3"/>
  <c r="U218" i="3"/>
  <c r="V218" i="3"/>
  <c r="W218" i="3"/>
  <c r="X218" i="3"/>
  <c r="Y218" i="3"/>
  <c r="Z218" i="3"/>
  <c r="AA218" i="3"/>
  <c r="AB218" i="3"/>
  <c r="AC218" i="3"/>
  <c r="AD218" i="3"/>
  <c r="AE218" i="3"/>
  <c r="AF218" i="3"/>
  <c r="AG218" i="3"/>
  <c r="AH218" i="3"/>
  <c r="AI218" i="3"/>
  <c r="AJ218" i="3"/>
  <c r="C219" i="3"/>
  <c r="D219" i="3"/>
  <c r="D303" i="3" s="1"/>
  <c r="E219" i="3"/>
  <c r="F219" i="3"/>
  <c r="G219" i="3"/>
  <c r="H219" i="3"/>
  <c r="I219" i="3"/>
  <c r="J219" i="3"/>
  <c r="K219" i="3"/>
  <c r="L219" i="3"/>
  <c r="M219" i="3"/>
  <c r="N219" i="3"/>
  <c r="O219" i="3"/>
  <c r="P219" i="3"/>
  <c r="Q219" i="3"/>
  <c r="R219" i="3"/>
  <c r="S219" i="3"/>
  <c r="T219" i="3"/>
  <c r="U219" i="3"/>
  <c r="V219" i="3"/>
  <c r="W219" i="3"/>
  <c r="X219" i="3"/>
  <c r="Y219" i="3"/>
  <c r="Z219" i="3"/>
  <c r="AA219" i="3"/>
  <c r="AB219" i="3"/>
  <c r="AC219" i="3"/>
  <c r="AD219" i="3"/>
  <c r="AE219" i="3"/>
  <c r="AF219" i="3"/>
  <c r="AG219" i="3"/>
  <c r="AH219" i="3"/>
  <c r="AI219" i="3"/>
  <c r="AJ219" i="3"/>
  <c r="C220" i="3"/>
  <c r="D220" i="3"/>
  <c r="E220" i="3"/>
  <c r="F220" i="3"/>
  <c r="G220" i="3"/>
  <c r="H220" i="3"/>
  <c r="I220" i="3"/>
  <c r="J220" i="3"/>
  <c r="K220"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C221" i="3"/>
  <c r="D221" i="3"/>
  <c r="E221" i="3"/>
  <c r="F221" i="3"/>
  <c r="G221" i="3"/>
  <c r="H221" i="3"/>
  <c r="I221" i="3"/>
  <c r="J221" i="3"/>
  <c r="K221" i="3"/>
  <c r="L221" i="3"/>
  <c r="M221" i="3"/>
  <c r="N221" i="3"/>
  <c r="O221" i="3"/>
  <c r="P221" i="3"/>
  <c r="Q221" i="3"/>
  <c r="R221" i="3"/>
  <c r="S221" i="3"/>
  <c r="T221" i="3"/>
  <c r="U221" i="3"/>
  <c r="V221" i="3"/>
  <c r="W221" i="3"/>
  <c r="X221" i="3"/>
  <c r="Y221" i="3"/>
  <c r="Z221" i="3"/>
  <c r="AA221" i="3"/>
  <c r="AB221" i="3"/>
  <c r="AC221" i="3"/>
  <c r="AD221" i="3"/>
  <c r="AE221" i="3"/>
  <c r="AF221" i="3"/>
  <c r="AG221" i="3"/>
  <c r="AH221" i="3"/>
  <c r="AI221" i="3"/>
  <c r="AJ221" i="3"/>
  <c r="C222" i="3"/>
  <c r="D222" i="3"/>
  <c r="D306" i="3" s="1"/>
  <c r="E222" i="3"/>
  <c r="F222" i="3"/>
  <c r="G222" i="3"/>
  <c r="H222" i="3"/>
  <c r="I222" i="3"/>
  <c r="J222" i="3"/>
  <c r="K222" i="3"/>
  <c r="L222" i="3"/>
  <c r="M222" i="3"/>
  <c r="N222" i="3"/>
  <c r="O222" i="3"/>
  <c r="P222" i="3"/>
  <c r="Q222" i="3"/>
  <c r="R222" i="3"/>
  <c r="S222" i="3"/>
  <c r="T222" i="3"/>
  <c r="U222" i="3"/>
  <c r="V222" i="3"/>
  <c r="W222" i="3"/>
  <c r="X222" i="3"/>
  <c r="Y222" i="3"/>
  <c r="Z222" i="3"/>
  <c r="AA222" i="3"/>
  <c r="AB222" i="3"/>
  <c r="AC222" i="3"/>
  <c r="AD222" i="3"/>
  <c r="AE222" i="3"/>
  <c r="AF222" i="3"/>
  <c r="AG222" i="3"/>
  <c r="AH222" i="3"/>
  <c r="AI222" i="3"/>
  <c r="AJ222" i="3"/>
  <c r="C223" i="3"/>
  <c r="D223" i="3"/>
  <c r="E223" i="3"/>
  <c r="F223" i="3"/>
  <c r="F307" i="3" s="1"/>
  <c r="G223" i="3"/>
  <c r="H223" i="3"/>
  <c r="I223" i="3"/>
  <c r="J223" i="3"/>
  <c r="K223" i="3"/>
  <c r="L223" i="3"/>
  <c r="M223" i="3"/>
  <c r="N223" i="3"/>
  <c r="O223" i="3"/>
  <c r="P223" i="3"/>
  <c r="Q223" i="3"/>
  <c r="R223" i="3"/>
  <c r="S223" i="3"/>
  <c r="T223" i="3"/>
  <c r="U223" i="3"/>
  <c r="V223" i="3"/>
  <c r="W223" i="3"/>
  <c r="X223" i="3"/>
  <c r="Y223" i="3"/>
  <c r="Z223" i="3"/>
  <c r="AA223" i="3"/>
  <c r="AB223" i="3"/>
  <c r="AC223" i="3"/>
  <c r="AD223" i="3"/>
  <c r="AE223" i="3"/>
  <c r="AF223" i="3"/>
  <c r="AG223" i="3"/>
  <c r="AH223" i="3"/>
  <c r="AI223" i="3"/>
  <c r="AJ223" i="3"/>
  <c r="C224" i="3"/>
  <c r="D224" i="3"/>
  <c r="E224" i="3"/>
  <c r="F224" i="3"/>
  <c r="G224" i="3"/>
  <c r="H224" i="3"/>
  <c r="H308" i="3" s="1"/>
  <c r="I224" i="3"/>
  <c r="J224" i="3"/>
  <c r="K224" i="3"/>
  <c r="L224" i="3"/>
  <c r="M224" i="3"/>
  <c r="N224" i="3"/>
  <c r="O224" i="3"/>
  <c r="P224" i="3"/>
  <c r="Q224" i="3"/>
  <c r="R224" i="3"/>
  <c r="S224" i="3"/>
  <c r="T224" i="3"/>
  <c r="U224" i="3"/>
  <c r="V224" i="3"/>
  <c r="W224" i="3"/>
  <c r="X224" i="3"/>
  <c r="Y224" i="3"/>
  <c r="Z224" i="3"/>
  <c r="AA224" i="3"/>
  <c r="AB224" i="3"/>
  <c r="AC224" i="3"/>
  <c r="AD224" i="3"/>
  <c r="AE224" i="3"/>
  <c r="AF224" i="3"/>
  <c r="AG224" i="3"/>
  <c r="AH224" i="3"/>
  <c r="AI224" i="3"/>
  <c r="AJ224" i="3"/>
  <c r="C225" i="3"/>
  <c r="D225" i="3"/>
  <c r="D309" i="3" s="1"/>
  <c r="E225" i="3"/>
  <c r="F225" i="3"/>
  <c r="G225" i="3"/>
  <c r="H225" i="3"/>
  <c r="I225" i="3"/>
  <c r="J225" i="3"/>
  <c r="K225" i="3"/>
  <c r="L225" i="3"/>
  <c r="M225" i="3"/>
  <c r="N225" i="3"/>
  <c r="O225" i="3"/>
  <c r="P225" i="3"/>
  <c r="Q225" i="3"/>
  <c r="R225" i="3"/>
  <c r="S225" i="3"/>
  <c r="T225" i="3"/>
  <c r="U225" i="3"/>
  <c r="V225" i="3"/>
  <c r="W225" i="3"/>
  <c r="X225" i="3"/>
  <c r="Y225" i="3"/>
  <c r="Z225" i="3"/>
  <c r="AA225" i="3"/>
  <c r="AB225" i="3"/>
  <c r="AC225" i="3"/>
  <c r="AD225" i="3"/>
  <c r="AE225" i="3"/>
  <c r="AF225" i="3"/>
  <c r="AG225" i="3"/>
  <c r="AH225" i="3"/>
  <c r="AI225" i="3"/>
  <c r="AJ225" i="3"/>
  <c r="C226" i="3"/>
  <c r="D226" i="3"/>
  <c r="E226" i="3"/>
  <c r="F226" i="3"/>
  <c r="F310" i="3" s="1"/>
  <c r="G226" i="3"/>
  <c r="H226" i="3"/>
  <c r="I226" i="3"/>
  <c r="J226" i="3"/>
  <c r="K226" i="3"/>
  <c r="L226" i="3"/>
  <c r="M226" i="3"/>
  <c r="N226" i="3"/>
  <c r="O226" i="3"/>
  <c r="P226" i="3"/>
  <c r="Q226" i="3"/>
  <c r="R226" i="3"/>
  <c r="S226" i="3"/>
  <c r="T226" i="3"/>
  <c r="U226" i="3"/>
  <c r="V226" i="3"/>
  <c r="W226" i="3"/>
  <c r="X226" i="3"/>
  <c r="Y226" i="3"/>
  <c r="Z226" i="3"/>
  <c r="AA226" i="3"/>
  <c r="AB226" i="3"/>
  <c r="AC226" i="3"/>
  <c r="AD226" i="3"/>
  <c r="AE226" i="3"/>
  <c r="AF226" i="3"/>
  <c r="AG226" i="3"/>
  <c r="AH226" i="3"/>
  <c r="AI226" i="3"/>
  <c r="AJ226" i="3"/>
  <c r="C227" i="3"/>
  <c r="D227" i="3"/>
  <c r="E227" i="3"/>
  <c r="F227" i="3"/>
  <c r="G227" i="3"/>
  <c r="H227" i="3"/>
  <c r="H311" i="3" s="1"/>
  <c r="I227" i="3"/>
  <c r="J227" i="3"/>
  <c r="K227" i="3"/>
  <c r="L227" i="3"/>
  <c r="M227" i="3"/>
  <c r="N227" i="3"/>
  <c r="O227" i="3"/>
  <c r="P227" i="3"/>
  <c r="Q227" i="3"/>
  <c r="R227" i="3"/>
  <c r="S227" i="3"/>
  <c r="T227" i="3"/>
  <c r="U227" i="3"/>
  <c r="V227" i="3"/>
  <c r="W227" i="3"/>
  <c r="X227" i="3"/>
  <c r="Y227" i="3"/>
  <c r="Z227" i="3"/>
  <c r="AA227" i="3"/>
  <c r="AB227" i="3"/>
  <c r="AC227" i="3"/>
  <c r="AD227" i="3"/>
  <c r="AE227" i="3"/>
  <c r="AF227" i="3"/>
  <c r="AG227" i="3"/>
  <c r="AH227" i="3"/>
  <c r="AI227" i="3"/>
  <c r="AJ227" i="3"/>
  <c r="C228" i="3"/>
  <c r="D228" i="3"/>
  <c r="D312" i="3" s="1"/>
  <c r="D396" i="3" s="1"/>
  <c r="E228" i="3"/>
  <c r="F228" i="3"/>
  <c r="G228" i="3"/>
  <c r="H228" i="3"/>
  <c r="I228" i="3"/>
  <c r="J228" i="3"/>
  <c r="K228" i="3"/>
  <c r="L228" i="3"/>
  <c r="M228" i="3"/>
  <c r="N228" i="3"/>
  <c r="O228" i="3"/>
  <c r="P228" i="3"/>
  <c r="Q228" i="3"/>
  <c r="R228" i="3"/>
  <c r="S228" i="3"/>
  <c r="T228" i="3"/>
  <c r="U228" i="3"/>
  <c r="V228" i="3"/>
  <c r="W228" i="3"/>
  <c r="X228" i="3"/>
  <c r="Y228" i="3"/>
  <c r="Z228" i="3"/>
  <c r="AA228" i="3"/>
  <c r="AB228" i="3"/>
  <c r="AC228" i="3"/>
  <c r="AD228" i="3"/>
  <c r="AE228" i="3"/>
  <c r="AF228" i="3"/>
  <c r="AG228" i="3"/>
  <c r="AH228" i="3"/>
  <c r="AI228" i="3"/>
  <c r="AJ228" i="3"/>
  <c r="C229" i="3"/>
  <c r="D229" i="3"/>
  <c r="E229" i="3"/>
  <c r="F229" i="3"/>
  <c r="F313" i="3" s="1"/>
  <c r="G229" i="3"/>
  <c r="H229" i="3"/>
  <c r="I229" i="3"/>
  <c r="J229" i="3"/>
  <c r="K229" i="3"/>
  <c r="L229" i="3"/>
  <c r="M229" i="3"/>
  <c r="N229" i="3"/>
  <c r="O229" i="3"/>
  <c r="P229" i="3"/>
  <c r="Q229" i="3"/>
  <c r="R229" i="3"/>
  <c r="S229" i="3"/>
  <c r="T229" i="3"/>
  <c r="U229" i="3"/>
  <c r="V229" i="3"/>
  <c r="W229" i="3"/>
  <c r="X229" i="3"/>
  <c r="Y229" i="3"/>
  <c r="Z229" i="3"/>
  <c r="AA229" i="3"/>
  <c r="AB229" i="3"/>
  <c r="AC229" i="3"/>
  <c r="AD229" i="3"/>
  <c r="AE229" i="3"/>
  <c r="AF229" i="3"/>
  <c r="AG229" i="3"/>
  <c r="AH229" i="3"/>
  <c r="AI229" i="3"/>
  <c r="AJ229" i="3"/>
  <c r="C230" i="3"/>
  <c r="D230" i="3"/>
  <c r="E230" i="3"/>
  <c r="F230" i="3"/>
  <c r="G230" i="3"/>
  <c r="H230" i="3"/>
  <c r="H314" i="3" s="1"/>
  <c r="I230" i="3"/>
  <c r="J230" i="3"/>
  <c r="K230" i="3"/>
  <c r="L230" i="3"/>
  <c r="M230" i="3"/>
  <c r="N230" i="3"/>
  <c r="O230" i="3"/>
  <c r="P230" i="3"/>
  <c r="Q230" i="3"/>
  <c r="R230" i="3"/>
  <c r="S230" i="3"/>
  <c r="T230" i="3"/>
  <c r="U230" i="3"/>
  <c r="V230" i="3"/>
  <c r="W230" i="3"/>
  <c r="X230" i="3"/>
  <c r="Y230" i="3"/>
  <c r="Z230" i="3"/>
  <c r="AA230" i="3"/>
  <c r="AB230" i="3"/>
  <c r="AC230" i="3"/>
  <c r="AD230" i="3"/>
  <c r="AE230" i="3"/>
  <c r="AF230" i="3"/>
  <c r="AG230" i="3"/>
  <c r="AH230" i="3"/>
  <c r="AI230" i="3"/>
  <c r="AJ230" i="3"/>
  <c r="C231" i="3"/>
  <c r="D231" i="3"/>
  <c r="D315" i="3" s="1"/>
  <c r="E231" i="3"/>
  <c r="F231" i="3"/>
  <c r="G231" i="3"/>
  <c r="H231" i="3"/>
  <c r="I231" i="3"/>
  <c r="J231" i="3"/>
  <c r="K231" i="3"/>
  <c r="L231" i="3"/>
  <c r="M231" i="3"/>
  <c r="N231" i="3"/>
  <c r="O231" i="3"/>
  <c r="P231" i="3"/>
  <c r="Q231" i="3"/>
  <c r="R231" i="3"/>
  <c r="S231" i="3"/>
  <c r="T231" i="3"/>
  <c r="U231" i="3"/>
  <c r="V231" i="3"/>
  <c r="W231" i="3"/>
  <c r="X231" i="3"/>
  <c r="Y231" i="3"/>
  <c r="Z231" i="3"/>
  <c r="AA231" i="3"/>
  <c r="AB231" i="3"/>
  <c r="AC231" i="3"/>
  <c r="AD231" i="3"/>
  <c r="AE231" i="3"/>
  <c r="AF231" i="3"/>
  <c r="AG231" i="3"/>
  <c r="AH231" i="3"/>
  <c r="AI231" i="3"/>
  <c r="AJ231" i="3"/>
  <c r="C232" i="3"/>
  <c r="D232" i="3"/>
  <c r="E232" i="3"/>
  <c r="F232" i="3"/>
  <c r="G232" i="3"/>
  <c r="H232" i="3"/>
  <c r="I232" i="3"/>
  <c r="J232" i="3"/>
  <c r="K232" i="3"/>
  <c r="L232" i="3"/>
  <c r="M232" i="3"/>
  <c r="N232" i="3"/>
  <c r="O232" i="3"/>
  <c r="P232" i="3"/>
  <c r="Q232" i="3"/>
  <c r="R232" i="3"/>
  <c r="S232" i="3"/>
  <c r="T232" i="3"/>
  <c r="U232" i="3"/>
  <c r="V232" i="3"/>
  <c r="W232" i="3"/>
  <c r="X232" i="3"/>
  <c r="Y232" i="3"/>
  <c r="Z232" i="3"/>
  <c r="AA232" i="3"/>
  <c r="AB232" i="3"/>
  <c r="AC232" i="3"/>
  <c r="AD232" i="3"/>
  <c r="AE232" i="3"/>
  <c r="AF232" i="3"/>
  <c r="AG232" i="3"/>
  <c r="AH232" i="3"/>
  <c r="AI232" i="3"/>
  <c r="AJ232" i="3"/>
  <c r="C233" i="3"/>
  <c r="D233" i="3"/>
  <c r="E233" i="3"/>
  <c r="F233" i="3"/>
  <c r="G233" i="3"/>
  <c r="H233" i="3"/>
  <c r="H317" i="3" s="1"/>
  <c r="I233" i="3"/>
  <c r="J233" i="3"/>
  <c r="K233" i="3"/>
  <c r="L233" i="3"/>
  <c r="M233" i="3"/>
  <c r="N233" i="3"/>
  <c r="O233" i="3"/>
  <c r="P233" i="3"/>
  <c r="Q233" i="3"/>
  <c r="R233" i="3"/>
  <c r="S233" i="3"/>
  <c r="T233" i="3"/>
  <c r="U233" i="3"/>
  <c r="V233" i="3"/>
  <c r="W233" i="3"/>
  <c r="X233" i="3"/>
  <c r="Y233" i="3"/>
  <c r="Z233" i="3"/>
  <c r="AA233" i="3"/>
  <c r="AB233" i="3"/>
  <c r="AC233" i="3"/>
  <c r="AD233" i="3"/>
  <c r="AE233" i="3"/>
  <c r="AF233" i="3"/>
  <c r="AG233" i="3"/>
  <c r="AH233" i="3"/>
  <c r="AI233" i="3"/>
  <c r="AJ233" i="3"/>
  <c r="C234" i="3"/>
  <c r="D234" i="3"/>
  <c r="D318" i="3" s="1"/>
  <c r="E234" i="3"/>
  <c r="F234" i="3"/>
  <c r="G234" i="3"/>
  <c r="H234" i="3"/>
  <c r="I234" i="3"/>
  <c r="J234" i="3"/>
  <c r="K234" i="3"/>
  <c r="L234" i="3"/>
  <c r="M234" i="3"/>
  <c r="N234" i="3"/>
  <c r="O234" i="3"/>
  <c r="P234" i="3"/>
  <c r="Q234" i="3"/>
  <c r="R234" i="3"/>
  <c r="S234" i="3"/>
  <c r="T234" i="3"/>
  <c r="U234" i="3"/>
  <c r="V234" i="3"/>
  <c r="W234" i="3"/>
  <c r="X234" i="3"/>
  <c r="Y234" i="3"/>
  <c r="Z234" i="3"/>
  <c r="AA234" i="3"/>
  <c r="AB234" i="3"/>
  <c r="AC234" i="3"/>
  <c r="AD234" i="3"/>
  <c r="AE234" i="3"/>
  <c r="AF234" i="3"/>
  <c r="AG234" i="3"/>
  <c r="AH234" i="3"/>
  <c r="AI234" i="3"/>
  <c r="AJ234" i="3"/>
  <c r="C235" i="3"/>
  <c r="D235" i="3"/>
  <c r="E235" i="3"/>
  <c r="F235" i="3"/>
  <c r="F319" i="3" s="1"/>
  <c r="G235" i="3"/>
  <c r="H235" i="3"/>
  <c r="I235" i="3"/>
  <c r="J235" i="3"/>
  <c r="K235" i="3"/>
  <c r="L235" i="3"/>
  <c r="M235" i="3"/>
  <c r="N235" i="3"/>
  <c r="O235" i="3"/>
  <c r="P235" i="3"/>
  <c r="Q235" i="3"/>
  <c r="R235" i="3"/>
  <c r="S235" i="3"/>
  <c r="T235" i="3"/>
  <c r="U235" i="3"/>
  <c r="V235" i="3"/>
  <c r="W235" i="3"/>
  <c r="X235" i="3"/>
  <c r="Y235" i="3"/>
  <c r="Z235" i="3"/>
  <c r="AA235" i="3"/>
  <c r="AB235" i="3"/>
  <c r="AC235" i="3"/>
  <c r="AD235" i="3"/>
  <c r="AE235" i="3"/>
  <c r="AF235" i="3"/>
  <c r="AG235" i="3"/>
  <c r="AH235" i="3"/>
  <c r="AI235" i="3"/>
  <c r="AJ235" i="3"/>
  <c r="C236" i="3"/>
  <c r="D236" i="3"/>
  <c r="E236" i="3"/>
  <c r="F236" i="3"/>
  <c r="G236" i="3"/>
  <c r="H236" i="3"/>
  <c r="H320" i="3" s="1"/>
  <c r="I236" i="3"/>
  <c r="J236" i="3"/>
  <c r="K236" i="3"/>
  <c r="L236" i="3"/>
  <c r="M236" i="3"/>
  <c r="N236" i="3"/>
  <c r="O236" i="3"/>
  <c r="P236" i="3"/>
  <c r="Q236" i="3"/>
  <c r="R236" i="3"/>
  <c r="S236" i="3"/>
  <c r="T236" i="3"/>
  <c r="U236" i="3"/>
  <c r="V236" i="3"/>
  <c r="W236" i="3"/>
  <c r="X236" i="3"/>
  <c r="Y236" i="3"/>
  <c r="Z236" i="3"/>
  <c r="AA236" i="3"/>
  <c r="AB236" i="3"/>
  <c r="AC236" i="3"/>
  <c r="AD236" i="3"/>
  <c r="AE236" i="3"/>
  <c r="AF236" i="3"/>
  <c r="AG236" i="3"/>
  <c r="AH236" i="3"/>
  <c r="AI236" i="3"/>
  <c r="AJ236" i="3"/>
  <c r="C237" i="3"/>
  <c r="D237" i="3"/>
  <c r="D321" i="3" s="1"/>
  <c r="E237" i="3"/>
  <c r="F237" i="3"/>
  <c r="G237" i="3"/>
  <c r="H237" i="3"/>
  <c r="I237" i="3"/>
  <c r="J237" i="3"/>
  <c r="K237" i="3"/>
  <c r="L237" i="3"/>
  <c r="M237" i="3"/>
  <c r="N237" i="3"/>
  <c r="O237" i="3"/>
  <c r="P237" i="3"/>
  <c r="Q237" i="3"/>
  <c r="R237" i="3"/>
  <c r="S237" i="3"/>
  <c r="T237" i="3"/>
  <c r="U237" i="3"/>
  <c r="V237" i="3"/>
  <c r="W237" i="3"/>
  <c r="X237" i="3"/>
  <c r="Y237" i="3"/>
  <c r="Z237" i="3"/>
  <c r="AA237" i="3"/>
  <c r="AB237" i="3"/>
  <c r="AC237" i="3"/>
  <c r="AD237" i="3"/>
  <c r="AE237" i="3"/>
  <c r="AF237" i="3"/>
  <c r="AG237" i="3"/>
  <c r="AH237" i="3"/>
  <c r="AI237" i="3"/>
  <c r="AJ237" i="3"/>
  <c r="C238" i="3"/>
  <c r="D238" i="3"/>
  <c r="E238" i="3"/>
  <c r="F238" i="3"/>
  <c r="F322" i="3" s="1"/>
  <c r="G238" i="3"/>
  <c r="H238" i="3"/>
  <c r="I238" i="3"/>
  <c r="J238" i="3"/>
  <c r="K238" i="3"/>
  <c r="L238" i="3"/>
  <c r="M238" i="3"/>
  <c r="N238" i="3"/>
  <c r="O238" i="3"/>
  <c r="P238" i="3"/>
  <c r="Q238" i="3"/>
  <c r="R238" i="3"/>
  <c r="S238" i="3"/>
  <c r="T238" i="3"/>
  <c r="U238" i="3"/>
  <c r="V238" i="3"/>
  <c r="W238" i="3"/>
  <c r="X238" i="3"/>
  <c r="Y238" i="3"/>
  <c r="Z238" i="3"/>
  <c r="AA238" i="3"/>
  <c r="AB238" i="3"/>
  <c r="AC238" i="3"/>
  <c r="AD238" i="3"/>
  <c r="AE238" i="3"/>
  <c r="AF238" i="3"/>
  <c r="AG238" i="3"/>
  <c r="AH238" i="3"/>
  <c r="AI238" i="3"/>
  <c r="AJ238" i="3"/>
  <c r="C239" i="3"/>
  <c r="D239" i="3"/>
  <c r="E239" i="3"/>
  <c r="F239" i="3"/>
  <c r="G239" i="3"/>
  <c r="H239" i="3"/>
  <c r="I239" i="3"/>
  <c r="J239" i="3"/>
  <c r="K239" i="3"/>
  <c r="L239" i="3"/>
  <c r="M239" i="3"/>
  <c r="N239" i="3"/>
  <c r="O239" i="3"/>
  <c r="P239" i="3"/>
  <c r="Q239" i="3"/>
  <c r="R239" i="3"/>
  <c r="S239" i="3"/>
  <c r="T239" i="3"/>
  <c r="U239" i="3"/>
  <c r="V239" i="3"/>
  <c r="W239" i="3"/>
  <c r="X239" i="3"/>
  <c r="Y239" i="3"/>
  <c r="Z239" i="3"/>
  <c r="AA239" i="3"/>
  <c r="AB239" i="3"/>
  <c r="AC239" i="3"/>
  <c r="AD239" i="3"/>
  <c r="AE239" i="3"/>
  <c r="AF239" i="3"/>
  <c r="AG239" i="3"/>
  <c r="AH239" i="3"/>
  <c r="AI239" i="3"/>
  <c r="AJ239" i="3"/>
  <c r="C240" i="3"/>
  <c r="D240" i="3"/>
  <c r="D324" i="3" s="1"/>
  <c r="E240" i="3"/>
  <c r="F240" i="3"/>
  <c r="G240" i="3"/>
  <c r="H240" i="3"/>
  <c r="I240" i="3"/>
  <c r="J240" i="3"/>
  <c r="K240" i="3"/>
  <c r="L240" i="3"/>
  <c r="M240" i="3"/>
  <c r="N240" i="3"/>
  <c r="O240" i="3"/>
  <c r="P240" i="3"/>
  <c r="Q240" i="3"/>
  <c r="R240" i="3"/>
  <c r="S240" i="3"/>
  <c r="T240" i="3"/>
  <c r="U240" i="3"/>
  <c r="V240" i="3"/>
  <c r="W240" i="3"/>
  <c r="X240" i="3"/>
  <c r="Y240" i="3"/>
  <c r="Z240" i="3"/>
  <c r="AA240" i="3"/>
  <c r="AB240" i="3"/>
  <c r="AC240" i="3"/>
  <c r="AD240" i="3"/>
  <c r="AE240" i="3"/>
  <c r="AF240" i="3"/>
  <c r="AG240" i="3"/>
  <c r="AH240" i="3"/>
  <c r="AI240" i="3"/>
  <c r="AJ240" i="3"/>
  <c r="C241" i="3"/>
  <c r="D241" i="3"/>
  <c r="E241" i="3"/>
  <c r="F241" i="3"/>
  <c r="G241" i="3"/>
  <c r="H241" i="3"/>
  <c r="I241" i="3"/>
  <c r="J241" i="3"/>
  <c r="K241" i="3"/>
  <c r="L241" i="3"/>
  <c r="M241" i="3"/>
  <c r="N241" i="3"/>
  <c r="O241" i="3"/>
  <c r="P241" i="3"/>
  <c r="Q241" i="3"/>
  <c r="R241" i="3"/>
  <c r="S241" i="3"/>
  <c r="T241" i="3"/>
  <c r="U241" i="3"/>
  <c r="V241" i="3"/>
  <c r="W241" i="3"/>
  <c r="X241" i="3"/>
  <c r="Y241" i="3"/>
  <c r="Z241" i="3"/>
  <c r="AA241" i="3"/>
  <c r="AB241" i="3"/>
  <c r="AC241" i="3"/>
  <c r="AD241" i="3"/>
  <c r="AE241" i="3"/>
  <c r="AF241" i="3"/>
  <c r="AG241" i="3"/>
  <c r="AH241" i="3"/>
  <c r="AI241" i="3"/>
  <c r="AJ241" i="3"/>
  <c r="C242" i="3"/>
  <c r="D242" i="3"/>
  <c r="E242" i="3"/>
  <c r="F242" i="3"/>
  <c r="G242" i="3"/>
  <c r="H242" i="3"/>
  <c r="H326" i="3" s="1"/>
  <c r="I242" i="3"/>
  <c r="J242" i="3"/>
  <c r="K242" i="3"/>
  <c r="L242" i="3"/>
  <c r="M242" i="3"/>
  <c r="N242" i="3"/>
  <c r="O242" i="3"/>
  <c r="P242" i="3"/>
  <c r="Q242" i="3"/>
  <c r="R242" i="3"/>
  <c r="S242" i="3"/>
  <c r="T242" i="3"/>
  <c r="U242" i="3"/>
  <c r="V242" i="3"/>
  <c r="W242" i="3"/>
  <c r="X242" i="3"/>
  <c r="Y242" i="3"/>
  <c r="Z242" i="3"/>
  <c r="AA242" i="3"/>
  <c r="AB242" i="3"/>
  <c r="AC242" i="3"/>
  <c r="AD242" i="3"/>
  <c r="AE242" i="3"/>
  <c r="AF242" i="3"/>
  <c r="AG242" i="3"/>
  <c r="AH242" i="3"/>
  <c r="AI242" i="3"/>
  <c r="AJ242" i="3"/>
  <c r="C243" i="3"/>
  <c r="D243" i="3"/>
  <c r="D327" i="3" s="1"/>
  <c r="E243" i="3"/>
  <c r="F243" i="3"/>
  <c r="G243" i="3"/>
  <c r="H243" i="3"/>
  <c r="I243" i="3"/>
  <c r="J243" i="3"/>
  <c r="K243" i="3"/>
  <c r="L243" i="3"/>
  <c r="M243" i="3"/>
  <c r="N243" i="3"/>
  <c r="O243" i="3"/>
  <c r="P243" i="3"/>
  <c r="Q243" i="3"/>
  <c r="R243" i="3"/>
  <c r="S243" i="3"/>
  <c r="T243" i="3"/>
  <c r="U243" i="3"/>
  <c r="V243" i="3"/>
  <c r="W243" i="3"/>
  <c r="X243" i="3"/>
  <c r="Y243" i="3"/>
  <c r="Z243" i="3"/>
  <c r="AA243" i="3"/>
  <c r="AB243" i="3"/>
  <c r="AC243" i="3"/>
  <c r="AD243" i="3"/>
  <c r="AE243" i="3"/>
  <c r="AF243" i="3"/>
  <c r="AG243" i="3"/>
  <c r="AH243" i="3"/>
  <c r="AI243" i="3"/>
  <c r="AJ243" i="3"/>
  <c r="C244" i="3"/>
  <c r="D244" i="3"/>
  <c r="E244" i="3"/>
  <c r="F244" i="3"/>
  <c r="G244" i="3"/>
  <c r="H244" i="3"/>
  <c r="I244" i="3"/>
  <c r="J244" i="3"/>
  <c r="K244" i="3"/>
  <c r="L244" i="3"/>
  <c r="M244" i="3"/>
  <c r="N244" i="3"/>
  <c r="O244" i="3"/>
  <c r="P244" i="3"/>
  <c r="Q244" i="3"/>
  <c r="R244" i="3"/>
  <c r="S244" i="3"/>
  <c r="T244" i="3"/>
  <c r="U244" i="3"/>
  <c r="V244" i="3"/>
  <c r="W244" i="3"/>
  <c r="X244" i="3"/>
  <c r="Y244" i="3"/>
  <c r="Z244" i="3"/>
  <c r="AA244" i="3"/>
  <c r="AB244" i="3"/>
  <c r="AC244" i="3"/>
  <c r="AD244" i="3"/>
  <c r="AE244" i="3"/>
  <c r="AF244" i="3"/>
  <c r="AG244" i="3"/>
  <c r="AH244" i="3"/>
  <c r="AI244" i="3"/>
  <c r="AJ244" i="3"/>
  <c r="C245" i="3"/>
  <c r="D245" i="3"/>
  <c r="E245" i="3"/>
  <c r="F245" i="3"/>
  <c r="G245" i="3"/>
  <c r="H245" i="3"/>
  <c r="H329" i="3" s="1"/>
  <c r="I245" i="3"/>
  <c r="J245" i="3"/>
  <c r="K245" i="3"/>
  <c r="L245" i="3"/>
  <c r="M245" i="3"/>
  <c r="N245" i="3"/>
  <c r="O245" i="3"/>
  <c r="P245" i="3"/>
  <c r="Q245" i="3"/>
  <c r="R245" i="3"/>
  <c r="S245" i="3"/>
  <c r="T245" i="3"/>
  <c r="U245" i="3"/>
  <c r="V245" i="3"/>
  <c r="W245" i="3"/>
  <c r="X245" i="3"/>
  <c r="Y245" i="3"/>
  <c r="Z245" i="3"/>
  <c r="AA245" i="3"/>
  <c r="AB245" i="3"/>
  <c r="AC245" i="3"/>
  <c r="AD245" i="3"/>
  <c r="AE245" i="3"/>
  <c r="AF245" i="3"/>
  <c r="AG245" i="3"/>
  <c r="AH245" i="3"/>
  <c r="AI245" i="3"/>
  <c r="AJ245" i="3"/>
  <c r="C246" i="3"/>
  <c r="D246" i="3"/>
  <c r="D330" i="3" s="1"/>
  <c r="E246" i="3"/>
  <c r="F246" i="3"/>
  <c r="G246" i="3"/>
  <c r="H246" i="3"/>
  <c r="I246" i="3"/>
  <c r="J246" i="3"/>
  <c r="K246" i="3"/>
  <c r="L246" i="3"/>
  <c r="M246" i="3"/>
  <c r="N246" i="3"/>
  <c r="O246" i="3"/>
  <c r="P246" i="3"/>
  <c r="Q246" i="3"/>
  <c r="R246" i="3"/>
  <c r="S246" i="3"/>
  <c r="T246" i="3"/>
  <c r="U246" i="3"/>
  <c r="V246" i="3"/>
  <c r="W246" i="3"/>
  <c r="X246" i="3"/>
  <c r="Y246" i="3"/>
  <c r="Z246" i="3"/>
  <c r="AA246" i="3"/>
  <c r="AB246" i="3"/>
  <c r="AC246" i="3"/>
  <c r="AD246" i="3"/>
  <c r="AE246" i="3"/>
  <c r="AF246" i="3"/>
  <c r="AG246" i="3"/>
  <c r="AH246" i="3"/>
  <c r="AI246" i="3"/>
  <c r="AJ246" i="3"/>
  <c r="C247" i="3"/>
  <c r="D247" i="3"/>
  <c r="E247" i="3"/>
  <c r="F247" i="3"/>
  <c r="G247" i="3"/>
  <c r="H247" i="3"/>
  <c r="I247" i="3"/>
  <c r="J247" i="3"/>
  <c r="K247" i="3"/>
  <c r="L247" i="3"/>
  <c r="M247" i="3"/>
  <c r="N247" i="3"/>
  <c r="O247" i="3"/>
  <c r="P247" i="3"/>
  <c r="Q247" i="3"/>
  <c r="R247" i="3"/>
  <c r="S247" i="3"/>
  <c r="T247" i="3"/>
  <c r="U247" i="3"/>
  <c r="V247" i="3"/>
  <c r="W247" i="3"/>
  <c r="X247" i="3"/>
  <c r="Y247" i="3"/>
  <c r="Z247" i="3"/>
  <c r="AA247" i="3"/>
  <c r="AB247" i="3"/>
  <c r="AC247" i="3"/>
  <c r="AD247" i="3"/>
  <c r="AE247" i="3"/>
  <c r="AF247" i="3"/>
  <c r="AG247" i="3"/>
  <c r="AH247" i="3"/>
  <c r="AI247" i="3"/>
  <c r="AJ247" i="3"/>
  <c r="C248" i="3"/>
  <c r="D248" i="3"/>
  <c r="E248" i="3"/>
  <c r="F248" i="3"/>
  <c r="G248" i="3"/>
  <c r="H248" i="3"/>
  <c r="H332" i="3" s="1"/>
  <c r="H416" i="3" s="1"/>
  <c r="I248" i="3"/>
  <c r="J248" i="3"/>
  <c r="K248" i="3"/>
  <c r="L248" i="3"/>
  <c r="M248" i="3"/>
  <c r="N248" i="3"/>
  <c r="O248" i="3"/>
  <c r="P248" i="3"/>
  <c r="Q248" i="3"/>
  <c r="R248" i="3"/>
  <c r="S248" i="3"/>
  <c r="T248" i="3"/>
  <c r="U248" i="3"/>
  <c r="V248" i="3"/>
  <c r="W248" i="3"/>
  <c r="X248" i="3"/>
  <c r="Y248" i="3"/>
  <c r="Z248" i="3"/>
  <c r="AA248" i="3"/>
  <c r="AB248" i="3"/>
  <c r="AC248" i="3"/>
  <c r="AD248" i="3"/>
  <c r="AE248" i="3"/>
  <c r="AF248" i="3"/>
  <c r="AG248" i="3"/>
  <c r="AH248" i="3"/>
  <c r="AI248" i="3"/>
  <c r="AJ248" i="3"/>
  <c r="D166" i="3"/>
  <c r="E166" i="3"/>
  <c r="F166" i="3"/>
  <c r="G166" i="3"/>
  <c r="H166" i="3"/>
  <c r="I166" i="3"/>
  <c r="J166" i="3"/>
  <c r="K166" i="3"/>
  <c r="L166" i="3"/>
  <c r="M166" i="3"/>
  <c r="N166" i="3"/>
  <c r="O166" i="3"/>
  <c r="P166" i="3"/>
  <c r="Q166" i="3"/>
  <c r="R166" i="3"/>
  <c r="S166" i="3"/>
  <c r="T166" i="3"/>
  <c r="U166" i="3"/>
  <c r="V166" i="3"/>
  <c r="W166" i="3"/>
  <c r="X166" i="3"/>
  <c r="Y166" i="3"/>
  <c r="Z166" i="3"/>
  <c r="AA166" i="3"/>
  <c r="AB166" i="3"/>
  <c r="AC166" i="3"/>
  <c r="AD166" i="3"/>
  <c r="AE166" i="3"/>
  <c r="AF166" i="3"/>
  <c r="AG166" i="3"/>
  <c r="AH166" i="3"/>
  <c r="AI166" i="3"/>
  <c r="AJ166" i="3"/>
  <c r="C166" i="3"/>
  <c r="C91" i="4"/>
  <c r="D91" i="4"/>
  <c r="E91" i="4"/>
  <c r="F91" i="4"/>
  <c r="G91" i="4"/>
  <c r="H91" i="4"/>
  <c r="I91" i="4"/>
  <c r="J91" i="4"/>
  <c r="K91" i="4"/>
  <c r="L91" i="4"/>
  <c r="M91" i="4"/>
  <c r="N91" i="4"/>
  <c r="O91" i="4"/>
  <c r="P91" i="4"/>
  <c r="Q91" i="4"/>
  <c r="R91" i="4"/>
  <c r="S91" i="4"/>
  <c r="T91" i="4"/>
  <c r="U91" i="4"/>
  <c r="V91" i="4"/>
  <c r="W91" i="4"/>
  <c r="X91" i="4"/>
  <c r="Y91" i="4"/>
  <c r="Z91" i="4"/>
  <c r="AA91" i="4"/>
  <c r="AB91" i="4"/>
  <c r="AC91" i="4"/>
  <c r="AD91" i="4"/>
  <c r="AE91" i="4"/>
  <c r="AF91" i="4"/>
  <c r="AG91" i="4"/>
  <c r="AH91" i="4"/>
  <c r="AI91" i="4"/>
  <c r="AJ91" i="4"/>
  <c r="C92" i="4"/>
  <c r="D92" i="4"/>
  <c r="E92" i="4"/>
  <c r="F92" i="4"/>
  <c r="G92" i="4"/>
  <c r="H92" i="4"/>
  <c r="I92" i="4"/>
  <c r="J92" i="4"/>
  <c r="K92" i="4"/>
  <c r="L92" i="4"/>
  <c r="M92" i="4"/>
  <c r="N92" i="4"/>
  <c r="O92" i="4"/>
  <c r="P92" i="4"/>
  <c r="Q92" i="4"/>
  <c r="R92" i="4"/>
  <c r="S92" i="4"/>
  <c r="T92" i="4"/>
  <c r="U92" i="4"/>
  <c r="V92" i="4"/>
  <c r="W92" i="4"/>
  <c r="X92" i="4"/>
  <c r="Y92" i="4"/>
  <c r="Z92" i="4"/>
  <c r="AA92" i="4"/>
  <c r="AB92" i="4"/>
  <c r="AC92" i="4"/>
  <c r="AD92" i="4"/>
  <c r="AE92" i="4"/>
  <c r="AF92" i="4"/>
  <c r="AG92" i="4"/>
  <c r="AH92" i="4"/>
  <c r="AI92" i="4"/>
  <c r="AJ92" i="4"/>
  <c r="C93" i="4"/>
  <c r="D93" i="4"/>
  <c r="E93" i="4"/>
  <c r="F93" i="4"/>
  <c r="G93" i="4"/>
  <c r="H93" i="4"/>
  <c r="I93" i="4"/>
  <c r="J93" i="4"/>
  <c r="K93" i="4"/>
  <c r="L93" i="4"/>
  <c r="M93" i="4"/>
  <c r="N93" i="4"/>
  <c r="O93" i="4"/>
  <c r="P93" i="4"/>
  <c r="Q93" i="4"/>
  <c r="R93" i="4"/>
  <c r="S93" i="4"/>
  <c r="T93" i="4"/>
  <c r="U93" i="4"/>
  <c r="V93" i="4"/>
  <c r="W93" i="4"/>
  <c r="X93" i="4"/>
  <c r="Y93" i="4"/>
  <c r="Z93" i="4"/>
  <c r="AA93" i="4"/>
  <c r="AB93" i="4"/>
  <c r="AC93" i="4"/>
  <c r="AD93" i="4"/>
  <c r="AE93" i="4"/>
  <c r="AF93" i="4"/>
  <c r="AG93" i="4"/>
  <c r="AH93" i="4"/>
  <c r="AI93" i="4"/>
  <c r="AJ93" i="4"/>
  <c r="C94" i="4"/>
  <c r="D94" i="4"/>
  <c r="E94" i="4"/>
  <c r="F94" i="4"/>
  <c r="G94" i="4"/>
  <c r="H94" i="4"/>
  <c r="I94" i="4"/>
  <c r="J94" i="4"/>
  <c r="K94" i="4"/>
  <c r="L94" i="4"/>
  <c r="M94" i="4"/>
  <c r="N94" i="4"/>
  <c r="O94" i="4"/>
  <c r="P94" i="4"/>
  <c r="Q94" i="4"/>
  <c r="R94" i="4"/>
  <c r="S94" i="4"/>
  <c r="T94" i="4"/>
  <c r="U94" i="4"/>
  <c r="V94" i="4"/>
  <c r="W94" i="4"/>
  <c r="X94" i="4"/>
  <c r="Y94" i="4"/>
  <c r="Z94" i="4"/>
  <c r="AA94" i="4"/>
  <c r="AB94" i="4"/>
  <c r="AC94" i="4"/>
  <c r="AD94" i="4"/>
  <c r="AE94" i="4"/>
  <c r="AF94" i="4"/>
  <c r="AG94" i="4"/>
  <c r="AH94" i="4"/>
  <c r="AI94" i="4"/>
  <c r="AJ94" i="4"/>
  <c r="C95" i="4"/>
  <c r="D95" i="4"/>
  <c r="E95" i="4"/>
  <c r="F95" i="4"/>
  <c r="G95" i="4"/>
  <c r="H95" i="4"/>
  <c r="I95" i="4"/>
  <c r="J95" i="4"/>
  <c r="K95" i="4"/>
  <c r="L95" i="4"/>
  <c r="M95" i="4"/>
  <c r="N95" i="4"/>
  <c r="O95" i="4"/>
  <c r="P95" i="4"/>
  <c r="Q95" i="4"/>
  <c r="R95" i="4"/>
  <c r="S95" i="4"/>
  <c r="T95" i="4"/>
  <c r="U95" i="4"/>
  <c r="V95" i="4"/>
  <c r="W95" i="4"/>
  <c r="X95" i="4"/>
  <c r="Y95" i="4"/>
  <c r="Z95" i="4"/>
  <c r="AA95" i="4"/>
  <c r="AB95" i="4"/>
  <c r="AC95" i="4"/>
  <c r="AD95" i="4"/>
  <c r="AE95" i="4"/>
  <c r="AF95" i="4"/>
  <c r="AG95" i="4"/>
  <c r="AH95" i="4"/>
  <c r="AI95" i="4"/>
  <c r="AJ95" i="4"/>
  <c r="C96" i="4"/>
  <c r="D96" i="4"/>
  <c r="E96" i="4"/>
  <c r="F96" i="4"/>
  <c r="G96" i="4"/>
  <c r="H96" i="4"/>
  <c r="I96" i="4"/>
  <c r="J96" i="4"/>
  <c r="K96" i="4"/>
  <c r="L96" i="4"/>
  <c r="M96" i="4"/>
  <c r="N96" i="4"/>
  <c r="O96" i="4"/>
  <c r="P96" i="4"/>
  <c r="Q96" i="4"/>
  <c r="R96" i="4"/>
  <c r="S96" i="4"/>
  <c r="T96" i="4"/>
  <c r="U96" i="4"/>
  <c r="V96" i="4"/>
  <c r="W96" i="4"/>
  <c r="X96" i="4"/>
  <c r="Y96" i="4"/>
  <c r="Z96" i="4"/>
  <c r="AA96" i="4"/>
  <c r="AB96" i="4"/>
  <c r="AC96" i="4"/>
  <c r="AD96" i="4"/>
  <c r="AE96" i="4"/>
  <c r="AF96" i="4"/>
  <c r="AG96" i="4"/>
  <c r="AH96" i="4"/>
  <c r="AI96" i="4"/>
  <c r="AJ96" i="4"/>
  <c r="C97" i="4"/>
  <c r="D97" i="4"/>
  <c r="E97" i="4"/>
  <c r="F97" i="4"/>
  <c r="G97" i="4"/>
  <c r="H97" i="4"/>
  <c r="I97" i="4"/>
  <c r="J97" i="4"/>
  <c r="K97" i="4"/>
  <c r="L97" i="4"/>
  <c r="M97" i="4"/>
  <c r="N97" i="4"/>
  <c r="O97" i="4"/>
  <c r="P97" i="4"/>
  <c r="Q97" i="4"/>
  <c r="R97" i="4"/>
  <c r="S97" i="4"/>
  <c r="T97" i="4"/>
  <c r="U97" i="4"/>
  <c r="V97" i="4"/>
  <c r="W97" i="4"/>
  <c r="X97" i="4"/>
  <c r="Y97" i="4"/>
  <c r="Z97" i="4"/>
  <c r="AA97" i="4"/>
  <c r="AB97" i="4"/>
  <c r="AC97" i="4"/>
  <c r="AD97" i="4"/>
  <c r="AE97" i="4"/>
  <c r="AF97" i="4"/>
  <c r="AG97" i="4"/>
  <c r="AH97" i="4"/>
  <c r="AI97" i="4"/>
  <c r="AJ97" i="4"/>
  <c r="C98" i="4"/>
  <c r="D98" i="4"/>
  <c r="E98" i="4"/>
  <c r="F98" i="4"/>
  <c r="G98" i="4"/>
  <c r="H98" i="4"/>
  <c r="I98" i="4"/>
  <c r="J98" i="4"/>
  <c r="K98" i="4"/>
  <c r="L98" i="4"/>
  <c r="M98" i="4"/>
  <c r="N98" i="4"/>
  <c r="O98" i="4"/>
  <c r="P98" i="4"/>
  <c r="Q98" i="4"/>
  <c r="R98" i="4"/>
  <c r="S98" i="4"/>
  <c r="T98" i="4"/>
  <c r="U98" i="4"/>
  <c r="V98" i="4"/>
  <c r="W98" i="4"/>
  <c r="X98" i="4"/>
  <c r="Y98" i="4"/>
  <c r="Z98" i="4"/>
  <c r="AA98" i="4"/>
  <c r="AB98" i="4"/>
  <c r="AC98" i="4"/>
  <c r="AD98" i="4"/>
  <c r="AE98" i="4"/>
  <c r="AF98" i="4"/>
  <c r="AG98" i="4"/>
  <c r="AH98" i="4"/>
  <c r="AI98" i="4"/>
  <c r="AJ98" i="4"/>
  <c r="C99" i="4"/>
  <c r="D99" i="4"/>
  <c r="E99" i="4"/>
  <c r="F99" i="4"/>
  <c r="G99" i="4"/>
  <c r="H99" i="4"/>
  <c r="I99" i="4"/>
  <c r="J99" i="4"/>
  <c r="K99" i="4"/>
  <c r="L99" i="4"/>
  <c r="M99" i="4"/>
  <c r="N99" i="4"/>
  <c r="O99" i="4"/>
  <c r="P99" i="4"/>
  <c r="Q99" i="4"/>
  <c r="R99" i="4"/>
  <c r="S99" i="4"/>
  <c r="T99" i="4"/>
  <c r="U99" i="4"/>
  <c r="V99" i="4"/>
  <c r="W99" i="4"/>
  <c r="X99" i="4"/>
  <c r="Y99" i="4"/>
  <c r="Z99" i="4"/>
  <c r="AA99" i="4"/>
  <c r="AB99" i="4"/>
  <c r="AC99" i="4"/>
  <c r="AD99" i="4"/>
  <c r="AE99" i="4"/>
  <c r="AF99" i="4"/>
  <c r="AG99" i="4"/>
  <c r="AH99" i="4"/>
  <c r="AI99" i="4"/>
  <c r="AJ99" i="4"/>
  <c r="C100" i="4"/>
  <c r="D100" i="4"/>
  <c r="E100" i="4"/>
  <c r="F100" i="4"/>
  <c r="G100" i="4"/>
  <c r="H100" i="4"/>
  <c r="I100" i="4"/>
  <c r="J100" i="4"/>
  <c r="K100" i="4"/>
  <c r="L100" i="4"/>
  <c r="M100" i="4"/>
  <c r="N100" i="4"/>
  <c r="O100" i="4"/>
  <c r="P100" i="4"/>
  <c r="Q100" i="4"/>
  <c r="R100" i="4"/>
  <c r="S100" i="4"/>
  <c r="T100" i="4"/>
  <c r="U100" i="4"/>
  <c r="V100" i="4"/>
  <c r="W100" i="4"/>
  <c r="X100" i="4"/>
  <c r="Y100" i="4"/>
  <c r="Z100" i="4"/>
  <c r="AA100" i="4"/>
  <c r="AB100" i="4"/>
  <c r="AC100" i="4"/>
  <c r="AD100" i="4"/>
  <c r="AE100" i="4"/>
  <c r="AF100" i="4"/>
  <c r="AG100" i="4"/>
  <c r="AH100" i="4"/>
  <c r="AI100" i="4"/>
  <c r="AJ100" i="4"/>
  <c r="C101" i="4"/>
  <c r="D101" i="4"/>
  <c r="E101" i="4"/>
  <c r="F101" i="4"/>
  <c r="G101" i="4"/>
  <c r="H101" i="4"/>
  <c r="I101" i="4"/>
  <c r="J101" i="4"/>
  <c r="K101" i="4"/>
  <c r="L101" i="4"/>
  <c r="M101" i="4"/>
  <c r="N101" i="4"/>
  <c r="O101" i="4"/>
  <c r="P101" i="4"/>
  <c r="Q101" i="4"/>
  <c r="R101" i="4"/>
  <c r="S101" i="4"/>
  <c r="T101" i="4"/>
  <c r="U101" i="4"/>
  <c r="V101" i="4"/>
  <c r="W101" i="4"/>
  <c r="X101" i="4"/>
  <c r="Y101" i="4"/>
  <c r="Z101" i="4"/>
  <c r="AA101" i="4"/>
  <c r="AB101" i="4"/>
  <c r="AC101" i="4"/>
  <c r="AD101" i="4"/>
  <c r="AE101" i="4"/>
  <c r="AF101" i="4"/>
  <c r="AG101" i="4"/>
  <c r="AH101" i="4"/>
  <c r="AI101" i="4"/>
  <c r="AJ101" i="4"/>
  <c r="C102" i="4"/>
  <c r="D102" i="4"/>
  <c r="E102" i="4"/>
  <c r="F102" i="4"/>
  <c r="G102" i="4"/>
  <c r="H102" i="4"/>
  <c r="I102" i="4"/>
  <c r="J102" i="4"/>
  <c r="K102" i="4"/>
  <c r="L102" i="4"/>
  <c r="M102" i="4"/>
  <c r="N102" i="4"/>
  <c r="O102" i="4"/>
  <c r="P102" i="4"/>
  <c r="Q102" i="4"/>
  <c r="R102" i="4"/>
  <c r="S102" i="4"/>
  <c r="T102" i="4"/>
  <c r="U102" i="4"/>
  <c r="V102" i="4"/>
  <c r="W102" i="4"/>
  <c r="X102" i="4"/>
  <c r="Y102" i="4"/>
  <c r="Z102" i="4"/>
  <c r="AA102" i="4"/>
  <c r="AB102" i="4"/>
  <c r="AC102" i="4"/>
  <c r="AD102" i="4"/>
  <c r="AE102" i="4"/>
  <c r="AF102" i="4"/>
  <c r="AG102" i="4"/>
  <c r="AH102" i="4"/>
  <c r="AI102" i="4"/>
  <c r="AJ102" i="4"/>
  <c r="C103" i="4"/>
  <c r="D103" i="4"/>
  <c r="E103" i="4"/>
  <c r="F103" i="4"/>
  <c r="G103" i="4"/>
  <c r="H103" i="4"/>
  <c r="I103" i="4"/>
  <c r="J103" i="4"/>
  <c r="K103" i="4"/>
  <c r="L103" i="4"/>
  <c r="M103" i="4"/>
  <c r="N103" i="4"/>
  <c r="O103" i="4"/>
  <c r="P103" i="4"/>
  <c r="Q103" i="4"/>
  <c r="R103" i="4"/>
  <c r="S103" i="4"/>
  <c r="T103" i="4"/>
  <c r="U103" i="4"/>
  <c r="V103" i="4"/>
  <c r="W103" i="4"/>
  <c r="X103" i="4"/>
  <c r="Y103" i="4"/>
  <c r="Z103" i="4"/>
  <c r="AA103" i="4"/>
  <c r="AB103" i="4"/>
  <c r="AC103" i="4"/>
  <c r="AD103" i="4"/>
  <c r="AE103" i="4"/>
  <c r="AF103" i="4"/>
  <c r="AG103" i="4"/>
  <c r="AH103" i="4"/>
  <c r="AI103" i="4"/>
  <c r="AJ103" i="4"/>
  <c r="C104" i="4"/>
  <c r="D104" i="4"/>
  <c r="E104" i="4"/>
  <c r="F104" i="4"/>
  <c r="G104" i="4"/>
  <c r="H104" i="4"/>
  <c r="I104" i="4"/>
  <c r="J104" i="4"/>
  <c r="K104" i="4"/>
  <c r="L104" i="4"/>
  <c r="M104" i="4"/>
  <c r="N104" i="4"/>
  <c r="O104" i="4"/>
  <c r="P104" i="4"/>
  <c r="Q104" i="4"/>
  <c r="R104" i="4"/>
  <c r="S104" i="4"/>
  <c r="T104" i="4"/>
  <c r="U104" i="4"/>
  <c r="V104" i="4"/>
  <c r="W104" i="4"/>
  <c r="X104" i="4"/>
  <c r="Y104" i="4"/>
  <c r="Z104" i="4"/>
  <c r="AA104" i="4"/>
  <c r="AB104" i="4"/>
  <c r="AC104" i="4"/>
  <c r="AD104" i="4"/>
  <c r="AE104" i="4"/>
  <c r="AF104" i="4"/>
  <c r="AG104" i="4"/>
  <c r="AH104" i="4"/>
  <c r="AI104" i="4"/>
  <c r="AJ104" i="4"/>
  <c r="C105" i="4"/>
  <c r="D105" i="4"/>
  <c r="E105" i="4"/>
  <c r="F105" i="4"/>
  <c r="G105" i="4"/>
  <c r="H105" i="4"/>
  <c r="I105" i="4"/>
  <c r="J105" i="4"/>
  <c r="K105" i="4"/>
  <c r="L105" i="4"/>
  <c r="M105" i="4"/>
  <c r="N105" i="4"/>
  <c r="O105" i="4"/>
  <c r="P105" i="4"/>
  <c r="Q105" i="4"/>
  <c r="R105" i="4"/>
  <c r="S105" i="4"/>
  <c r="T105" i="4"/>
  <c r="U105" i="4"/>
  <c r="V105" i="4"/>
  <c r="W105" i="4"/>
  <c r="X105" i="4"/>
  <c r="Y105" i="4"/>
  <c r="Z105" i="4"/>
  <c r="AA105" i="4"/>
  <c r="AB105" i="4"/>
  <c r="AC105" i="4"/>
  <c r="AD105" i="4"/>
  <c r="AE105" i="4"/>
  <c r="AF105" i="4"/>
  <c r="AG105" i="4"/>
  <c r="AH105" i="4"/>
  <c r="AI105" i="4"/>
  <c r="AJ105" i="4"/>
  <c r="C106" i="4"/>
  <c r="D106" i="4"/>
  <c r="E106" i="4"/>
  <c r="F106" i="4"/>
  <c r="G106" i="4"/>
  <c r="H106" i="4"/>
  <c r="I106" i="4"/>
  <c r="J106" i="4"/>
  <c r="K106" i="4"/>
  <c r="L106" i="4"/>
  <c r="M106" i="4"/>
  <c r="N106" i="4"/>
  <c r="O106" i="4"/>
  <c r="P106" i="4"/>
  <c r="Q106" i="4"/>
  <c r="R106" i="4"/>
  <c r="S106" i="4"/>
  <c r="T106" i="4"/>
  <c r="U106" i="4"/>
  <c r="V106" i="4"/>
  <c r="W106" i="4"/>
  <c r="X106" i="4"/>
  <c r="Y106" i="4"/>
  <c r="Z106" i="4"/>
  <c r="AA106" i="4"/>
  <c r="AB106" i="4"/>
  <c r="AC106" i="4"/>
  <c r="AD106" i="4"/>
  <c r="AE106" i="4"/>
  <c r="AF106" i="4"/>
  <c r="AG106" i="4"/>
  <c r="AH106" i="4"/>
  <c r="AI106" i="4"/>
  <c r="AJ106" i="4"/>
  <c r="C107" i="4"/>
  <c r="D107" i="4"/>
  <c r="E107" i="4"/>
  <c r="F107" i="4"/>
  <c r="G107" i="4"/>
  <c r="H107" i="4"/>
  <c r="I107" i="4"/>
  <c r="J107" i="4"/>
  <c r="K107" i="4"/>
  <c r="L107" i="4"/>
  <c r="M107" i="4"/>
  <c r="N107" i="4"/>
  <c r="O107" i="4"/>
  <c r="P107" i="4"/>
  <c r="Q107" i="4"/>
  <c r="R107" i="4"/>
  <c r="S107" i="4"/>
  <c r="T107" i="4"/>
  <c r="U107" i="4"/>
  <c r="V107" i="4"/>
  <c r="W107" i="4"/>
  <c r="X107" i="4"/>
  <c r="Y107" i="4"/>
  <c r="Z107" i="4"/>
  <c r="AA107" i="4"/>
  <c r="AB107" i="4"/>
  <c r="AC107" i="4"/>
  <c r="AD107" i="4"/>
  <c r="AE107" i="4"/>
  <c r="AF107" i="4"/>
  <c r="AG107" i="4"/>
  <c r="AH107" i="4"/>
  <c r="AI107" i="4"/>
  <c r="AJ107" i="4"/>
  <c r="C108" i="4"/>
  <c r="D108" i="4"/>
  <c r="E108" i="4"/>
  <c r="F108" i="4"/>
  <c r="G108" i="4"/>
  <c r="H108" i="4"/>
  <c r="I108" i="4"/>
  <c r="J108" i="4"/>
  <c r="K108" i="4"/>
  <c r="L108" i="4"/>
  <c r="M108" i="4"/>
  <c r="N108" i="4"/>
  <c r="O108" i="4"/>
  <c r="P108" i="4"/>
  <c r="Q108" i="4"/>
  <c r="R108" i="4"/>
  <c r="S108" i="4"/>
  <c r="T108" i="4"/>
  <c r="U108" i="4"/>
  <c r="V108" i="4"/>
  <c r="W108" i="4"/>
  <c r="X108" i="4"/>
  <c r="Y108" i="4"/>
  <c r="Z108" i="4"/>
  <c r="AA108" i="4"/>
  <c r="AB108" i="4"/>
  <c r="AC108" i="4"/>
  <c r="AD108" i="4"/>
  <c r="AE108" i="4"/>
  <c r="AF108" i="4"/>
  <c r="AG108" i="4"/>
  <c r="AH108" i="4"/>
  <c r="AI108" i="4"/>
  <c r="AJ108" i="4"/>
  <c r="C109" i="4"/>
  <c r="D109" i="4"/>
  <c r="E109" i="4"/>
  <c r="F109" i="4"/>
  <c r="G109" i="4"/>
  <c r="H109" i="4"/>
  <c r="I109" i="4"/>
  <c r="J109" i="4"/>
  <c r="K109" i="4"/>
  <c r="L109" i="4"/>
  <c r="M109" i="4"/>
  <c r="N109" i="4"/>
  <c r="O109" i="4"/>
  <c r="P109" i="4"/>
  <c r="Q109" i="4"/>
  <c r="R109" i="4"/>
  <c r="S109" i="4"/>
  <c r="T109" i="4"/>
  <c r="U109" i="4"/>
  <c r="V109" i="4"/>
  <c r="W109" i="4"/>
  <c r="X109" i="4"/>
  <c r="Y109" i="4"/>
  <c r="Z109" i="4"/>
  <c r="AA109" i="4"/>
  <c r="AB109" i="4"/>
  <c r="AC109" i="4"/>
  <c r="AD109" i="4"/>
  <c r="AE109" i="4"/>
  <c r="AF109" i="4"/>
  <c r="AG109" i="4"/>
  <c r="AH109" i="4"/>
  <c r="AI109" i="4"/>
  <c r="AJ109" i="4"/>
  <c r="C110" i="4"/>
  <c r="D110" i="4"/>
  <c r="E110" i="4"/>
  <c r="F110" i="4"/>
  <c r="G110" i="4"/>
  <c r="H110" i="4"/>
  <c r="I110" i="4"/>
  <c r="J110" i="4"/>
  <c r="K110" i="4"/>
  <c r="L110" i="4"/>
  <c r="M110" i="4"/>
  <c r="N110" i="4"/>
  <c r="O110" i="4"/>
  <c r="P110" i="4"/>
  <c r="Q110" i="4"/>
  <c r="R110" i="4"/>
  <c r="S110" i="4"/>
  <c r="T110" i="4"/>
  <c r="U110" i="4"/>
  <c r="V110" i="4"/>
  <c r="W110" i="4"/>
  <c r="X110" i="4"/>
  <c r="Y110" i="4"/>
  <c r="Z110" i="4"/>
  <c r="AA110" i="4"/>
  <c r="AB110" i="4"/>
  <c r="AC110" i="4"/>
  <c r="AD110" i="4"/>
  <c r="AE110" i="4"/>
  <c r="AF110" i="4"/>
  <c r="AG110" i="4"/>
  <c r="AH110" i="4"/>
  <c r="AI110" i="4"/>
  <c r="AJ110" i="4"/>
  <c r="C111" i="4"/>
  <c r="D111" i="4"/>
  <c r="E111" i="4"/>
  <c r="F111" i="4"/>
  <c r="G111" i="4"/>
  <c r="H111" i="4"/>
  <c r="I111" i="4"/>
  <c r="J111" i="4"/>
  <c r="K111" i="4"/>
  <c r="L111" i="4"/>
  <c r="M111" i="4"/>
  <c r="N111" i="4"/>
  <c r="O111" i="4"/>
  <c r="P111" i="4"/>
  <c r="Q111" i="4"/>
  <c r="R111" i="4"/>
  <c r="S111" i="4"/>
  <c r="T111" i="4"/>
  <c r="U111" i="4"/>
  <c r="V111" i="4"/>
  <c r="W111" i="4"/>
  <c r="X111" i="4"/>
  <c r="Y111" i="4"/>
  <c r="Z111" i="4"/>
  <c r="AA111" i="4"/>
  <c r="AB111" i="4"/>
  <c r="AC111" i="4"/>
  <c r="AD111" i="4"/>
  <c r="AE111" i="4"/>
  <c r="AF111" i="4"/>
  <c r="AG111" i="4"/>
  <c r="AH111" i="4"/>
  <c r="AI111" i="4"/>
  <c r="AJ111" i="4"/>
  <c r="C112" i="4"/>
  <c r="D112" i="4"/>
  <c r="E112" i="4"/>
  <c r="F112" i="4"/>
  <c r="G112" i="4"/>
  <c r="H112" i="4"/>
  <c r="I112" i="4"/>
  <c r="J112" i="4"/>
  <c r="K112" i="4"/>
  <c r="L112" i="4"/>
  <c r="M112" i="4"/>
  <c r="N112" i="4"/>
  <c r="O112" i="4"/>
  <c r="P112" i="4"/>
  <c r="Q112" i="4"/>
  <c r="R112" i="4"/>
  <c r="S112" i="4"/>
  <c r="T112" i="4"/>
  <c r="U112" i="4"/>
  <c r="V112" i="4"/>
  <c r="W112" i="4"/>
  <c r="X112" i="4"/>
  <c r="Y112" i="4"/>
  <c r="Z112" i="4"/>
  <c r="AA112" i="4"/>
  <c r="AB112" i="4"/>
  <c r="AC112" i="4"/>
  <c r="AD112" i="4"/>
  <c r="AE112" i="4"/>
  <c r="AF112" i="4"/>
  <c r="AG112" i="4"/>
  <c r="AH112" i="4"/>
  <c r="AI112" i="4"/>
  <c r="AJ112" i="4"/>
  <c r="C113" i="4"/>
  <c r="D113" i="4"/>
  <c r="E113" i="4"/>
  <c r="F113" i="4"/>
  <c r="G113" i="4"/>
  <c r="H113" i="4"/>
  <c r="I113" i="4"/>
  <c r="J113" i="4"/>
  <c r="K113" i="4"/>
  <c r="L113" i="4"/>
  <c r="M113" i="4"/>
  <c r="N113" i="4"/>
  <c r="O113" i="4"/>
  <c r="P113" i="4"/>
  <c r="Q113" i="4"/>
  <c r="R113" i="4"/>
  <c r="S113" i="4"/>
  <c r="T113" i="4"/>
  <c r="U113" i="4"/>
  <c r="V113" i="4"/>
  <c r="W113" i="4"/>
  <c r="X113" i="4"/>
  <c r="Y113" i="4"/>
  <c r="Z113" i="4"/>
  <c r="AA113" i="4"/>
  <c r="AB113" i="4"/>
  <c r="AC113" i="4"/>
  <c r="AD113" i="4"/>
  <c r="AE113" i="4"/>
  <c r="AF113" i="4"/>
  <c r="AG113" i="4"/>
  <c r="AH113" i="4"/>
  <c r="AI113" i="4"/>
  <c r="AJ113" i="4"/>
  <c r="C114" i="4"/>
  <c r="D114" i="4"/>
  <c r="E114" i="4"/>
  <c r="F114" i="4"/>
  <c r="G114" i="4"/>
  <c r="H114" i="4"/>
  <c r="I114" i="4"/>
  <c r="J114" i="4"/>
  <c r="K114" i="4"/>
  <c r="L114" i="4"/>
  <c r="M114" i="4"/>
  <c r="N114" i="4"/>
  <c r="O114" i="4"/>
  <c r="P114" i="4"/>
  <c r="Q114" i="4"/>
  <c r="R114" i="4"/>
  <c r="S114" i="4"/>
  <c r="T114" i="4"/>
  <c r="U114" i="4"/>
  <c r="V114" i="4"/>
  <c r="W114" i="4"/>
  <c r="X114" i="4"/>
  <c r="Y114" i="4"/>
  <c r="Z114" i="4"/>
  <c r="AA114" i="4"/>
  <c r="AB114" i="4"/>
  <c r="AC114" i="4"/>
  <c r="AD114" i="4"/>
  <c r="AE114" i="4"/>
  <c r="AF114" i="4"/>
  <c r="AG114" i="4"/>
  <c r="AH114" i="4"/>
  <c r="AI114" i="4"/>
  <c r="AJ114" i="4"/>
  <c r="C115" i="4"/>
  <c r="D115" i="4"/>
  <c r="E115" i="4"/>
  <c r="F115" i="4"/>
  <c r="G115" i="4"/>
  <c r="H115" i="4"/>
  <c r="I115" i="4"/>
  <c r="J115" i="4"/>
  <c r="K115" i="4"/>
  <c r="L115" i="4"/>
  <c r="M115" i="4"/>
  <c r="N115" i="4"/>
  <c r="O115" i="4"/>
  <c r="P115" i="4"/>
  <c r="Q115" i="4"/>
  <c r="R115" i="4"/>
  <c r="S115" i="4"/>
  <c r="T115" i="4"/>
  <c r="U115" i="4"/>
  <c r="V115" i="4"/>
  <c r="W115" i="4"/>
  <c r="X115" i="4"/>
  <c r="Y115" i="4"/>
  <c r="Z115" i="4"/>
  <c r="AA115" i="4"/>
  <c r="AB115" i="4"/>
  <c r="AC115" i="4"/>
  <c r="AD115" i="4"/>
  <c r="AE115" i="4"/>
  <c r="AF115" i="4"/>
  <c r="AG115" i="4"/>
  <c r="AH115" i="4"/>
  <c r="AI115" i="4"/>
  <c r="AJ115" i="4"/>
  <c r="C116" i="4"/>
  <c r="D116" i="4"/>
  <c r="E116" i="4"/>
  <c r="F116" i="4"/>
  <c r="G116" i="4"/>
  <c r="H116" i="4"/>
  <c r="I116" i="4"/>
  <c r="J116" i="4"/>
  <c r="K116" i="4"/>
  <c r="L116" i="4"/>
  <c r="M116" i="4"/>
  <c r="N116" i="4"/>
  <c r="O116" i="4"/>
  <c r="P116" i="4"/>
  <c r="Q116" i="4"/>
  <c r="R116" i="4"/>
  <c r="S116" i="4"/>
  <c r="T116" i="4"/>
  <c r="U116" i="4"/>
  <c r="V116" i="4"/>
  <c r="W116" i="4"/>
  <c r="X116" i="4"/>
  <c r="Y116" i="4"/>
  <c r="Z116" i="4"/>
  <c r="AA116" i="4"/>
  <c r="AB116" i="4"/>
  <c r="AC116" i="4"/>
  <c r="AD116" i="4"/>
  <c r="AE116" i="4"/>
  <c r="AF116" i="4"/>
  <c r="AG116" i="4"/>
  <c r="AH116" i="4"/>
  <c r="AI116" i="4"/>
  <c r="AJ116" i="4"/>
  <c r="C117" i="4"/>
  <c r="D117" i="4"/>
  <c r="E117" i="4"/>
  <c r="F117" i="4"/>
  <c r="G117" i="4"/>
  <c r="H117" i="4"/>
  <c r="I117" i="4"/>
  <c r="J117" i="4"/>
  <c r="K117" i="4"/>
  <c r="L117" i="4"/>
  <c r="M117" i="4"/>
  <c r="N117" i="4"/>
  <c r="O117" i="4"/>
  <c r="P117" i="4"/>
  <c r="Q117" i="4"/>
  <c r="R117" i="4"/>
  <c r="S117" i="4"/>
  <c r="T117" i="4"/>
  <c r="U117" i="4"/>
  <c r="V117" i="4"/>
  <c r="W117" i="4"/>
  <c r="X117" i="4"/>
  <c r="Y117" i="4"/>
  <c r="Z117" i="4"/>
  <c r="AA117" i="4"/>
  <c r="AB117" i="4"/>
  <c r="AC117" i="4"/>
  <c r="AD117" i="4"/>
  <c r="AE117" i="4"/>
  <c r="AF117" i="4"/>
  <c r="AG117" i="4"/>
  <c r="AH117" i="4"/>
  <c r="AI117" i="4"/>
  <c r="AJ117" i="4"/>
  <c r="C118" i="4"/>
  <c r="D118" i="4"/>
  <c r="E118" i="4"/>
  <c r="F118" i="4"/>
  <c r="G118" i="4"/>
  <c r="H118" i="4"/>
  <c r="I118" i="4"/>
  <c r="J118" i="4"/>
  <c r="K118" i="4"/>
  <c r="L118" i="4"/>
  <c r="M118" i="4"/>
  <c r="N118" i="4"/>
  <c r="O118" i="4"/>
  <c r="P118" i="4"/>
  <c r="Q118" i="4"/>
  <c r="R118" i="4"/>
  <c r="S118" i="4"/>
  <c r="T118" i="4"/>
  <c r="U118" i="4"/>
  <c r="V118" i="4"/>
  <c r="W118" i="4"/>
  <c r="X118" i="4"/>
  <c r="Y118" i="4"/>
  <c r="Z118" i="4"/>
  <c r="AA118" i="4"/>
  <c r="AB118" i="4"/>
  <c r="AC118" i="4"/>
  <c r="AD118" i="4"/>
  <c r="AE118" i="4"/>
  <c r="AF118" i="4"/>
  <c r="AG118" i="4"/>
  <c r="AH118" i="4"/>
  <c r="AI118" i="4"/>
  <c r="AJ118" i="4"/>
  <c r="C119" i="4"/>
  <c r="D119" i="4"/>
  <c r="E119" i="4"/>
  <c r="F119" i="4"/>
  <c r="G119" i="4"/>
  <c r="H119" i="4"/>
  <c r="I119" i="4"/>
  <c r="J119" i="4"/>
  <c r="K119" i="4"/>
  <c r="L119" i="4"/>
  <c r="M119" i="4"/>
  <c r="N119" i="4"/>
  <c r="O119" i="4"/>
  <c r="P119" i="4"/>
  <c r="Q119" i="4"/>
  <c r="R119" i="4"/>
  <c r="S119" i="4"/>
  <c r="T119" i="4"/>
  <c r="U119" i="4"/>
  <c r="V119" i="4"/>
  <c r="W119" i="4"/>
  <c r="X119" i="4"/>
  <c r="Y119" i="4"/>
  <c r="Z119" i="4"/>
  <c r="AA119" i="4"/>
  <c r="AB119" i="4"/>
  <c r="AC119" i="4"/>
  <c r="AD119" i="4"/>
  <c r="AE119" i="4"/>
  <c r="AF119" i="4"/>
  <c r="AG119" i="4"/>
  <c r="AH119" i="4"/>
  <c r="AI119" i="4"/>
  <c r="AJ119" i="4"/>
  <c r="C120" i="4"/>
  <c r="D120" i="4"/>
  <c r="E120" i="4"/>
  <c r="F120" i="4"/>
  <c r="G120" i="4"/>
  <c r="H120" i="4"/>
  <c r="I120" i="4"/>
  <c r="J120" i="4"/>
  <c r="K120" i="4"/>
  <c r="L120" i="4"/>
  <c r="M120" i="4"/>
  <c r="N120" i="4"/>
  <c r="O120" i="4"/>
  <c r="P120" i="4"/>
  <c r="Q120" i="4"/>
  <c r="R120" i="4"/>
  <c r="S120" i="4"/>
  <c r="T120" i="4"/>
  <c r="U120" i="4"/>
  <c r="V120" i="4"/>
  <c r="W120" i="4"/>
  <c r="X120" i="4"/>
  <c r="Y120" i="4"/>
  <c r="Z120" i="4"/>
  <c r="AA120" i="4"/>
  <c r="AB120" i="4"/>
  <c r="AC120" i="4"/>
  <c r="AD120" i="4"/>
  <c r="AE120" i="4"/>
  <c r="AF120" i="4"/>
  <c r="AG120" i="4"/>
  <c r="AH120" i="4"/>
  <c r="AI120" i="4"/>
  <c r="AJ120" i="4"/>
  <c r="C121" i="4"/>
  <c r="D121" i="4"/>
  <c r="E121" i="4"/>
  <c r="F121" i="4"/>
  <c r="G121" i="4"/>
  <c r="H121" i="4"/>
  <c r="I121" i="4"/>
  <c r="J121" i="4"/>
  <c r="K121" i="4"/>
  <c r="L121" i="4"/>
  <c r="M121" i="4"/>
  <c r="N121" i="4"/>
  <c r="O121" i="4"/>
  <c r="P121" i="4"/>
  <c r="Q121" i="4"/>
  <c r="R121" i="4"/>
  <c r="S121" i="4"/>
  <c r="T121" i="4"/>
  <c r="U121" i="4"/>
  <c r="V121" i="4"/>
  <c r="W121" i="4"/>
  <c r="X121" i="4"/>
  <c r="Y121" i="4"/>
  <c r="Z121" i="4"/>
  <c r="AA121" i="4"/>
  <c r="AB121" i="4"/>
  <c r="AC121" i="4"/>
  <c r="AD121" i="4"/>
  <c r="AE121" i="4"/>
  <c r="AF121" i="4"/>
  <c r="AG121" i="4"/>
  <c r="AH121" i="4"/>
  <c r="AI121" i="4"/>
  <c r="AJ121" i="4"/>
  <c r="C122" i="4"/>
  <c r="D122" i="4"/>
  <c r="E122" i="4"/>
  <c r="F122" i="4"/>
  <c r="G122" i="4"/>
  <c r="H122" i="4"/>
  <c r="I122" i="4"/>
  <c r="J122" i="4"/>
  <c r="K122" i="4"/>
  <c r="L122" i="4"/>
  <c r="M122" i="4"/>
  <c r="N122" i="4"/>
  <c r="O122" i="4"/>
  <c r="P122" i="4"/>
  <c r="Q122" i="4"/>
  <c r="R122" i="4"/>
  <c r="S122" i="4"/>
  <c r="T122" i="4"/>
  <c r="U122" i="4"/>
  <c r="V122" i="4"/>
  <c r="W122" i="4"/>
  <c r="X122" i="4"/>
  <c r="Y122" i="4"/>
  <c r="Z122" i="4"/>
  <c r="AA122" i="4"/>
  <c r="AB122" i="4"/>
  <c r="AC122" i="4"/>
  <c r="AD122" i="4"/>
  <c r="AE122" i="4"/>
  <c r="AF122" i="4"/>
  <c r="AG122" i="4"/>
  <c r="AH122" i="4"/>
  <c r="AI122" i="4"/>
  <c r="AJ122" i="4"/>
  <c r="C123" i="4"/>
  <c r="D123" i="4"/>
  <c r="E123" i="4"/>
  <c r="F123" i="4"/>
  <c r="G123" i="4"/>
  <c r="H123" i="4"/>
  <c r="I123" i="4"/>
  <c r="J123" i="4"/>
  <c r="K123" i="4"/>
  <c r="L123" i="4"/>
  <c r="M123" i="4"/>
  <c r="N123" i="4"/>
  <c r="O123" i="4"/>
  <c r="P123" i="4"/>
  <c r="Q123" i="4"/>
  <c r="R123" i="4"/>
  <c r="S123" i="4"/>
  <c r="T123" i="4"/>
  <c r="U123" i="4"/>
  <c r="V123" i="4"/>
  <c r="W123" i="4"/>
  <c r="X123" i="4"/>
  <c r="Y123" i="4"/>
  <c r="Z123" i="4"/>
  <c r="AA123" i="4"/>
  <c r="AB123" i="4"/>
  <c r="AC123" i="4"/>
  <c r="AD123" i="4"/>
  <c r="AE123" i="4"/>
  <c r="AF123" i="4"/>
  <c r="AG123" i="4"/>
  <c r="AH123" i="4"/>
  <c r="AI123" i="4"/>
  <c r="AJ123" i="4"/>
  <c r="C124" i="4"/>
  <c r="D124" i="4"/>
  <c r="E124" i="4"/>
  <c r="F124" i="4"/>
  <c r="G124" i="4"/>
  <c r="H124" i="4"/>
  <c r="I124" i="4"/>
  <c r="J124" i="4"/>
  <c r="K124" i="4"/>
  <c r="L124" i="4"/>
  <c r="M124" i="4"/>
  <c r="N124" i="4"/>
  <c r="O124" i="4"/>
  <c r="P124" i="4"/>
  <c r="Q124" i="4"/>
  <c r="R124" i="4"/>
  <c r="S124" i="4"/>
  <c r="T124" i="4"/>
  <c r="U124" i="4"/>
  <c r="V124" i="4"/>
  <c r="W124" i="4"/>
  <c r="X124" i="4"/>
  <c r="Y124" i="4"/>
  <c r="Z124" i="4"/>
  <c r="AA124" i="4"/>
  <c r="AB124" i="4"/>
  <c r="AC124" i="4"/>
  <c r="AD124" i="4"/>
  <c r="AE124" i="4"/>
  <c r="AF124" i="4"/>
  <c r="AG124" i="4"/>
  <c r="AH124" i="4"/>
  <c r="AI124" i="4"/>
  <c r="AJ124" i="4"/>
  <c r="C125" i="4"/>
  <c r="D125" i="4"/>
  <c r="E125" i="4"/>
  <c r="F125" i="4"/>
  <c r="G125" i="4"/>
  <c r="H125" i="4"/>
  <c r="I125" i="4"/>
  <c r="J125" i="4"/>
  <c r="K125" i="4"/>
  <c r="L125" i="4"/>
  <c r="M125" i="4"/>
  <c r="N125" i="4"/>
  <c r="O125" i="4"/>
  <c r="P125" i="4"/>
  <c r="Q125" i="4"/>
  <c r="R125" i="4"/>
  <c r="S125" i="4"/>
  <c r="T125" i="4"/>
  <c r="U125" i="4"/>
  <c r="V125" i="4"/>
  <c r="W125" i="4"/>
  <c r="X125" i="4"/>
  <c r="Y125" i="4"/>
  <c r="Z125" i="4"/>
  <c r="AA125" i="4"/>
  <c r="AB125" i="4"/>
  <c r="AC125" i="4"/>
  <c r="AD125" i="4"/>
  <c r="AE125" i="4"/>
  <c r="AF125" i="4"/>
  <c r="AG125" i="4"/>
  <c r="AH125" i="4"/>
  <c r="AI125" i="4"/>
  <c r="AJ125" i="4"/>
  <c r="C126" i="4"/>
  <c r="D126" i="4"/>
  <c r="E126" i="4"/>
  <c r="F126" i="4"/>
  <c r="G126" i="4"/>
  <c r="H126" i="4"/>
  <c r="I126" i="4"/>
  <c r="J126" i="4"/>
  <c r="K126" i="4"/>
  <c r="L126" i="4"/>
  <c r="M126" i="4"/>
  <c r="N126" i="4"/>
  <c r="O126" i="4"/>
  <c r="P126" i="4"/>
  <c r="Q126" i="4"/>
  <c r="R126" i="4"/>
  <c r="S126" i="4"/>
  <c r="T126" i="4"/>
  <c r="U126" i="4"/>
  <c r="V126" i="4"/>
  <c r="W126" i="4"/>
  <c r="X126" i="4"/>
  <c r="Y126" i="4"/>
  <c r="Z126" i="4"/>
  <c r="AA126" i="4"/>
  <c r="AB126" i="4"/>
  <c r="AC126" i="4"/>
  <c r="AD126" i="4"/>
  <c r="AE126" i="4"/>
  <c r="AF126" i="4"/>
  <c r="AG126" i="4"/>
  <c r="AH126" i="4"/>
  <c r="AI126" i="4"/>
  <c r="AJ126" i="4"/>
  <c r="C127" i="4"/>
  <c r="D127" i="4"/>
  <c r="E127" i="4"/>
  <c r="F127" i="4"/>
  <c r="G127" i="4"/>
  <c r="H127" i="4"/>
  <c r="I127" i="4"/>
  <c r="J127" i="4"/>
  <c r="K127" i="4"/>
  <c r="L127" i="4"/>
  <c r="M127" i="4"/>
  <c r="N127" i="4"/>
  <c r="O127" i="4"/>
  <c r="P127" i="4"/>
  <c r="Q127" i="4"/>
  <c r="R127" i="4"/>
  <c r="S127" i="4"/>
  <c r="T127" i="4"/>
  <c r="U127" i="4"/>
  <c r="V127" i="4"/>
  <c r="W127" i="4"/>
  <c r="X127" i="4"/>
  <c r="Y127" i="4"/>
  <c r="Z127" i="4"/>
  <c r="AA127" i="4"/>
  <c r="AB127" i="4"/>
  <c r="AC127" i="4"/>
  <c r="AD127" i="4"/>
  <c r="AE127" i="4"/>
  <c r="AF127" i="4"/>
  <c r="AG127" i="4"/>
  <c r="AH127" i="4"/>
  <c r="AI127" i="4"/>
  <c r="AJ127" i="4"/>
  <c r="C128" i="4"/>
  <c r="D128" i="4"/>
  <c r="E128" i="4"/>
  <c r="F128" i="4"/>
  <c r="G128" i="4"/>
  <c r="H128" i="4"/>
  <c r="I128" i="4"/>
  <c r="J128" i="4"/>
  <c r="K128" i="4"/>
  <c r="L128" i="4"/>
  <c r="M128" i="4"/>
  <c r="N128" i="4"/>
  <c r="O128" i="4"/>
  <c r="P128" i="4"/>
  <c r="Q128" i="4"/>
  <c r="R128" i="4"/>
  <c r="S128" i="4"/>
  <c r="T128" i="4"/>
  <c r="U128" i="4"/>
  <c r="V128" i="4"/>
  <c r="W128" i="4"/>
  <c r="X128" i="4"/>
  <c r="Y128" i="4"/>
  <c r="Z128" i="4"/>
  <c r="AA128" i="4"/>
  <c r="AB128" i="4"/>
  <c r="AC128" i="4"/>
  <c r="AD128" i="4"/>
  <c r="AE128" i="4"/>
  <c r="AF128" i="4"/>
  <c r="AG128" i="4"/>
  <c r="AH128" i="4"/>
  <c r="AI128" i="4"/>
  <c r="AJ128" i="4"/>
  <c r="C129" i="4"/>
  <c r="D129" i="4"/>
  <c r="E129" i="4"/>
  <c r="F129" i="4"/>
  <c r="G129" i="4"/>
  <c r="H129" i="4"/>
  <c r="I129" i="4"/>
  <c r="J129" i="4"/>
  <c r="K129" i="4"/>
  <c r="L129" i="4"/>
  <c r="M129" i="4"/>
  <c r="N129" i="4"/>
  <c r="O129" i="4"/>
  <c r="P129" i="4"/>
  <c r="Q129" i="4"/>
  <c r="R129" i="4"/>
  <c r="S129" i="4"/>
  <c r="T129" i="4"/>
  <c r="U129" i="4"/>
  <c r="V129" i="4"/>
  <c r="W129" i="4"/>
  <c r="X129" i="4"/>
  <c r="Y129" i="4"/>
  <c r="Z129" i="4"/>
  <c r="AA129" i="4"/>
  <c r="AB129" i="4"/>
  <c r="AC129" i="4"/>
  <c r="AD129" i="4"/>
  <c r="AE129" i="4"/>
  <c r="AF129" i="4"/>
  <c r="AG129" i="4"/>
  <c r="AH129" i="4"/>
  <c r="AI129" i="4"/>
  <c r="AJ129" i="4"/>
  <c r="D90" i="4"/>
  <c r="E90" i="4"/>
  <c r="F90" i="4"/>
  <c r="G90" i="4"/>
  <c r="H90" i="4"/>
  <c r="I90" i="4"/>
  <c r="J90" i="4"/>
  <c r="K90" i="4"/>
  <c r="L90" i="4"/>
  <c r="M90" i="4"/>
  <c r="N90" i="4"/>
  <c r="O90" i="4"/>
  <c r="P90" i="4"/>
  <c r="Q90" i="4"/>
  <c r="R90" i="4"/>
  <c r="S90" i="4"/>
  <c r="T90" i="4"/>
  <c r="U90" i="4"/>
  <c r="V90" i="4"/>
  <c r="W90" i="4"/>
  <c r="X90" i="4"/>
  <c r="Y90" i="4"/>
  <c r="Z90" i="4"/>
  <c r="AA90" i="4"/>
  <c r="AB90" i="4"/>
  <c r="AC90" i="4"/>
  <c r="AD90" i="4"/>
  <c r="AE90" i="4"/>
  <c r="AF90" i="4"/>
  <c r="AG90" i="4"/>
  <c r="AH90" i="4"/>
  <c r="AI90" i="4"/>
  <c r="AJ90" i="4"/>
  <c r="C90" i="4"/>
  <c r="C89" i="3"/>
  <c r="D89" i="3"/>
  <c r="E89" i="3"/>
  <c r="F89" i="3"/>
  <c r="G89" i="3"/>
  <c r="H89" i="3"/>
  <c r="I89" i="3"/>
  <c r="J89" i="3"/>
  <c r="K89" i="3"/>
  <c r="L89" i="3"/>
  <c r="M89" i="3"/>
  <c r="N89" i="3"/>
  <c r="O89" i="3"/>
  <c r="P89" i="3"/>
  <c r="Q89" i="3"/>
  <c r="R89" i="3"/>
  <c r="S89" i="3"/>
  <c r="T89" i="3"/>
  <c r="U89" i="3"/>
  <c r="V89" i="3"/>
  <c r="W89" i="3"/>
  <c r="X89" i="3"/>
  <c r="Y89" i="3"/>
  <c r="Z89" i="3"/>
  <c r="AA89" i="3"/>
  <c r="AB89" i="3"/>
  <c r="AC89" i="3"/>
  <c r="AD89" i="3"/>
  <c r="AE89" i="3"/>
  <c r="AF89" i="3"/>
  <c r="AG89" i="3"/>
  <c r="AH89" i="3"/>
  <c r="AI89" i="3"/>
  <c r="AJ89" i="3"/>
  <c r="C90" i="3"/>
  <c r="D90" i="3"/>
  <c r="E90" i="3"/>
  <c r="F90" i="3"/>
  <c r="G90" i="3"/>
  <c r="H90" i="3"/>
  <c r="I90" i="3"/>
  <c r="J90" i="3"/>
  <c r="K90" i="3"/>
  <c r="L90" i="3"/>
  <c r="M90" i="3"/>
  <c r="N90" i="3"/>
  <c r="O90" i="3"/>
  <c r="P90" i="3"/>
  <c r="Q90" i="3"/>
  <c r="R90" i="3"/>
  <c r="S90" i="3"/>
  <c r="T90" i="3"/>
  <c r="U90" i="3"/>
  <c r="V90" i="3"/>
  <c r="W90" i="3"/>
  <c r="X90" i="3"/>
  <c r="Y90" i="3"/>
  <c r="Z90" i="3"/>
  <c r="AA90" i="3"/>
  <c r="AB90" i="3"/>
  <c r="AC90" i="3"/>
  <c r="AD90" i="3"/>
  <c r="AE90" i="3"/>
  <c r="AF90" i="3"/>
  <c r="AG90" i="3"/>
  <c r="AH90" i="3"/>
  <c r="AI90" i="3"/>
  <c r="AJ90" i="3"/>
  <c r="C91" i="3"/>
  <c r="D91" i="3"/>
  <c r="E91" i="3"/>
  <c r="F91" i="3"/>
  <c r="G91" i="3"/>
  <c r="H91" i="3"/>
  <c r="I91" i="3"/>
  <c r="J91" i="3"/>
  <c r="K91" i="3"/>
  <c r="L91" i="3"/>
  <c r="M91" i="3"/>
  <c r="N91" i="3"/>
  <c r="O91" i="3"/>
  <c r="P91" i="3"/>
  <c r="Q91" i="3"/>
  <c r="R91" i="3"/>
  <c r="S91" i="3"/>
  <c r="T91" i="3"/>
  <c r="U91" i="3"/>
  <c r="V91" i="3"/>
  <c r="W91" i="3"/>
  <c r="X91" i="3"/>
  <c r="Y91" i="3"/>
  <c r="Z91" i="3"/>
  <c r="AA91" i="3"/>
  <c r="AB91" i="3"/>
  <c r="AC91" i="3"/>
  <c r="AD91" i="3"/>
  <c r="AE91" i="3"/>
  <c r="AF91" i="3"/>
  <c r="AG91" i="3"/>
  <c r="AH91" i="3"/>
  <c r="AI91" i="3"/>
  <c r="AJ91" i="3"/>
  <c r="C92" i="3"/>
  <c r="D92" i="3"/>
  <c r="E92" i="3"/>
  <c r="F92" i="3"/>
  <c r="G92" i="3"/>
  <c r="H92" i="3"/>
  <c r="I92" i="3"/>
  <c r="J92" i="3"/>
  <c r="K92" i="3"/>
  <c r="L92" i="3"/>
  <c r="M92" i="3"/>
  <c r="N92" i="3"/>
  <c r="O92" i="3"/>
  <c r="P92" i="3"/>
  <c r="Q92" i="3"/>
  <c r="R92" i="3"/>
  <c r="S92" i="3"/>
  <c r="T92" i="3"/>
  <c r="U92" i="3"/>
  <c r="V92" i="3"/>
  <c r="W92" i="3"/>
  <c r="X92" i="3"/>
  <c r="Y92" i="3"/>
  <c r="Z92" i="3"/>
  <c r="AA92" i="3"/>
  <c r="AB92" i="3"/>
  <c r="AC92" i="3"/>
  <c r="AD92" i="3"/>
  <c r="AE92" i="3"/>
  <c r="AF92" i="3"/>
  <c r="AG92" i="3"/>
  <c r="AH92" i="3"/>
  <c r="AI92" i="3"/>
  <c r="AJ92" i="3"/>
  <c r="C93" i="3"/>
  <c r="D93" i="3"/>
  <c r="E93" i="3"/>
  <c r="F93" i="3"/>
  <c r="G93"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AI93" i="3"/>
  <c r="AJ93" i="3"/>
  <c r="C94" i="3"/>
  <c r="D94" i="3"/>
  <c r="E94" i="3"/>
  <c r="F94" i="3"/>
  <c r="G94" i="3"/>
  <c r="H94" i="3"/>
  <c r="I94" i="3"/>
  <c r="J94" i="3"/>
  <c r="K94" i="3"/>
  <c r="L94" i="3"/>
  <c r="M94" i="3"/>
  <c r="N94" i="3"/>
  <c r="O94" i="3"/>
  <c r="P94" i="3"/>
  <c r="Q94" i="3"/>
  <c r="R94" i="3"/>
  <c r="S94" i="3"/>
  <c r="T94" i="3"/>
  <c r="U94" i="3"/>
  <c r="V94" i="3"/>
  <c r="W94" i="3"/>
  <c r="X94" i="3"/>
  <c r="Y94" i="3"/>
  <c r="Z94" i="3"/>
  <c r="AA94" i="3"/>
  <c r="AB94" i="3"/>
  <c r="AC94" i="3"/>
  <c r="AD94" i="3"/>
  <c r="AE94" i="3"/>
  <c r="AF94" i="3"/>
  <c r="AG94" i="3"/>
  <c r="AH94" i="3"/>
  <c r="AI94" i="3"/>
  <c r="AJ94" i="3"/>
  <c r="C95" i="3"/>
  <c r="D95" i="3"/>
  <c r="E95" i="3"/>
  <c r="F95" i="3"/>
  <c r="G95" i="3"/>
  <c r="H95" i="3"/>
  <c r="I95" i="3"/>
  <c r="J95" i="3"/>
  <c r="K95" i="3"/>
  <c r="L95" i="3"/>
  <c r="M95" i="3"/>
  <c r="N95" i="3"/>
  <c r="O95" i="3"/>
  <c r="P95" i="3"/>
  <c r="Q95" i="3"/>
  <c r="R95" i="3"/>
  <c r="S95" i="3"/>
  <c r="T95" i="3"/>
  <c r="U95" i="3"/>
  <c r="V95" i="3"/>
  <c r="W95" i="3"/>
  <c r="X95" i="3"/>
  <c r="Y95" i="3"/>
  <c r="Z95" i="3"/>
  <c r="AA95" i="3"/>
  <c r="AB95" i="3"/>
  <c r="AC95" i="3"/>
  <c r="AD95" i="3"/>
  <c r="AE95" i="3"/>
  <c r="AF95" i="3"/>
  <c r="AG95" i="3"/>
  <c r="AH95" i="3"/>
  <c r="AI95" i="3"/>
  <c r="AJ95" i="3"/>
  <c r="C96" i="3"/>
  <c r="D96" i="3"/>
  <c r="E96" i="3"/>
  <c r="F96" i="3"/>
  <c r="G96" i="3"/>
  <c r="H96" i="3"/>
  <c r="I96" i="3"/>
  <c r="J96" i="3"/>
  <c r="K96" i="3"/>
  <c r="L96" i="3"/>
  <c r="M96" i="3"/>
  <c r="N96" i="3"/>
  <c r="O96" i="3"/>
  <c r="P96" i="3"/>
  <c r="Q96" i="3"/>
  <c r="R96" i="3"/>
  <c r="S96" i="3"/>
  <c r="T96" i="3"/>
  <c r="U96" i="3"/>
  <c r="V96" i="3"/>
  <c r="W96" i="3"/>
  <c r="X96" i="3"/>
  <c r="Y96" i="3"/>
  <c r="Z96" i="3"/>
  <c r="AA96" i="3"/>
  <c r="AB96" i="3"/>
  <c r="AC96" i="3"/>
  <c r="AD96" i="3"/>
  <c r="AE96" i="3"/>
  <c r="AF96" i="3"/>
  <c r="AG96" i="3"/>
  <c r="AH96" i="3"/>
  <c r="AI96" i="3"/>
  <c r="AJ96" i="3"/>
  <c r="C97" i="3"/>
  <c r="D97" i="3"/>
  <c r="E97" i="3"/>
  <c r="F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C98" i="3"/>
  <c r="D98" i="3"/>
  <c r="E98" i="3"/>
  <c r="F98" i="3"/>
  <c r="G98" i="3"/>
  <c r="H98" i="3"/>
  <c r="I98" i="3"/>
  <c r="J98" i="3"/>
  <c r="K98" i="3"/>
  <c r="L98" i="3"/>
  <c r="M98" i="3"/>
  <c r="N98" i="3"/>
  <c r="O98" i="3"/>
  <c r="P98" i="3"/>
  <c r="Q98" i="3"/>
  <c r="R98" i="3"/>
  <c r="S98" i="3"/>
  <c r="T98" i="3"/>
  <c r="U98" i="3"/>
  <c r="V98" i="3"/>
  <c r="W98" i="3"/>
  <c r="X98" i="3"/>
  <c r="Y98" i="3"/>
  <c r="Z98" i="3"/>
  <c r="AA98" i="3"/>
  <c r="AB98" i="3"/>
  <c r="AC98" i="3"/>
  <c r="AD98" i="3"/>
  <c r="AE98" i="3"/>
  <c r="AF98" i="3"/>
  <c r="AG98" i="3"/>
  <c r="AH98" i="3"/>
  <c r="AI98" i="3"/>
  <c r="AJ98" i="3"/>
  <c r="C99" i="3"/>
  <c r="D99" i="3"/>
  <c r="E99" i="3"/>
  <c r="F99" i="3"/>
  <c r="G99" i="3"/>
  <c r="H99" i="3"/>
  <c r="I99" i="3"/>
  <c r="J99" i="3"/>
  <c r="K99" i="3"/>
  <c r="L99" i="3"/>
  <c r="M99" i="3"/>
  <c r="N99" i="3"/>
  <c r="O99" i="3"/>
  <c r="P99" i="3"/>
  <c r="Q99" i="3"/>
  <c r="R99" i="3"/>
  <c r="S99" i="3"/>
  <c r="T99" i="3"/>
  <c r="U99" i="3"/>
  <c r="V99" i="3"/>
  <c r="W99" i="3"/>
  <c r="X99" i="3"/>
  <c r="Y99" i="3"/>
  <c r="Z99" i="3"/>
  <c r="AA99" i="3"/>
  <c r="AB99" i="3"/>
  <c r="AC99" i="3"/>
  <c r="AD99" i="3"/>
  <c r="AE99" i="3"/>
  <c r="AF99" i="3"/>
  <c r="AG99" i="3"/>
  <c r="AH99" i="3"/>
  <c r="AI99" i="3"/>
  <c r="AJ99" i="3"/>
  <c r="C100" i="3"/>
  <c r="D100" i="3"/>
  <c r="E100" i="3"/>
  <c r="F100" i="3"/>
  <c r="G100" i="3"/>
  <c r="H100" i="3"/>
  <c r="I100" i="3"/>
  <c r="J100" i="3"/>
  <c r="K100" i="3"/>
  <c r="L100" i="3"/>
  <c r="M100" i="3"/>
  <c r="N100" i="3"/>
  <c r="O100" i="3"/>
  <c r="P100" i="3"/>
  <c r="Q100" i="3"/>
  <c r="R100" i="3"/>
  <c r="S100" i="3"/>
  <c r="T100" i="3"/>
  <c r="U100" i="3"/>
  <c r="V100" i="3"/>
  <c r="W100" i="3"/>
  <c r="X100" i="3"/>
  <c r="Y100" i="3"/>
  <c r="Z100" i="3"/>
  <c r="AA100" i="3"/>
  <c r="AB100" i="3"/>
  <c r="AC100" i="3"/>
  <c r="AD100" i="3"/>
  <c r="AE100" i="3"/>
  <c r="AF100" i="3"/>
  <c r="AG100" i="3"/>
  <c r="AH100" i="3"/>
  <c r="AI100" i="3"/>
  <c r="AJ100" i="3"/>
  <c r="C101" i="3"/>
  <c r="D101" i="3"/>
  <c r="E101" i="3"/>
  <c r="F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C102" i="3"/>
  <c r="D102" i="3"/>
  <c r="E102" i="3"/>
  <c r="F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C103" i="3"/>
  <c r="D103" i="3"/>
  <c r="E103" i="3"/>
  <c r="F103" i="3"/>
  <c r="G103" i="3"/>
  <c r="H103" i="3"/>
  <c r="I103" i="3"/>
  <c r="J103" i="3"/>
  <c r="K103"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C104" i="3"/>
  <c r="D104" i="3"/>
  <c r="E104" i="3"/>
  <c r="F104" i="3"/>
  <c r="G104" i="3"/>
  <c r="H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C105" i="3"/>
  <c r="D105" i="3"/>
  <c r="E105" i="3"/>
  <c r="F105" i="3"/>
  <c r="G105" i="3"/>
  <c r="H105" i="3"/>
  <c r="I105" i="3"/>
  <c r="J105" i="3"/>
  <c r="K105"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C106" i="3"/>
  <c r="D106" i="3"/>
  <c r="E106" i="3"/>
  <c r="F106" i="3"/>
  <c r="G106" i="3"/>
  <c r="H106" i="3"/>
  <c r="I106" i="3"/>
  <c r="J106" i="3"/>
  <c r="K106"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C107" i="3"/>
  <c r="D107" i="3"/>
  <c r="E107" i="3"/>
  <c r="F107"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C108" i="3"/>
  <c r="D108" i="3"/>
  <c r="E108" i="3"/>
  <c r="F108"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C109" i="3"/>
  <c r="D109" i="3"/>
  <c r="E109" i="3"/>
  <c r="F109"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C110" i="3"/>
  <c r="D110" i="3"/>
  <c r="E110" i="3"/>
  <c r="F110" i="3"/>
  <c r="G110" i="3"/>
  <c r="H110" i="3"/>
  <c r="I110" i="3"/>
  <c r="J110" i="3"/>
  <c r="K110"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C111" i="3"/>
  <c r="D111" i="3"/>
  <c r="E111" i="3"/>
  <c r="F111" i="3"/>
  <c r="G111" i="3"/>
  <c r="H111" i="3"/>
  <c r="I111" i="3"/>
  <c r="J111" i="3"/>
  <c r="K111"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C112" i="3"/>
  <c r="D112" i="3"/>
  <c r="E112" i="3"/>
  <c r="F112" i="3"/>
  <c r="G112" i="3"/>
  <c r="H112" i="3"/>
  <c r="I112" i="3"/>
  <c r="J112" i="3"/>
  <c r="K112"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C113" i="3"/>
  <c r="D113" i="3"/>
  <c r="E113" i="3"/>
  <c r="F113" i="3"/>
  <c r="G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C114" i="3"/>
  <c r="D114" i="3"/>
  <c r="E114" i="3"/>
  <c r="F114" i="3"/>
  <c r="G114" i="3"/>
  <c r="H114" i="3"/>
  <c r="I114" i="3"/>
  <c r="J114" i="3"/>
  <c r="K114"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C115" i="3"/>
  <c r="D115" i="3"/>
  <c r="E115" i="3"/>
  <c r="F115" i="3"/>
  <c r="G115" i="3"/>
  <c r="H115" i="3"/>
  <c r="I115" i="3"/>
  <c r="J115" i="3"/>
  <c r="K115"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C116" i="3"/>
  <c r="D116" i="3"/>
  <c r="E116" i="3"/>
  <c r="F116" i="3"/>
  <c r="G116" i="3"/>
  <c r="H116" i="3"/>
  <c r="I116" i="3"/>
  <c r="J116" i="3"/>
  <c r="K116"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C117" i="3"/>
  <c r="D117" i="3"/>
  <c r="E117" i="3"/>
  <c r="F117" i="3"/>
  <c r="G117" i="3"/>
  <c r="H117" i="3"/>
  <c r="I117" i="3"/>
  <c r="J117" i="3"/>
  <c r="K117" i="3"/>
  <c r="L117" i="3"/>
  <c r="M117" i="3"/>
  <c r="N117" i="3"/>
  <c r="O117" i="3"/>
  <c r="P117" i="3"/>
  <c r="Q117" i="3"/>
  <c r="R117" i="3"/>
  <c r="S117" i="3"/>
  <c r="T117" i="3"/>
  <c r="U117" i="3"/>
  <c r="V117" i="3"/>
  <c r="W117" i="3"/>
  <c r="X117" i="3"/>
  <c r="Y117" i="3"/>
  <c r="Z117" i="3"/>
  <c r="AA117" i="3"/>
  <c r="AB117" i="3"/>
  <c r="AC117" i="3"/>
  <c r="AD117" i="3"/>
  <c r="AE117" i="3"/>
  <c r="AF117" i="3"/>
  <c r="AG117" i="3"/>
  <c r="AH117" i="3"/>
  <c r="AI117" i="3"/>
  <c r="AJ117" i="3"/>
  <c r="C118" i="3"/>
  <c r="D118" i="3"/>
  <c r="E118" i="3"/>
  <c r="F118" i="3"/>
  <c r="G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C119" i="3"/>
  <c r="D119" i="3"/>
  <c r="E119" i="3"/>
  <c r="F119" i="3"/>
  <c r="G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C120" i="3"/>
  <c r="D120" i="3"/>
  <c r="E120" i="3"/>
  <c r="F120" i="3"/>
  <c r="G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C121" i="3"/>
  <c r="D121" i="3"/>
  <c r="E121" i="3"/>
  <c r="F121" i="3"/>
  <c r="G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C122" i="3"/>
  <c r="D122" i="3"/>
  <c r="E122" i="3"/>
  <c r="F122" i="3"/>
  <c r="G122" i="3"/>
  <c r="H122"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C123" i="3"/>
  <c r="D123" i="3"/>
  <c r="E123" i="3"/>
  <c r="F123" i="3"/>
  <c r="G123" i="3"/>
  <c r="H123" i="3"/>
  <c r="I123" i="3"/>
  <c r="J123" i="3"/>
  <c r="K123"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C124" i="3"/>
  <c r="D124" i="3"/>
  <c r="E124" i="3"/>
  <c r="F124" i="3"/>
  <c r="G124" i="3"/>
  <c r="H124" i="3"/>
  <c r="I124" i="3"/>
  <c r="J124" i="3"/>
  <c r="K124"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C125" i="3"/>
  <c r="D125" i="3"/>
  <c r="E125" i="3"/>
  <c r="F125" i="3"/>
  <c r="G125" i="3"/>
  <c r="H125" i="3"/>
  <c r="I125" i="3"/>
  <c r="J125" i="3"/>
  <c r="K125"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D88" i="3"/>
  <c r="E88" i="3"/>
  <c r="F88" i="3"/>
  <c r="F127" i="3" s="1"/>
  <c r="G88" i="3"/>
  <c r="H88" i="3"/>
  <c r="I88" i="3"/>
  <c r="J88" i="3"/>
  <c r="K88" i="3"/>
  <c r="L88" i="3"/>
  <c r="M88" i="3"/>
  <c r="N88" i="3"/>
  <c r="O88" i="3"/>
  <c r="P88" i="3"/>
  <c r="Q88" i="3"/>
  <c r="R88" i="3"/>
  <c r="S88" i="3"/>
  <c r="T88" i="3"/>
  <c r="U88" i="3"/>
  <c r="V88" i="3"/>
  <c r="W88" i="3"/>
  <c r="X88" i="3"/>
  <c r="Y88" i="3"/>
  <c r="Z88" i="3"/>
  <c r="AA88" i="3"/>
  <c r="AB88" i="3"/>
  <c r="AC88" i="3"/>
  <c r="AD88" i="3"/>
  <c r="AE88" i="3"/>
  <c r="AF88" i="3"/>
  <c r="AG88" i="3"/>
  <c r="AH88" i="3"/>
  <c r="AI88" i="3"/>
  <c r="AJ88" i="3"/>
  <c r="C88" i="3"/>
  <c r="D127" i="3"/>
  <c r="D286" i="3" s="1"/>
  <c r="D370" i="3" s="1"/>
  <c r="E127" i="3"/>
  <c r="E286" i="3" s="1"/>
  <c r="E370" i="3" s="1"/>
  <c r="G127" i="3"/>
  <c r="G286" i="3" s="1"/>
  <c r="G370" i="3" s="1"/>
  <c r="C77" i="4"/>
  <c r="D77" i="4"/>
  <c r="E77" i="4"/>
  <c r="F77" i="4"/>
  <c r="G77" i="4"/>
  <c r="H77" i="4"/>
  <c r="I77" i="4"/>
  <c r="J77" i="4"/>
  <c r="K77" i="4"/>
  <c r="L77" i="4"/>
  <c r="M77" i="4"/>
  <c r="N77" i="4"/>
  <c r="O77" i="4"/>
  <c r="P77" i="4"/>
  <c r="Q77" i="4"/>
  <c r="R77" i="4"/>
  <c r="S77" i="4"/>
  <c r="T77" i="4"/>
  <c r="U77" i="4"/>
  <c r="V77" i="4"/>
  <c r="W77" i="4"/>
  <c r="X77" i="4"/>
  <c r="Y77" i="4"/>
  <c r="Z77" i="4"/>
  <c r="AA77" i="4"/>
  <c r="AB77" i="4"/>
  <c r="AC77" i="4"/>
  <c r="AD77" i="4"/>
  <c r="AE77" i="4"/>
  <c r="AF77" i="4"/>
  <c r="AG77" i="4"/>
  <c r="AH77" i="4"/>
  <c r="AI77" i="4"/>
  <c r="AJ77" i="4"/>
  <c r="C78" i="4"/>
  <c r="D78" i="4"/>
  <c r="E78" i="4"/>
  <c r="F78" i="4"/>
  <c r="G78" i="4"/>
  <c r="H78" i="4"/>
  <c r="I78" i="4"/>
  <c r="J78" i="4"/>
  <c r="K78" i="4"/>
  <c r="L78" i="4"/>
  <c r="M78" i="4"/>
  <c r="N78" i="4"/>
  <c r="O78" i="4"/>
  <c r="P78" i="4"/>
  <c r="Q78" i="4"/>
  <c r="R78" i="4"/>
  <c r="S78" i="4"/>
  <c r="T78" i="4"/>
  <c r="U78" i="4"/>
  <c r="V78" i="4"/>
  <c r="W78" i="4"/>
  <c r="X78" i="4"/>
  <c r="Y78" i="4"/>
  <c r="Z78" i="4"/>
  <c r="AA78" i="4"/>
  <c r="AB78" i="4"/>
  <c r="AC78" i="4"/>
  <c r="AD78" i="4"/>
  <c r="AE78" i="4"/>
  <c r="AF78" i="4"/>
  <c r="AG78" i="4"/>
  <c r="AH78" i="4"/>
  <c r="AI78" i="4"/>
  <c r="AJ78" i="4"/>
  <c r="C79" i="4"/>
  <c r="D79" i="4"/>
  <c r="E79" i="4"/>
  <c r="F79" i="4"/>
  <c r="G79" i="4"/>
  <c r="H79" i="4"/>
  <c r="I79" i="4"/>
  <c r="J79" i="4"/>
  <c r="K79" i="4"/>
  <c r="L79" i="4"/>
  <c r="M79" i="4"/>
  <c r="N79" i="4"/>
  <c r="O79" i="4"/>
  <c r="P79" i="4"/>
  <c r="Q79" i="4"/>
  <c r="R79" i="4"/>
  <c r="S79" i="4"/>
  <c r="T79" i="4"/>
  <c r="U79" i="4"/>
  <c r="V79" i="4"/>
  <c r="W79" i="4"/>
  <c r="X79" i="4"/>
  <c r="Y79" i="4"/>
  <c r="Z79" i="4"/>
  <c r="AA79" i="4"/>
  <c r="AB79" i="4"/>
  <c r="AC79" i="4"/>
  <c r="AD79" i="4"/>
  <c r="AE79" i="4"/>
  <c r="AF79" i="4"/>
  <c r="AG79" i="4"/>
  <c r="AH79" i="4"/>
  <c r="AI79" i="4"/>
  <c r="AJ79" i="4"/>
  <c r="C80" i="4"/>
  <c r="D80" i="4"/>
  <c r="E80" i="4"/>
  <c r="F80" i="4"/>
  <c r="G80" i="4"/>
  <c r="H80" i="4"/>
  <c r="I80" i="4"/>
  <c r="J80" i="4"/>
  <c r="K80" i="4"/>
  <c r="L80" i="4"/>
  <c r="M80" i="4"/>
  <c r="N80" i="4"/>
  <c r="O80" i="4"/>
  <c r="P80" i="4"/>
  <c r="Q80" i="4"/>
  <c r="R80" i="4"/>
  <c r="S80" i="4"/>
  <c r="T80" i="4"/>
  <c r="U80" i="4"/>
  <c r="V80" i="4"/>
  <c r="W80" i="4"/>
  <c r="X80" i="4"/>
  <c r="Y80" i="4"/>
  <c r="Z80" i="4"/>
  <c r="AA80" i="4"/>
  <c r="AB80" i="4"/>
  <c r="AC80" i="4"/>
  <c r="AD80" i="4"/>
  <c r="AE80" i="4"/>
  <c r="AF80" i="4"/>
  <c r="AG80" i="4"/>
  <c r="AH80" i="4"/>
  <c r="AI80" i="4"/>
  <c r="AJ80" i="4"/>
  <c r="C81" i="4"/>
  <c r="D81" i="4"/>
  <c r="E81" i="4"/>
  <c r="F81" i="4"/>
  <c r="G81" i="4"/>
  <c r="H81" i="4"/>
  <c r="I81" i="4"/>
  <c r="J81" i="4"/>
  <c r="K81" i="4"/>
  <c r="L81" i="4"/>
  <c r="M81" i="4"/>
  <c r="N81" i="4"/>
  <c r="O81" i="4"/>
  <c r="P81" i="4"/>
  <c r="Q81" i="4"/>
  <c r="R81" i="4"/>
  <c r="S81" i="4"/>
  <c r="T81" i="4"/>
  <c r="U81" i="4"/>
  <c r="V81" i="4"/>
  <c r="W81" i="4"/>
  <c r="X81" i="4"/>
  <c r="Y81" i="4"/>
  <c r="Z81" i="4"/>
  <c r="AA81" i="4"/>
  <c r="AB81" i="4"/>
  <c r="AC81" i="4"/>
  <c r="AD81" i="4"/>
  <c r="AE81" i="4"/>
  <c r="AF81" i="4"/>
  <c r="AG81" i="4"/>
  <c r="AH81" i="4"/>
  <c r="AI81" i="4"/>
  <c r="AJ81" i="4"/>
  <c r="D76" i="4"/>
  <c r="E76" i="4"/>
  <c r="F76" i="4"/>
  <c r="G76" i="4"/>
  <c r="H76" i="4"/>
  <c r="I76" i="4"/>
  <c r="J76" i="4"/>
  <c r="K76" i="4"/>
  <c r="L76" i="4"/>
  <c r="M76" i="4"/>
  <c r="N76" i="4"/>
  <c r="O76" i="4"/>
  <c r="P76" i="4"/>
  <c r="Q76" i="4"/>
  <c r="R76" i="4"/>
  <c r="S76" i="4"/>
  <c r="T76" i="4"/>
  <c r="U76" i="4"/>
  <c r="V76" i="4"/>
  <c r="W76" i="4"/>
  <c r="X76" i="4"/>
  <c r="Y76" i="4"/>
  <c r="Z76" i="4"/>
  <c r="AA76" i="4"/>
  <c r="AB76" i="4"/>
  <c r="AC76" i="4"/>
  <c r="AD76" i="4"/>
  <c r="AE76" i="4"/>
  <c r="AF76" i="4"/>
  <c r="AG76" i="4"/>
  <c r="AH76" i="4"/>
  <c r="AI76" i="4"/>
  <c r="AJ76" i="4"/>
  <c r="C76" i="4"/>
  <c r="D74" i="3"/>
  <c r="E74" i="3"/>
  <c r="F74" i="3"/>
  <c r="G74" i="3"/>
  <c r="H74" i="3"/>
  <c r="I74" i="3"/>
  <c r="J74" i="3"/>
  <c r="K74" i="3"/>
  <c r="L74" i="3"/>
  <c r="M74" i="3"/>
  <c r="N74" i="3"/>
  <c r="O74" i="3"/>
  <c r="P74" i="3"/>
  <c r="Q74" i="3"/>
  <c r="R74" i="3"/>
  <c r="S74" i="3"/>
  <c r="T74" i="3"/>
  <c r="U74" i="3"/>
  <c r="V74" i="3"/>
  <c r="W74" i="3"/>
  <c r="X74" i="3"/>
  <c r="Y74" i="3"/>
  <c r="Z74" i="3"/>
  <c r="AA74" i="3"/>
  <c r="AB74" i="3"/>
  <c r="AC74" i="3"/>
  <c r="AD74" i="3"/>
  <c r="AE74" i="3"/>
  <c r="AF74" i="3"/>
  <c r="AG74" i="3"/>
  <c r="AH74" i="3"/>
  <c r="AI74" i="3"/>
  <c r="AJ74" i="3"/>
  <c r="D75" i="3"/>
  <c r="E75" i="3"/>
  <c r="F75" i="3"/>
  <c r="F82" i="3" s="1"/>
  <c r="G75" i="3"/>
  <c r="H75" i="3"/>
  <c r="I75" i="3"/>
  <c r="J75" i="3"/>
  <c r="K75" i="3"/>
  <c r="L75" i="3"/>
  <c r="M75" i="3"/>
  <c r="N75" i="3"/>
  <c r="O75" i="3"/>
  <c r="P75" i="3"/>
  <c r="Q75" i="3"/>
  <c r="R75" i="3"/>
  <c r="S75" i="3"/>
  <c r="T75" i="3"/>
  <c r="U75" i="3"/>
  <c r="V75" i="3"/>
  <c r="W75" i="3"/>
  <c r="X75" i="3"/>
  <c r="Y75" i="3"/>
  <c r="Z75" i="3"/>
  <c r="AA75" i="3"/>
  <c r="AB75" i="3"/>
  <c r="AC75" i="3"/>
  <c r="AD75" i="3"/>
  <c r="AE75" i="3"/>
  <c r="AF75" i="3"/>
  <c r="AG75" i="3"/>
  <c r="AH75" i="3"/>
  <c r="AI75" i="3"/>
  <c r="AJ75" i="3"/>
  <c r="D76" i="3"/>
  <c r="E76" i="3"/>
  <c r="F76" i="3"/>
  <c r="G76" i="3"/>
  <c r="H76" i="3"/>
  <c r="I76" i="3"/>
  <c r="J76" i="3"/>
  <c r="K76" i="3"/>
  <c r="L76" i="3"/>
  <c r="M76" i="3"/>
  <c r="N76" i="3"/>
  <c r="O76" i="3"/>
  <c r="P76" i="3"/>
  <c r="Q76" i="3"/>
  <c r="R76" i="3"/>
  <c r="S76" i="3"/>
  <c r="T76" i="3"/>
  <c r="U76" i="3"/>
  <c r="V76" i="3"/>
  <c r="W76" i="3"/>
  <c r="X76" i="3"/>
  <c r="Y76" i="3"/>
  <c r="Z76" i="3"/>
  <c r="AA76" i="3"/>
  <c r="AB76" i="3"/>
  <c r="AC76" i="3"/>
  <c r="AD76" i="3"/>
  <c r="AE76" i="3"/>
  <c r="AF76" i="3"/>
  <c r="AG76" i="3"/>
  <c r="AH76" i="3"/>
  <c r="AI76" i="3"/>
  <c r="AJ76" i="3"/>
  <c r="D77" i="3"/>
  <c r="E77" i="3"/>
  <c r="F77" i="3"/>
  <c r="F84" i="3" s="1"/>
  <c r="G77" i="3"/>
  <c r="H77" i="3"/>
  <c r="I77" i="3"/>
  <c r="J77" i="3"/>
  <c r="K77" i="3"/>
  <c r="L77" i="3"/>
  <c r="M77" i="3"/>
  <c r="N77" i="3"/>
  <c r="O77" i="3"/>
  <c r="P77" i="3"/>
  <c r="Q77" i="3"/>
  <c r="R77" i="3"/>
  <c r="S77" i="3"/>
  <c r="T77" i="3"/>
  <c r="U77" i="3"/>
  <c r="V77" i="3"/>
  <c r="W77" i="3"/>
  <c r="X77" i="3"/>
  <c r="Y77" i="3"/>
  <c r="Z77" i="3"/>
  <c r="AA77" i="3"/>
  <c r="AB77" i="3"/>
  <c r="AC77" i="3"/>
  <c r="AD77" i="3"/>
  <c r="AE77" i="3"/>
  <c r="AF77" i="3"/>
  <c r="AG77" i="3"/>
  <c r="AH77" i="3"/>
  <c r="AI77" i="3"/>
  <c r="AJ77" i="3"/>
  <c r="D78" i="3"/>
  <c r="E78" i="3"/>
  <c r="F78" i="3"/>
  <c r="G78" i="3"/>
  <c r="H78" i="3"/>
  <c r="I78" i="3"/>
  <c r="J78" i="3"/>
  <c r="K78" i="3"/>
  <c r="L78" i="3"/>
  <c r="M78" i="3"/>
  <c r="N78" i="3"/>
  <c r="O78" i="3"/>
  <c r="P78" i="3"/>
  <c r="Q78" i="3"/>
  <c r="R78" i="3"/>
  <c r="S78" i="3"/>
  <c r="T78" i="3"/>
  <c r="U78" i="3"/>
  <c r="V78" i="3"/>
  <c r="W78" i="3"/>
  <c r="X78" i="3"/>
  <c r="Y78" i="3"/>
  <c r="Z78" i="3"/>
  <c r="AA78" i="3"/>
  <c r="AB78" i="3"/>
  <c r="AC78" i="3"/>
  <c r="AD78" i="3"/>
  <c r="AE78" i="3"/>
  <c r="AF78" i="3"/>
  <c r="AG78" i="3"/>
  <c r="AH78" i="3"/>
  <c r="AI78" i="3"/>
  <c r="AJ78" i="3"/>
  <c r="D79" i="3"/>
  <c r="E79" i="3"/>
  <c r="F79" i="3"/>
  <c r="F86" i="3" s="1"/>
  <c r="G79" i="3"/>
  <c r="H79" i="3"/>
  <c r="I79" i="3"/>
  <c r="J79" i="3"/>
  <c r="K79" i="3"/>
  <c r="L79" i="3"/>
  <c r="M79" i="3"/>
  <c r="N79" i="3"/>
  <c r="O79" i="3"/>
  <c r="P79" i="3"/>
  <c r="Q79" i="3"/>
  <c r="R79" i="3"/>
  <c r="S79" i="3"/>
  <c r="T79" i="3"/>
  <c r="U79" i="3"/>
  <c r="V79" i="3"/>
  <c r="W79" i="3"/>
  <c r="X79" i="3"/>
  <c r="Y79" i="3"/>
  <c r="Z79" i="3"/>
  <c r="AA79" i="3"/>
  <c r="AB79" i="3"/>
  <c r="AC79" i="3"/>
  <c r="AD79" i="3"/>
  <c r="AE79" i="3"/>
  <c r="AF79" i="3"/>
  <c r="AG79" i="3"/>
  <c r="AH79" i="3"/>
  <c r="AI79" i="3"/>
  <c r="AJ79" i="3"/>
  <c r="C76" i="3"/>
  <c r="C77" i="3"/>
  <c r="C78" i="3"/>
  <c r="C79" i="3"/>
  <c r="C75" i="3"/>
  <c r="C81" i="3"/>
  <c r="D81" i="3"/>
  <c r="E81" i="3"/>
  <c r="F81" i="3"/>
  <c r="G81" i="3"/>
  <c r="H81" i="3"/>
  <c r="C82" i="3"/>
  <c r="C128" i="3" s="1"/>
  <c r="C297" i="3" s="1"/>
  <c r="C381" i="3" s="1"/>
  <c r="D82" i="3"/>
  <c r="E82" i="3"/>
  <c r="G82" i="3"/>
  <c r="H82" i="3"/>
  <c r="C83" i="3"/>
  <c r="C145" i="3" s="1"/>
  <c r="C308" i="3" s="1"/>
  <c r="C392" i="3" s="1"/>
  <c r="D83" i="3"/>
  <c r="E83" i="3"/>
  <c r="F83" i="3"/>
  <c r="G83" i="3"/>
  <c r="H83" i="3"/>
  <c r="C84" i="3"/>
  <c r="C130" i="3" s="1"/>
  <c r="C304" i="3" s="1"/>
  <c r="C388" i="3" s="1"/>
  <c r="D84" i="3"/>
  <c r="E84" i="3"/>
  <c r="G84" i="3"/>
  <c r="H84" i="3"/>
  <c r="C85" i="3"/>
  <c r="C157" i="3" s="1"/>
  <c r="C318" i="3" s="1"/>
  <c r="C402" i="3" s="1"/>
  <c r="D85" i="3"/>
  <c r="E85" i="3"/>
  <c r="F85" i="3"/>
  <c r="G85" i="3"/>
  <c r="H85" i="3"/>
  <c r="C86" i="3"/>
  <c r="D86" i="3"/>
  <c r="E86" i="3"/>
  <c r="G86" i="3"/>
  <c r="H86" i="3"/>
  <c r="C127" i="3"/>
  <c r="H127" i="3"/>
  <c r="D128" i="3"/>
  <c r="G128" i="3"/>
  <c r="H128" i="3"/>
  <c r="C129" i="3"/>
  <c r="D129" i="3"/>
  <c r="E129" i="3"/>
  <c r="F129" i="3"/>
  <c r="H129" i="3"/>
  <c r="D130" i="3"/>
  <c r="E130" i="3"/>
  <c r="G130" i="3"/>
  <c r="H130" i="3"/>
  <c r="C131" i="3"/>
  <c r="C322" i="3" s="1"/>
  <c r="C406" i="3" s="1"/>
  <c r="D131" i="3"/>
  <c r="E131" i="3"/>
  <c r="F131" i="3"/>
  <c r="G131" i="3"/>
  <c r="H131" i="3"/>
  <c r="C132" i="3"/>
  <c r="C332" i="3" s="1"/>
  <c r="C416" i="3" s="1"/>
  <c r="D132" i="3"/>
  <c r="E132" i="3"/>
  <c r="G132" i="3"/>
  <c r="H132" i="3"/>
  <c r="C133" i="3"/>
  <c r="D133" i="3"/>
  <c r="E133" i="3"/>
  <c r="F133" i="3"/>
  <c r="G133" i="3"/>
  <c r="H133" i="3"/>
  <c r="C134" i="3"/>
  <c r="D134" i="3"/>
  <c r="E134" i="3"/>
  <c r="F134" i="3"/>
  <c r="G134" i="3"/>
  <c r="H134" i="3"/>
  <c r="C135" i="3"/>
  <c r="D135" i="3"/>
  <c r="E135" i="3"/>
  <c r="F135" i="3"/>
  <c r="G135" i="3"/>
  <c r="G267" i="3" s="1"/>
  <c r="G351" i="3" s="1"/>
  <c r="H135" i="3"/>
  <c r="C136" i="3"/>
  <c r="D136" i="3"/>
  <c r="E136" i="3"/>
  <c r="F136" i="3"/>
  <c r="G136" i="3"/>
  <c r="H136" i="3"/>
  <c r="C137" i="3"/>
  <c r="D137" i="3"/>
  <c r="E137" i="3"/>
  <c r="F137" i="3"/>
  <c r="G137" i="3"/>
  <c r="H137" i="3"/>
  <c r="D138" i="3"/>
  <c r="G138" i="3"/>
  <c r="H138" i="3"/>
  <c r="D139" i="3"/>
  <c r="G139" i="3"/>
  <c r="H139" i="3"/>
  <c r="D140" i="3"/>
  <c r="G140" i="3"/>
  <c r="H140" i="3"/>
  <c r="D141" i="3"/>
  <c r="G141" i="3"/>
  <c r="H141" i="3"/>
  <c r="D142" i="3"/>
  <c r="G142" i="3"/>
  <c r="H142" i="3"/>
  <c r="D143" i="3"/>
  <c r="E143" i="3"/>
  <c r="F143" i="3"/>
  <c r="H143" i="3"/>
  <c r="C144" i="3"/>
  <c r="C307" i="3" s="1"/>
  <c r="C391" i="3" s="1"/>
  <c r="D144" i="3"/>
  <c r="E144" i="3"/>
  <c r="F144" i="3"/>
  <c r="H144" i="3"/>
  <c r="D145" i="3"/>
  <c r="E145" i="3"/>
  <c r="F145" i="3"/>
  <c r="H145" i="3"/>
  <c r="C146" i="3"/>
  <c r="C310" i="3" s="1"/>
  <c r="C394" i="3" s="1"/>
  <c r="D146" i="3"/>
  <c r="E146" i="3"/>
  <c r="F146" i="3"/>
  <c r="H146" i="3"/>
  <c r="C147" i="3"/>
  <c r="C311" i="3" s="1"/>
  <c r="C395" i="3" s="1"/>
  <c r="D147" i="3"/>
  <c r="E147" i="3"/>
  <c r="F147" i="3"/>
  <c r="H147" i="3"/>
  <c r="D148" i="3"/>
  <c r="E148" i="3"/>
  <c r="E312" i="3" s="1"/>
  <c r="F148" i="3"/>
  <c r="H148" i="3"/>
  <c r="D149" i="3"/>
  <c r="E149" i="3"/>
  <c r="G149" i="3"/>
  <c r="H149" i="3"/>
  <c r="D150" i="3"/>
  <c r="E150" i="3"/>
  <c r="G150" i="3"/>
  <c r="H150" i="3"/>
  <c r="D151" i="3"/>
  <c r="E151" i="3"/>
  <c r="G151" i="3"/>
  <c r="H151" i="3"/>
  <c r="D152" i="3"/>
  <c r="E152" i="3"/>
  <c r="G152" i="3"/>
  <c r="H152" i="3"/>
  <c r="D153" i="3"/>
  <c r="E153" i="3"/>
  <c r="G153" i="3"/>
  <c r="H153" i="3"/>
  <c r="D154" i="3"/>
  <c r="E154" i="3"/>
  <c r="G154" i="3"/>
  <c r="H154" i="3"/>
  <c r="D155" i="3"/>
  <c r="F155" i="3"/>
  <c r="G155" i="3"/>
  <c r="H155" i="3"/>
  <c r="C156" i="3"/>
  <c r="D156" i="3"/>
  <c r="F156" i="3"/>
  <c r="G156" i="3"/>
  <c r="H156" i="3"/>
  <c r="D157" i="3"/>
  <c r="F157" i="3"/>
  <c r="G157" i="3"/>
  <c r="H157" i="3"/>
  <c r="C158" i="3"/>
  <c r="C320" i="3" s="1"/>
  <c r="C404" i="3" s="1"/>
  <c r="D158" i="3"/>
  <c r="F158" i="3"/>
  <c r="G158" i="3"/>
  <c r="H158" i="3"/>
  <c r="C159" i="3"/>
  <c r="D159" i="3"/>
  <c r="E159" i="3"/>
  <c r="F159" i="3"/>
  <c r="G159" i="3"/>
  <c r="H159" i="3"/>
  <c r="C160" i="3"/>
  <c r="D160" i="3"/>
  <c r="E160" i="3"/>
  <c r="G160" i="3"/>
  <c r="H160" i="3"/>
  <c r="C161" i="3"/>
  <c r="C325" i="3" s="1"/>
  <c r="C409" i="3" s="1"/>
  <c r="D161" i="3"/>
  <c r="E161" i="3"/>
  <c r="G161" i="3"/>
  <c r="H161" i="3"/>
  <c r="C162" i="3"/>
  <c r="D162" i="3"/>
  <c r="E162" i="3"/>
  <c r="G162" i="3"/>
  <c r="H162" i="3"/>
  <c r="C163" i="3"/>
  <c r="D163" i="3"/>
  <c r="E163" i="3"/>
  <c r="G163" i="3"/>
  <c r="H163" i="3"/>
  <c r="C164" i="3"/>
  <c r="C331" i="3" s="1"/>
  <c r="C415" i="3" s="1"/>
  <c r="D164" i="3"/>
  <c r="E164" i="3"/>
  <c r="G164" i="3"/>
  <c r="H164" i="3"/>
  <c r="D250" i="3"/>
  <c r="E250" i="3"/>
  <c r="F250" i="3"/>
  <c r="F334" i="3" s="1"/>
  <c r="G250" i="3"/>
  <c r="H250" i="3"/>
  <c r="C251" i="3"/>
  <c r="C335" i="3" s="1"/>
  <c r="D251" i="3"/>
  <c r="E251" i="3"/>
  <c r="F251" i="3"/>
  <c r="G251" i="3"/>
  <c r="C252" i="3"/>
  <c r="D252" i="3"/>
  <c r="D336" i="3" s="1"/>
  <c r="E252" i="3"/>
  <c r="F252" i="3"/>
  <c r="H252" i="3"/>
  <c r="D253" i="3"/>
  <c r="E253" i="3"/>
  <c r="G253" i="3"/>
  <c r="H253" i="3"/>
  <c r="C254" i="3"/>
  <c r="C338" i="3" s="1"/>
  <c r="D254" i="3"/>
  <c r="E254" i="3"/>
  <c r="F254" i="3"/>
  <c r="G254" i="3"/>
  <c r="C255" i="3"/>
  <c r="E255" i="3"/>
  <c r="E339" i="3" s="1"/>
  <c r="F255" i="3"/>
  <c r="H255" i="3"/>
  <c r="D256" i="3"/>
  <c r="G256" i="3"/>
  <c r="G340" i="3" s="1"/>
  <c r="H256" i="3"/>
  <c r="C257" i="3"/>
  <c r="D257" i="3"/>
  <c r="F257" i="3"/>
  <c r="G257" i="3"/>
  <c r="C258" i="3"/>
  <c r="F258" i="3"/>
  <c r="G258" i="3"/>
  <c r="H258" i="3"/>
  <c r="D259" i="3"/>
  <c r="G259" i="3"/>
  <c r="G343" i="3" s="1"/>
  <c r="H259" i="3"/>
  <c r="C260" i="3"/>
  <c r="D260" i="3"/>
  <c r="F260" i="3"/>
  <c r="G260" i="3"/>
  <c r="G344" i="3" s="1"/>
  <c r="C261" i="3"/>
  <c r="F261" i="3"/>
  <c r="G261" i="3"/>
  <c r="H261" i="3"/>
  <c r="D262" i="3"/>
  <c r="G262" i="3"/>
  <c r="G346" i="3" s="1"/>
  <c r="H262" i="3"/>
  <c r="C263" i="3"/>
  <c r="D263" i="3"/>
  <c r="F263" i="3"/>
  <c r="G263" i="3"/>
  <c r="C264" i="3"/>
  <c r="F264" i="3"/>
  <c r="G264" i="3"/>
  <c r="H264" i="3"/>
  <c r="D265" i="3"/>
  <c r="G265" i="3"/>
  <c r="G349" i="3" s="1"/>
  <c r="H265" i="3"/>
  <c r="C266" i="3"/>
  <c r="D266" i="3"/>
  <c r="F266" i="3"/>
  <c r="G266" i="3"/>
  <c r="G350" i="3" s="1"/>
  <c r="C267" i="3"/>
  <c r="C351" i="3" s="1"/>
  <c r="E267" i="3"/>
  <c r="F267" i="3"/>
  <c r="H267" i="3"/>
  <c r="C268" i="3"/>
  <c r="C352" i="3" s="1"/>
  <c r="D268" i="3"/>
  <c r="E268" i="3"/>
  <c r="G268" i="3"/>
  <c r="H268" i="3"/>
  <c r="C269" i="3"/>
  <c r="D269" i="3"/>
  <c r="F269" i="3"/>
  <c r="G269" i="3"/>
  <c r="C270" i="3"/>
  <c r="E270" i="3"/>
  <c r="E354" i="3" s="1"/>
  <c r="F270" i="3"/>
  <c r="G270" i="3"/>
  <c r="H270" i="3"/>
  <c r="C271" i="3"/>
  <c r="D271" i="3"/>
  <c r="E271" i="3"/>
  <c r="G271" i="3"/>
  <c r="G355" i="3" s="1"/>
  <c r="H271" i="3"/>
  <c r="C272" i="3"/>
  <c r="C356" i="3" s="1"/>
  <c r="D272" i="3"/>
  <c r="E272" i="3"/>
  <c r="F272" i="3"/>
  <c r="G272" i="3"/>
  <c r="C273" i="3"/>
  <c r="E273" i="3"/>
  <c r="E357" i="3" s="1"/>
  <c r="F273" i="3"/>
  <c r="F357" i="3" s="1"/>
  <c r="G273" i="3"/>
  <c r="H273" i="3"/>
  <c r="C274" i="3"/>
  <c r="D274" i="3"/>
  <c r="E274" i="3"/>
  <c r="G274" i="3"/>
  <c r="G358" i="3" s="1"/>
  <c r="H274" i="3"/>
  <c r="C275" i="3"/>
  <c r="C359" i="3" s="1"/>
  <c r="D275" i="3"/>
  <c r="E275" i="3"/>
  <c r="F275" i="3"/>
  <c r="G275" i="3"/>
  <c r="H275" i="3"/>
  <c r="C276" i="3"/>
  <c r="C360" i="3" s="1"/>
  <c r="E276" i="3"/>
  <c r="E360" i="3" s="1"/>
  <c r="F276" i="3"/>
  <c r="G276" i="3"/>
  <c r="H276" i="3"/>
  <c r="C277" i="3"/>
  <c r="D277" i="3"/>
  <c r="D361" i="3" s="1"/>
  <c r="E277" i="3"/>
  <c r="G277" i="3"/>
  <c r="G361" i="3" s="1"/>
  <c r="H277" i="3"/>
  <c r="C278" i="3"/>
  <c r="C362" i="3" s="1"/>
  <c r="D278" i="3"/>
  <c r="E278" i="3"/>
  <c r="E362" i="3" s="1"/>
  <c r="F278" i="3"/>
  <c r="G278" i="3"/>
  <c r="C279" i="3"/>
  <c r="E279" i="3"/>
  <c r="E363" i="3" s="1"/>
  <c r="F279" i="3"/>
  <c r="G279" i="3"/>
  <c r="H279" i="3"/>
  <c r="C280" i="3"/>
  <c r="D280" i="3"/>
  <c r="E280" i="3"/>
  <c r="G280" i="3"/>
  <c r="G364" i="3" s="1"/>
  <c r="H280" i="3"/>
  <c r="C281" i="3"/>
  <c r="C365" i="3" s="1"/>
  <c r="D281" i="3"/>
  <c r="E281" i="3"/>
  <c r="F281" i="3"/>
  <c r="G281" i="3"/>
  <c r="H281" i="3"/>
  <c r="C282" i="3"/>
  <c r="E282" i="3"/>
  <c r="E366" i="3" s="1"/>
  <c r="F282" i="3"/>
  <c r="G282" i="3"/>
  <c r="H282" i="3"/>
  <c r="C283" i="3"/>
  <c r="D283" i="3"/>
  <c r="E283" i="3"/>
  <c r="F283" i="3"/>
  <c r="G283" i="3"/>
  <c r="G367" i="3" s="1"/>
  <c r="H283" i="3"/>
  <c r="C284" i="3"/>
  <c r="C368" i="3" s="1"/>
  <c r="D284" i="3"/>
  <c r="E284" i="3"/>
  <c r="F284" i="3"/>
  <c r="G284" i="3"/>
  <c r="C285" i="3"/>
  <c r="E285" i="3"/>
  <c r="E369" i="3" s="1"/>
  <c r="F285" i="3"/>
  <c r="G285" i="3"/>
  <c r="H285" i="3"/>
  <c r="C286" i="3"/>
  <c r="C370" i="3" s="1"/>
  <c r="H286" i="3"/>
  <c r="D287" i="3"/>
  <c r="G287" i="3"/>
  <c r="G288" i="3"/>
  <c r="H288" i="3"/>
  <c r="D289" i="3"/>
  <c r="G289" i="3"/>
  <c r="G373" i="3" s="1"/>
  <c r="H289" i="3"/>
  <c r="D290" i="3"/>
  <c r="G290" i="3"/>
  <c r="G291" i="3"/>
  <c r="H291" i="3"/>
  <c r="D292" i="3"/>
  <c r="G292" i="3"/>
  <c r="G376" i="3" s="1"/>
  <c r="H292" i="3"/>
  <c r="D293" i="3"/>
  <c r="G293" i="3"/>
  <c r="G294" i="3"/>
  <c r="H294" i="3"/>
  <c r="D295" i="3"/>
  <c r="G295" i="3"/>
  <c r="G379" i="3" s="1"/>
  <c r="H295" i="3"/>
  <c r="D296" i="3"/>
  <c r="G296" i="3"/>
  <c r="D297" i="3"/>
  <c r="G297" i="3"/>
  <c r="H297" i="3"/>
  <c r="D298" i="3"/>
  <c r="E298" i="3"/>
  <c r="G298" i="3"/>
  <c r="G382" i="3" s="1"/>
  <c r="H298" i="3"/>
  <c r="D299" i="3"/>
  <c r="E299" i="3"/>
  <c r="G299" i="3"/>
  <c r="E300" i="3"/>
  <c r="E384" i="3" s="1"/>
  <c r="G300" i="3"/>
  <c r="H300" i="3"/>
  <c r="D301" i="3"/>
  <c r="E301" i="3"/>
  <c r="G301" i="3"/>
  <c r="G385" i="3" s="1"/>
  <c r="H301" i="3"/>
  <c r="H385" i="3" s="1"/>
  <c r="D302" i="3"/>
  <c r="E302" i="3"/>
  <c r="G302" i="3"/>
  <c r="E303" i="3"/>
  <c r="E387" i="3" s="1"/>
  <c r="G303" i="3"/>
  <c r="H303" i="3"/>
  <c r="D304" i="3"/>
  <c r="E304" i="3"/>
  <c r="G304" i="3"/>
  <c r="G388" i="3" s="1"/>
  <c r="H304" i="3"/>
  <c r="D305" i="3"/>
  <c r="E305" i="3"/>
  <c r="F305" i="3"/>
  <c r="H305" i="3"/>
  <c r="E306" i="3"/>
  <c r="E390" i="3" s="1"/>
  <c r="F306" i="3"/>
  <c r="H306" i="3"/>
  <c r="D307" i="3"/>
  <c r="E307" i="3"/>
  <c r="H307" i="3"/>
  <c r="D308" i="3"/>
  <c r="E308" i="3"/>
  <c r="F308" i="3"/>
  <c r="E309" i="3"/>
  <c r="E393" i="3" s="1"/>
  <c r="F309" i="3"/>
  <c r="H309" i="3"/>
  <c r="H393" i="3" s="1"/>
  <c r="D310" i="3"/>
  <c r="E310" i="3"/>
  <c r="H310" i="3"/>
  <c r="D311" i="3"/>
  <c r="E311" i="3"/>
  <c r="F311" i="3"/>
  <c r="F312" i="3"/>
  <c r="H312" i="3"/>
  <c r="C313" i="3"/>
  <c r="D313" i="3"/>
  <c r="E313" i="3"/>
  <c r="H313" i="3"/>
  <c r="C314" i="3"/>
  <c r="C398" i="3" s="1"/>
  <c r="D314" i="3"/>
  <c r="F314" i="3"/>
  <c r="G314" i="3"/>
  <c r="C315" i="3"/>
  <c r="F315" i="3"/>
  <c r="G315" i="3"/>
  <c r="H315" i="3"/>
  <c r="C316" i="3"/>
  <c r="D316" i="3"/>
  <c r="F316" i="3"/>
  <c r="G316" i="3"/>
  <c r="H316" i="3"/>
  <c r="C317" i="3"/>
  <c r="C401" i="3" s="1"/>
  <c r="D317" i="3"/>
  <c r="F317" i="3"/>
  <c r="G317" i="3"/>
  <c r="F318" i="3"/>
  <c r="G318" i="3"/>
  <c r="H318" i="3"/>
  <c r="D319" i="3"/>
  <c r="G319" i="3"/>
  <c r="H319" i="3"/>
  <c r="D320" i="3"/>
  <c r="F320" i="3"/>
  <c r="G320" i="3"/>
  <c r="C321" i="3"/>
  <c r="E321" i="3"/>
  <c r="E405" i="3" s="1"/>
  <c r="F321" i="3"/>
  <c r="G321" i="3"/>
  <c r="H321" i="3"/>
  <c r="D322" i="3"/>
  <c r="E322" i="3"/>
  <c r="G322" i="3"/>
  <c r="H322" i="3"/>
  <c r="C323" i="3"/>
  <c r="C407" i="3" s="1"/>
  <c r="D323" i="3"/>
  <c r="E323" i="3"/>
  <c r="G323" i="3"/>
  <c r="H323" i="3"/>
  <c r="H407" i="3" s="1"/>
  <c r="C324" i="3"/>
  <c r="E324" i="3"/>
  <c r="G324" i="3"/>
  <c r="H324" i="3"/>
  <c r="D325" i="3"/>
  <c r="E325" i="3"/>
  <c r="G325" i="3"/>
  <c r="H325" i="3"/>
  <c r="C326" i="3"/>
  <c r="C410" i="3" s="1"/>
  <c r="D326" i="3"/>
  <c r="E326" i="3"/>
  <c r="G326" i="3"/>
  <c r="E327" i="3"/>
  <c r="E411" i="3" s="1"/>
  <c r="G327" i="3"/>
  <c r="H327" i="3"/>
  <c r="D328" i="3"/>
  <c r="E328" i="3"/>
  <c r="G328" i="3"/>
  <c r="G412" i="3" s="1"/>
  <c r="H328" i="3"/>
  <c r="C329" i="3"/>
  <c r="C413" i="3" s="1"/>
  <c r="D329" i="3"/>
  <c r="E329" i="3"/>
  <c r="G329" i="3"/>
  <c r="C330" i="3"/>
  <c r="E330" i="3"/>
  <c r="G330" i="3"/>
  <c r="H330" i="3"/>
  <c r="H414" i="3" s="1"/>
  <c r="D331" i="3"/>
  <c r="E331" i="3"/>
  <c r="G331" i="3"/>
  <c r="H331" i="3"/>
  <c r="D332" i="3"/>
  <c r="E332" i="3"/>
  <c r="G332" i="3"/>
  <c r="D334" i="3"/>
  <c r="E334" i="3"/>
  <c r="G334" i="3"/>
  <c r="H334" i="3"/>
  <c r="D335" i="3"/>
  <c r="E335" i="3"/>
  <c r="F335" i="3"/>
  <c r="C336" i="3"/>
  <c r="E336" i="3"/>
  <c r="F336" i="3"/>
  <c r="E337" i="3"/>
  <c r="F337" i="3"/>
  <c r="G337" i="3"/>
  <c r="H337" i="3"/>
  <c r="D338" i="3"/>
  <c r="E338" i="3"/>
  <c r="G338" i="3"/>
  <c r="H338" i="3"/>
  <c r="C339" i="3"/>
  <c r="D339" i="3"/>
  <c r="F339" i="3"/>
  <c r="D340" i="3"/>
  <c r="F340" i="3"/>
  <c r="H340" i="3"/>
  <c r="C341" i="3"/>
  <c r="D341" i="3"/>
  <c r="G341" i="3"/>
  <c r="H341" i="3"/>
  <c r="C342" i="3"/>
  <c r="D342" i="3"/>
  <c r="F342" i="3"/>
  <c r="G342" i="3"/>
  <c r="D343" i="3"/>
  <c r="F343" i="3"/>
  <c r="H343" i="3"/>
  <c r="C344" i="3"/>
  <c r="D344" i="3"/>
  <c r="H344" i="3"/>
  <c r="C345" i="3"/>
  <c r="D345" i="3"/>
  <c r="F345" i="3"/>
  <c r="G345" i="3"/>
  <c r="F346" i="3"/>
  <c r="H346" i="3"/>
  <c r="C347" i="3"/>
  <c r="D347" i="3"/>
  <c r="G347" i="3"/>
  <c r="H347" i="3"/>
  <c r="C348" i="3"/>
  <c r="D348" i="3"/>
  <c r="F348" i="3"/>
  <c r="G348" i="3"/>
  <c r="D349" i="3"/>
  <c r="F349" i="3"/>
  <c r="C350" i="3"/>
  <c r="D350" i="3"/>
  <c r="F350" i="3"/>
  <c r="H350" i="3"/>
  <c r="E351" i="3"/>
  <c r="F351" i="3"/>
  <c r="E352" i="3"/>
  <c r="F352" i="3"/>
  <c r="G352" i="3"/>
  <c r="H352" i="3"/>
  <c r="C353" i="3"/>
  <c r="D353" i="3"/>
  <c r="G353" i="3"/>
  <c r="H353" i="3"/>
  <c r="C354" i="3"/>
  <c r="D354" i="3"/>
  <c r="F354" i="3"/>
  <c r="G354" i="3"/>
  <c r="H354" i="3"/>
  <c r="C355" i="3"/>
  <c r="E355" i="3"/>
  <c r="F355" i="3"/>
  <c r="H355" i="3"/>
  <c r="D356" i="3"/>
  <c r="E356" i="3"/>
  <c r="F356" i="3"/>
  <c r="G356" i="3"/>
  <c r="C357" i="3"/>
  <c r="D357" i="3"/>
  <c r="G357" i="3"/>
  <c r="H357" i="3"/>
  <c r="C358" i="3"/>
  <c r="D358" i="3"/>
  <c r="E358" i="3"/>
  <c r="F358" i="3"/>
  <c r="H358" i="3"/>
  <c r="D359" i="3"/>
  <c r="E359" i="3"/>
  <c r="F359" i="3"/>
  <c r="G359" i="3"/>
  <c r="D360" i="3"/>
  <c r="F360" i="3"/>
  <c r="G360" i="3"/>
  <c r="H360" i="3"/>
  <c r="C361" i="3"/>
  <c r="E361" i="3"/>
  <c r="F361" i="3"/>
  <c r="H361" i="3"/>
  <c r="D362" i="3"/>
  <c r="F362" i="3"/>
  <c r="G362" i="3"/>
  <c r="C363" i="3"/>
  <c r="F363" i="3"/>
  <c r="G363" i="3"/>
  <c r="H363" i="3"/>
  <c r="C364" i="3"/>
  <c r="D364" i="3"/>
  <c r="E364" i="3"/>
  <c r="H364" i="3"/>
  <c r="E365" i="3"/>
  <c r="F365" i="3"/>
  <c r="G365" i="3"/>
  <c r="H365" i="3"/>
  <c r="C366" i="3"/>
  <c r="F366" i="3"/>
  <c r="G366" i="3"/>
  <c r="H366" i="3"/>
  <c r="C367" i="3"/>
  <c r="D367" i="3"/>
  <c r="E367" i="3"/>
  <c r="H367" i="3"/>
  <c r="D368" i="3"/>
  <c r="E368" i="3"/>
  <c r="F368" i="3"/>
  <c r="G368" i="3"/>
  <c r="C369" i="3"/>
  <c r="D369" i="3"/>
  <c r="F369" i="3"/>
  <c r="G369" i="3"/>
  <c r="H369" i="3"/>
  <c r="G371" i="3"/>
  <c r="H371" i="3"/>
  <c r="G372" i="3"/>
  <c r="H372" i="3"/>
  <c r="D373" i="3"/>
  <c r="H373" i="3"/>
  <c r="D374" i="3"/>
  <c r="G374" i="3"/>
  <c r="D375" i="3"/>
  <c r="G375" i="3"/>
  <c r="H375" i="3"/>
  <c r="D376" i="3"/>
  <c r="H376" i="3"/>
  <c r="D377" i="3"/>
  <c r="G377" i="3"/>
  <c r="H377" i="3"/>
  <c r="D378" i="3"/>
  <c r="G378" i="3"/>
  <c r="D379" i="3"/>
  <c r="H379" i="3"/>
  <c r="D380" i="3"/>
  <c r="G380" i="3"/>
  <c r="G381" i="3"/>
  <c r="H381" i="3"/>
  <c r="D382" i="3"/>
  <c r="E382" i="3"/>
  <c r="H382" i="3"/>
  <c r="D383" i="3"/>
  <c r="E383" i="3"/>
  <c r="G383" i="3"/>
  <c r="G384" i="3"/>
  <c r="H384" i="3"/>
  <c r="D385" i="3"/>
  <c r="E385" i="3"/>
  <c r="E386" i="3"/>
  <c r="G386" i="3"/>
  <c r="H386" i="3"/>
  <c r="G387" i="3"/>
  <c r="H387" i="3"/>
  <c r="D388" i="3"/>
  <c r="E388" i="3"/>
  <c r="H388" i="3"/>
  <c r="D389" i="3"/>
  <c r="E389" i="3"/>
  <c r="F389" i="3"/>
  <c r="D390" i="3"/>
  <c r="F390" i="3"/>
  <c r="D391" i="3"/>
  <c r="E391" i="3"/>
  <c r="F391" i="3"/>
  <c r="E392" i="3"/>
  <c r="F392" i="3"/>
  <c r="H392" i="3"/>
  <c r="D393" i="3"/>
  <c r="D394" i="3"/>
  <c r="E394" i="3"/>
  <c r="F394" i="3"/>
  <c r="E395" i="3"/>
  <c r="F395" i="3"/>
  <c r="H395" i="3"/>
  <c r="E396" i="3"/>
  <c r="F396" i="3"/>
  <c r="H396" i="3"/>
  <c r="C397" i="3"/>
  <c r="D397" i="3"/>
  <c r="E397" i="3"/>
  <c r="F397" i="3"/>
  <c r="D398" i="3"/>
  <c r="G398" i="3"/>
  <c r="H398" i="3"/>
  <c r="C399" i="3"/>
  <c r="D399" i="3"/>
  <c r="F399" i="3"/>
  <c r="G399" i="3"/>
  <c r="C400" i="3"/>
  <c r="D400" i="3"/>
  <c r="F400" i="3"/>
  <c r="G400" i="3"/>
  <c r="D401" i="3"/>
  <c r="G401" i="3"/>
  <c r="H401" i="3"/>
  <c r="D402" i="3"/>
  <c r="F402" i="3"/>
  <c r="G402" i="3"/>
  <c r="D403" i="3"/>
  <c r="F403" i="3"/>
  <c r="G403" i="3"/>
  <c r="H403" i="3"/>
  <c r="D404" i="3"/>
  <c r="F404" i="3"/>
  <c r="G404" i="3"/>
  <c r="C405" i="3"/>
  <c r="D405" i="3"/>
  <c r="F405" i="3"/>
  <c r="G405" i="3"/>
  <c r="D406" i="3"/>
  <c r="E406" i="3"/>
  <c r="F406" i="3"/>
  <c r="G406" i="3"/>
  <c r="H406" i="3"/>
  <c r="D407" i="3"/>
  <c r="E407" i="3"/>
  <c r="G407" i="3"/>
  <c r="C408" i="3"/>
  <c r="D408" i="3"/>
  <c r="E408" i="3"/>
  <c r="G408" i="3"/>
  <c r="H408" i="3"/>
  <c r="D409" i="3"/>
  <c r="E409" i="3"/>
  <c r="G409" i="3"/>
  <c r="D410" i="3"/>
  <c r="E410" i="3"/>
  <c r="G410" i="3"/>
  <c r="H410" i="3"/>
  <c r="D411" i="3"/>
  <c r="G411" i="3"/>
  <c r="D412" i="3"/>
  <c r="E412" i="3"/>
  <c r="H412" i="3"/>
  <c r="D413" i="3"/>
  <c r="E413" i="3"/>
  <c r="G413" i="3"/>
  <c r="C414" i="3"/>
  <c r="D414" i="3"/>
  <c r="E414" i="3"/>
  <c r="G414" i="3"/>
  <c r="E415" i="3"/>
  <c r="G415" i="3"/>
  <c r="H415" i="3"/>
  <c r="D416" i="3"/>
  <c r="E416" i="3"/>
  <c r="G416" i="3"/>
  <c r="C74" i="3"/>
  <c r="W532" i="4"/>
  <c r="W534" i="4" s="1"/>
  <c r="AA532" i="4"/>
  <c r="AA534" i="4" s="1"/>
  <c r="AC532" i="4"/>
  <c r="AC534" i="4" s="1"/>
  <c r="AG532" i="4"/>
  <c r="AG534" i="4" s="1"/>
  <c r="AI532" i="4"/>
  <c r="AI534" i="4" s="1"/>
  <c r="M532" i="4"/>
  <c r="M534" i="4" s="1"/>
  <c r="P532" i="4"/>
  <c r="R532" i="4"/>
  <c r="R534" i="4" s="1"/>
  <c r="S532" i="4"/>
  <c r="S534" i="4" s="1"/>
  <c r="V532" i="4"/>
  <c r="AB532" i="4"/>
  <c r="AD532" i="4"/>
  <c r="AD534" i="4" s="1"/>
  <c r="AE532" i="4"/>
  <c r="AE534" i="4" s="1"/>
  <c r="AH532" i="4"/>
  <c r="L532" i="4"/>
  <c r="L534" i="4" s="1"/>
  <c r="N532" i="4"/>
  <c r="N534" i="4" s="1"/>
  <c r="Q532" i="4"/>
  <c r="Q534" i="4" s="1"/>
  <c r="T532" i="4"/>
  <c r="T534" i="4" s="1"/>
  <c r="U532" i="4"/>
  <c r="U534" i="4" s="1"/>
  <c r="Y532" i="4"/>
  <c r="Y534" i="4" s="1"/>
  <c r="Z532" i="4"/>
  <c r="Z534" i="4" s="1"/>
  <c r="AF532" i="4"/>
  <c r="AF534" i="4" s="1"/>
  <c r="AJ532" i="4"/>
  <c r="AJ534" i="4" s="1"/>
  <c r="D532" i="4"/>
  <c r="E532" i="4"/>
  <c r="E534" i="4" s="1"/>
  <c r="F532" i="4"/>
  <c r="F534" i="4" s="1"/>
  <c r="G532" i="4"/>
  <c r="G534" i="4" s="1"/>
  <c r="H532" i="4"/>
  <c r="H534" i="4" s="1"/>
  <c r="I532" i="4"/>
  <c r="I534" i="4" s="1"/>
  <c r="J532" i="4"/>
  <c r="O532" i="4"/>
  <c r="O534" i="4" s="1"/>
  <c r="X532" i="4"/>
  <c r="X534" i="4" s="1"/>
  <c r="C532" i="4"/>
  <c r="C534" i="4" s="1"/>
  <c r="AJ123" i="10"/>
  <c r="AI123" i="10"/>
  <c r="AH123" i="10"/>
  <c r="AG123" i="10"/>
  <c r="AF123" i="10"/>
  <c r="AE123" i="10"/>
  <c r="AD123" i="10"/>
  <c r="AC123" i="10"/>
  <c r="AB123" i="10"/>
  <c r="AA123" i="10"/>
  <c r="Z123" i="10"/>
  <c r="Y123" i="10"/>
  <c r="X123" i="10"/>
  <c r="W123" i="10"/>
  <c r="V123" i="10"/>
  <c r="U123" i="10"/>
  <c r="T123" i="10"/>
  <c r="S123" i="10"/>
  <c r="R123" i="10"/>
  <c r="Q123" i="10"/>
  <c r="P123" i="10"/>
  <c r="O123" i="10"/>
  <c r="N123" i="10"/>
  <c r="M123" i="10"/>
  <c r="L123" i="10"/>
  <c r="K123" i="10"/>
  <c r="J123" i="10"/>
  <c r="I123" i="10"/>
  <c r="D96" i="10"/>
  <c r="C92" i="10"/>
  <c r="C261" i="10" s="1"/>
  <c r="C349" i="10" s="1"/>
  <c r="C90" i="10"/>
  <c r="C76" i="10"/>
  <c r="C73" i="10"/>
  <c r="C72" i="10"/>
  <c r="C226" i="10" s="1"/>
  <c r="C314" i="10" s="1"/>
  <c r="F67" i="10"/>
  <c r="C65" i="10"/>
  <c r="C275" i="10" s="1"/>
  <c r="C363" i="10" s="1"/>
  <c r="H17" i="10"/>
  <c r="G17" i="10"/>
  <c r="G97" i="10" s="1"/>
  <c r="G272" i="10" s="1"/>
  <c r="G360" i="10" s="1"/>
  <c r="F17" i="10"/>
  <c r="E17" i="10"/>
  <c r="E99" i="10" s="1"/>
  <c r="E274" i="10" s="1"/>
  <c r="E362" i="10" s="1"/>
  <c r="D17" i="10"/>
  <c r="D98" i="10" s="1"/>
  <c r="D273" i="10" s="1"/>
  <c r="D361" i="10" s="1"/>
  <c r="C17" i="10"/>
  <c r="H16" i="10"/>
  <c r="H94" i="10" s="1"/>
  <c r="H264" i="10" s="1"/>
  <c r="H352" i="10" s="1"/>
  <c r="G16" i="10"/>
  <c r="F16" i="10"/>
  <c r="F64" i="10" s="1"/>
  <c r="F265" i="10" s="1"/>
  <c r="F353" i="10" s="1"/>
  <c r="E16" i="10"/>
  <c r="E64" i="10" s="1"/>
  <c r="E265" i="10" s="1"/>
  <c r="E353" i="10" s="1"/>
  <c r="D16" i="10"/>
  <c r="C16" i="10"/>
  <c r="C94" i="10" s="1"/>
  <c r="C264" i="10" s="1"/>
  <c r="C352" i="10" s="1"/>
  <c r="H15" i="10"/>
  <c r="G15" i="10"/>
  <c r="G85" i="10" s="1"/>
  <c r="G242" i="10" s="1"/>
  <c r="G330" i="10" s="1"/>
  <c r="F15" i="10"/>
  <c r="F87" i="10" s="1"/>
  <c r="F244" i="10" s="1"/>
  <c r="F332" i="10" s="1"/>
  <c r="E15" i="10"/>
  <c r="D15" i="10"/>
  <c r="D84" i="10" s="1"/>
  <c r="D241" i="10" s="1"/>
  <c r="D329" i="10" s="1"/>
  <c r="C15" i="10"/>
  <c r="C89" i="10" s="1"/>
  <c r="C246" i="10" s="1"/>
  <c r="C334" i="10" s="1"/>
  <c r="H14" i="10"/>
  <c r="G14" i="10"/>
  <c r="G82" i="10" s="1"/>
  <c r="G254" i="10" s="1"/>
  <c r="G342" i="10" s="1"/>
  <c r="F14" i="10"/>
  <c r="E14" i="10"/>
  <c r="E80" i="10" s="1"/>
  <c r="E251" i="10" s="1"/>
  <c r="E339" i="10" s="1"/>
  <c r="D14" i="10"/>
  <c r="D62" i="10" s="1"/>
  <c r="D256" i="10" s="1"/>
  <c r="D344" i="10" s="1"/>
  <c r="C14" i="10"/>
  <c r="H13" i="10"/>
  <c r="G13" i="10"/>
  <c r="G77" i="10" s="1"/>
  <c r="F13" i="10"/>
  <c r="E13" i="10"/>
  <c r="E75" i="10" s="1"/>
  <c r="D13" i="10"/>
  <c r="C13" i="10"/>
  <c r="C74" i="10" s="1"/>
  <c r="H12" i="10"/>
  <c r="H60" i="10" s="1"/>
  <c r="H224" i="10" s="1"/>
  <c r="H312" i="10" s="1"/>
  <c r="G12" i="10"/>
  <c r="G66" i="10" s="1"/>
  <c r="F12" i="10"/>
  <c r="F70" i="10" s="1"/>
  <c r="F225" i="10" s="1"/>
  <c r="F313" i="10" s="1"/>
  <c r="E12" i="10"/>
  <c r="E68" i="10" s="1"/>
  <c r="D12" i="10"/>
  <c r="D60" i="10" s="1"/>
  <c r="D224" i="10" s="1"/>
  <c r="D312" i="10" s="1"/>
  <c r="C12" i="10"/>
  <c r="C71" i="10" s="1"/>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E66" i="4"/>
  <c r="D66" i="4"/>
  <c r="C66" i="4"/>
  <c r="D59" i="3"/>
  <c r="E59" i="3"/>
  <c r="F59" i="3"/>
  <c r="G59" i="3"/>
  <c r="H59"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C59" i="3"/>
  <c r="I47" i="8"/>
  <c r="J47" i="8" s="1"/>
  <c r="K47" i="8" s="1"/>
  <c r="L47" i="8" s="1"/>
  <c r="M47" i="8" s="1"/>
  <c r="N47" i="8" s="1"/>
  <c r="O47" i="8" s="1"/>
  <c r="P47" i="8" s="1"/>
  <c r="Q47" i="8" s="1"/>
  <c r="R47" i="8" s="1"/>
  <c r="S47" i="8" s="1"/>
  <c r="T47" i="8" s="1"/>
  <c r="U47" i="8" s="1"/>
  <c r="V47" i="8" s="1"/>
  <c r="W47" i="8" s="1"/>
  <c r="X47" i="8" s="1"/>
  <c r="Y47" i="8" s="1"/>
  <c r="Z47" i="8" s="1"/>
  <c r="AA47" i="8" s="1"/>
  <c r="AB47" i="8" s="1"/>
  <c r="AC47" i="8" s="1"/>
  <c r="AD47" i="8" s="1"/>
  <c r="AE47" i="8" s="1"/>
  <c r="AF47" i="8" s="1"/>
  <c r="AG47" i="8" s="1"/>
  <c r="AH47" i="8" s="1"/>
  <c r="AI47" i="8" s="1"/>
  <c r="AJ47" i="8" s="1"/>
  <c r="AJ29" i="8"/>
  <c r="H17" i="8"/>
  <c r="H94" i="8" s="1"/>
  <c r="H261" i="8" s="1"/>
  <c r="H345" i="8" s="1"/>
  <c r="G17" i="8"/>
  <c r="G94" i="8" s="1"/>
  <c r="G261" i="8" s="1"/>
  <c r="G345" i="8" s="1"/>
  <c r="F17" i="8"/>
  <c r="F94" i="8" s="1"/>
  <c r="F261" i="8" s="1"/>
  <c r="F345" i="8" s="1"/>
  <c r="E17" i="8"/>
  <c r="D17" i="8"/>
  <c r="D93" i="8" s="1"/>
  <c r="D260" i="8" s="1"/>
  <c r="D344" i="8" s="1"/>
  <c r="C17" i="8"/>
  <c r="C95" i="8" s="1"/>
  <c r="C262" i="8" s="1"/>
  <c r="C346" i="8" s="1"/>
  <c r="H16" i="8"/>
  <c r="H89" i="8" s="1"/>
  <c r="G16" i="8"/>
  <c r="G88" i="8" s="1"/>
  <c r="G249" i="8" s="1"/>
  <c r="G333" i="8" s="1"/>
  <c r="F16" i="8"/>
  <c r="F90" i="8" s="1"/>
  <c r="F252" i="8" s="1"/>
  <c r="F336" i="8" s="1"/>
  <c r="E16" i="8"/>
  <c r="E90" i="8" s="1"/>
  <c r="E252" i="8" s="1"/>
  <c r="E336" i="8" s="1"/>
  <c r="D16" i="8"/>
  <c r="D90" i="8" s="1"/>
  <c r="D252" i="8" s="1"/>
  <c r="D336" i="8" s="1"/>
  <c r="C16" i="8"/>
  <c r="H15" i="8"/>
  <c r="G15" i="8"/>
  <c r="F15" i="8"/>
  <c r="F85" i="8" s="1"/>
  <c r="F234" i="8" s="1"/>
  <c r="F318" i="8" s="1"/>
  <c r="E15" i="8"/>
  <c r="E84" i="8" s="1"/>
  <c r="E233" i="8" s="1"/>
  <c r="E317" i="8" s="1"/>
  <c r="D15" i="8"/>
  <c r="D83" i="8" s="1"/>
  <c r="D232" i="8" s="1"/>
  <c r="D316" i="8" s="1"/>
  <c r="C15" i="8"/>
  <c r="C83" i="8" s="1"/>
  <c r="C232" i="8" s="1"/>
  <c r="C316" i="8" s="1"/>
  <c r="H14" i="8"/>
  <c r="H76" i="8" s="1"/>
  <c r="H239" i="8" s="1"/>
  <c r="H323" i="8" s="1"/>
  <c r="G14" i="8"/>
  <c r="G79" i="8" s="1"/>
  <c r="G243" i="8" s="1"/>
  <c r="G327" i="8" s="1"/>
  <c r="F14" i="8"/>
  <c r="F79" i="8" s="1"/>
  <c r="F243" i="8" s="1"/>
  <c r="F327" i="8" s="1"/>
  <c r="E14" i="8"/>
  <c r="D14" i="8"/>
  <c r="D78" i="8" s="1"/>
  <c r="D242" i="8" s="1"/>
  <c r="D326" i="8" s="1"/>
  <c r="C14" i="8"/>
  <c r="C77" i="8" s="1"/>
  <c r="H13" i="8"/>
  <c r="H71" i="8" s="1"/>
  <c r="H223" i="8" s="1"/>
  <c r="H307" i="8" s="1"/>
  <c r="G13" i="8"/>
  <c r="F13" i="8"/>
  <c r="F72" i="8" s="1"/>
  <c r="E13" i="8"/>
  <c r="E72" i="8" s="1"/>
  <c r="D13" i="8"/>
  <c r="D72" i="8" s="1"/>
  <c r="C13" i="8"/>
  <c r="H12" i="8"/>
  <c r="H58" i="8" s="1"/>
  <c r="G12" i="8"/>
  <c r="F12" i="8"/>
  <c r="F67" i="8" s="1"/>
  <c r="E12" i="8"/>
  <c r="E58" i="8" s="1"/>
  <c r="D12" i="8"/>
  <c r="D65" i="8" s="1"/>
  <c r="C12" i="8"/>
  <c r="C68" i="8" s="1"/>
  <c r="H413" i="3" l="1"/>
  <c r="H399" i="3"/>
  <c r="D392" i="3"/>
  <c r="D384" i="3"/>
  <c r="H362" i="3"/>
  <c r="D352" i="3"/>
  <c r="H348" i="3"/>
  <c r="D346" i="3"/>
  <c r="F344" i="3"/>
  <c r="H342" i="3"/>
  <c r="H335" i="3"/>
  <c r="F401" i="3"/>
  <c r="F367" i="3"/>
  <c r="F353" i="3"/>
  <c r="H345" i="3"/>
  <c r="D415" i="3"/>
  <c r="H400" i="3"/>
  <c r="D386" i="3"/>
  <c r="H383" i="3"/>
  <c r="D365" i="3"/>
  <c r="D395" i="3"/>
  <c r="H374" i="3"/>
  <c r="H394" i="3"/>
  <c r="H378" i="3"/>
  <c r="H411" i="3"/>
  <c r="H405" i="3"/>
  <c r="H391" i="3"/>
  <c r="H389" i="3"/>
  <c r="D381" i="3"/>
  <c r="H359" i="3"/>
  <c r="H339" i="3"/>
  <c r="F286" i="3"/>
  <c r="F370" i="3" s="1"/>
  <c r="G129" i="3"/>
  <c r="G313" i="3" s="1"/>
  <c r="G397" i="3" s="1"/>
  <c r="G146" i="3"/>
  <c r="G143" i="3"/>
  <c r="G305" i="3" s="1"/>
  <c r="G389" i="3" s="1"/>
  <c r="G148" i="3"/>
  <c r="G312" i="3" s="1"/>
  <c r="G396" i="3" s="1"/>
  <c r="G145" i="3"/>
  <c r="G308" i="3" s="1"/>
  <c r="G392" i="3" s="1"/>
  <c r="G147" i="3"/>
  <c r="G311" i="3" s="1"/>
  <c r="G395" i="3" s="1"/>
  <c r="G144" i="3"/>
  <c r="E128" i="3"/>
  <c r="E297" i="3" s="1"/>
  <c r="E381" i="3" s="1"/>
  <c r="E138" i="3"/>
  <c r="E287" i="3" s="1"/>
  <c r="E371" i="3" s="1"/>
  <c r="E140" i="3"/>
  <c r="E292" i="3" s="1"/>
  <c r="E376" i="3" s="1"/>
  <c r="E142" i="3"/>
  <c r="E139" i="3"/>
  <c r="E141" i="3"/>
  <c r="F132" i="3"/>
  <c r="F332" i="3" s="1"/>
  <c r="F416" i="3" s="1"/>
  <c r="F161" i="3"/>
  <c r="F164" i="3"/>
  <c r="F331" i="3" s="1"/>
  <c r="F415" i="3" s="1"/>
  <c r="F160" i="3"/>
  <c r="F163" i="3"/>
  <c r="F330" i="3" s="1"/>
  <c r="F414" i="3" s="1"/>
  <c r="F162" i="3"/>
  <c r="F329" i="3" s="1"/>
  <c r="F413" i="3" s="1"/>
  <c r="F150" i="3"/>
  <c r="F299" i="3" s="1"/>
  <c r="F383" i="3" s="1"/>
  <c r="F152" i="3"/>
  <c r="F301" i="3" s="1"/>
  <c r="F385" i="3" s="1"/>
  <c r="F154" i="3"/>
  <c r="F303" i="3" s="1"/>
  <c r="F387" i="3" s="1"/>
  <c r="F130" i="3"/>
  <c r="F304" i="3" s="1"/>
  <c r="F388" i="3" s="1"/>
  <c r="F149" i="3"/>
  <c r="F298" i="3" s="1"/>
  <c r="F382" i="3" s="1"/>
  <c r="F151" i="3"/>
  <c r="F300" i="3" s="1"/>
  <c r="F384" i="3" s="1"/>
  <c r="F153" i="3"/>
  <c r="F302" i="3" s="1"/>
  <c r="F386" i="3" s="1"/>
  <c r="F139" i="3"/>
  <c r="F141" i="3"/>
  <c r="F128" i="3"/>
  <c r="F297" i="3" s="1"/>
  <c r="F381" i="3" s="1"/>
  <c r="F138" i="3"/>
  <c r="F287" i="3" s="1"/>
  <c r="F371" i="3" s="1"/>
  <c r="F140" i="3"/>
  <c r="F292" i="3" s="1"/>
  <c r="F376" i="3" s="1"/>
  <c r="F142" i="3"/>
  <c r="E258" i="3"/>
  <c r="E342" i="3" s="1"/>
  <c r="E261" i="3"/>
  <c r="E345" i="3" s="1"/>
  <c r="E264" i="3"/>
  <c r="E348" i="3" s="1"/>
  <c r="E256" i="3"/>
  <c r="E340" i="3" s="1"/>
  <c r="E259" i="3"/>
  <c r="E343" i="3" s="1"/>
  <c r="E262" i="3"/>
  <c r="E346" i="3" s="1"/>
  <c r="E265" i="3"/>
  <c r="E349" i="3" s="1"/>
  <c r="E157" i="3"/>
  <c r="E318" i="3" s="1"/>
  <c r="E402" i="3" s="1"/>
  <c r="E155" i="3"/>
  <c r="E156" i="3"/>
  <c r="E158" i="3"/>
  <c r="C143" i="3"/>
  <c r="C305" i="3" s="1"/>
  <c r="C389" i="3" s="1"/>
  <c r="C327" i="3"/>
  <c r="C411" i="3" s="1"/>
  <c r="C319" i="3"/>
  <c r="C403" i="3" s="1"/>
  <c r="C149" i="3"/>
  <c r="C298" i="3" s="1"/>
  <c r="C382" i="3" s="1"/>
  <c r="C328" i="3"/>
  <c r="C412" i="3" s="1"/>
  <c r="C152" i="3"/>
  <c r="C301" i="3" s="1"/>
  <c r="C385" i="3" s="1"/>
  <c r="C140" i="3"/>
  <c r="C292" i="3" s="1"/>
  <c r="C376" i="3" s="1"/>
  <c r="C138" i="3"/>
  <c r="C287" i="3" s="1"/>
  <c r="C371" i="3" s="1"/>
  <c r="C141" i="3"/>
  <c r="C293" i="3" s="1"/>
  <c r="C377" i="3" s="1"/>
  <c r="C306" i="3"/>
  <c r="C390" i="3" s="1"/>
  <c r="C155" i="3"/>
  <c r="C148" i="3"/>
  <c r="C312" i="3" s="1"/>
  <c r="C396" i="3" s="1"/>
  <c r="C142" i="3"/>
  <c r="C139" i="3"/>
  <c r="C309" i="3"/>
  <c r="C393" i="3" s="1"/>
  <c r="C153" i="3"/>
  <c r="C302" i="3" s="1"/>
  <c r="C386" i="3" s="1"/>
  <c r="C150" i="3"/>
  <c r="C299" i="3" s="1"/>
  <c r="C383" i="3" s="1"/>
  <c r="C154" i="3"/>
  <c r="C303" i="3" s="1"/>
  <c r="C387" i="3" s="1"/>
  <c r="C151" i="3"/>
  <c r="C300" i="3" s="1"/>
  <c r="C384" i="3" s="1"/>
  <c r="E257" i="3"/>
  <c r="E341" i="3" s="1"/>
  <c r="E260" i="3"/>
  <c r="E344" i="3" s="1"/>
  <c r="E263" i="3"/>
  <c r="E347" i="3" s="1"/>
  <c r="C250" i="3"/>
  <c r="C334" i="3" s="1"/>
  <c r="C253" i="3"/>
  <c r="C337" i="3" s="1"/>
  <c r="E266" i="3"/>
  <c r="E350" i="3" s="1"/>
  <c r="E269" i="3"/>
  <c r="E353" i="3" s="1"/>
  <c r="C256" i="3"/>
  <c r="C340" i="3" s="1"/>
  <c r="C259" i="3"/>
  <c r="C343" i="3" s="1"/>
  <c r="C262" i="3"/>
  <c r="C346" i="3" s="1"/>
  <c r="C265" i="3"/>
  <c r="C349" i="3" s="1"/>
  <c r="G252" i="3"/>
  <c r="G336" i="3" s="1"/>
  <c r="G255" i="3"/>
  <c r="G339" i="3" s="1"/>
  <c r="AH534" i="4"/>
  <c r="AB534" i="4"/>
  <c r="V534" i="4"/>
  <c r="P534" i="4"/>
  <c r="J534" i="4"/>
  <c r="D534" i="4"/>
  <c r="H92" i="10"/>
  <c r="H261" i="10" s="1"/>
  <c r="H349" i="10" s="1"/>
  <c r="D97" i="10"/>
  <c r="D272" i="10" s="1"/>
  <c r="D360" i="10" s="1"/>
  <c r="D87" i="10"/>
  <c r="D244" i="10" s="1"/>
  <c r="D332" i="10" s="1"/>
  <c r="D65" i="10"/>
  <c r="D275" i="10" s="1"/>
  <c r="D363" i="10" s="1"/>
  <c r="C69" i="10"/>
  <c r="C215" i="10" s="1"/>
  <c r="C303" i="10" s="1"/>
  <c r="C85" i="10"/>
  <c r="C242" i="10" s="1"/>
  <c r="C330" i="10" s="1"/>
  <c r="C61" i="10"/>
  <c r="C238" i="10" s="1"/>
  <c r="C326" i="10" s="1"/>
  <c r="C70" i="10"/>
  <c r="C225" i="10" s="1"/>
  <c r="C313" i="10" s="1"/>
  <c r="C84" i="10"/>
  <c r="C241" i="10" s="1"/>
  <c r="C329" i="10" s="1"/>
  <c r="C93" i="10"/>
  <c r="C262" i="10" s="1"/>
  <c r="C350" i="10" s="1"/>
  <c r="C232" i="10"/>
  <c r="C320" i="10" s="1"/>
  <c r="C231" i="10"/>
  <c r="C319" i="10" s="1"/>
  <c r="E66" i="10"/>
  <c r="G71" i="10"/>
  <c r="E74" i="10"/>
  <c r="G80" i="10"/>
  <c r="G251" i="10" s="1"/>
  <c r="G339" i="10" s="1"/>
  <c r="G86" i="10"/>
  <c r="G243" i="10" s="1"/>
  <c r="G331" i="10" s="1"/>
  <c r="G88" i="10"/>
  <c r="G245" i="10" s="1"/>
  <c r="G333" i="10" s="1"/>
  <c r="E94" i="10"/>
  <c r="E264" i="10" s="1"/>
  <c r="E352" i="10" s="1"/>
  <c r="G99" i="10"/>
  <c r="G274" i="10" s="1"/>
  <c r="G362" i="10" s="1"/>
  <c r="G369" i="10" s="1"/>
  <c r="E61" i="10"/>
  <c r="E238" i="10" s="1"/>
  <c r="E326" i="10" s="1"/>
  <c r="H64" i="10"/>
  <c r="H265" i="10" s="1"/>
  <c r="H353" i="10" s="1"/>
  <c r="C67" i="10"/>
  <c r="D69" i="10"/>
  <c r="H71" i="10"/>
  <c r="C75" i="10"/>
  <c r="C237" i="10" s="1"/>
  <c r="C325" i="10" s="1"/>
  <c r="D78" i="10"/>
  <c r="D248" i="10" s="1"/>
  <c r="D336" i="10" s="1"/>
  <c r="E81" i="10"/>
  <c r="C87" i="10"/>
  <c r="C244" i="10" s="1"/>
  <c r="C332" i="10" s="1"/>
  <c r="G89" i="10"/>
  <c r="G246" i="10" s="1"/>
  <c r="G334" i="10" s="1"/>
  <c r="E92" i="10"/>
  <c r="E261" i="10" s="1"/>
  <c r="E349" i="10" s="1"/>
  <c r="E95" i="10"/>
  <c r="E97" i="10"/>
  <c r="E272" i="10" s="1"/>
  <c r="E360" i="10" s="1"/>
  <c r="G62" i="10"/>
  <c r="G256" i="10" s="1"/>
  <c r="G344" i="10" s="1"/>
  <c r="H90" i="10"/>
  <c r="E62" i="10"/>
  <c r="E256" i="10" s="1"/>
  <c r="E344" i="10" s="1"/>
  <c r="E76" i="10"/>
  <c r="E82" i="10"/>
  <c r="E254" i="10" s="1"/>
  <c r="E342" i="10" s="1"/>
  <c r="E372" i="10" s="1"/>
  <c r="G63" i="10"/>
  <c r="G247" i="10" s="1"/>
  <c r="G335" i="10" s="1"/>
  <c r="E65" i="10"/>
  <c r="E275" i="10" s="1"/>
  <c r="E363" i="10" s="1"/>
  <c r="E73" i="10"/>
  <c r="E230" i="10" s="1"/>
  <c r="E318" i="10" s="1"/>
  <c r="C77" i="10"/>
  <c r="E79" i="10"/>
  <c r="E83" i="10"/>
  <c r="E255" i="10" s="1"/>
  <c r="E343" i="10" s="1"/>
  <c r="F85" i="10"/>
  <c r="F242" i="10" s="1"/>
  <c r="F330" i="10" s="1"/>
  <c r="C88" i="10"/>
  <c r="C245" i="10" s="1"/>
  <c r="C333" i="10" s="1"/>
  <c r="C91" i="10"/>
  <c r="H93" i="10"/>
  <c r="E96" i="10"/>
  <c r="D99" i="10"/>
  <c r="D274" i="10" s="1"/>
  <c r="D362" i="10" s="1"/>
  <c r="G69" i="10"/>
  <c r="G219" i="10" s="1"/>
  <c r="G307" i="10" s="1"/>
  <c r="E78" i="10"/>
  <c r="E248" i="10" s="1"/>
  <c r="E336" i="10" s="1"/>
  <c r="G81" i="10"/>
  <c r="G84" i="10"/>
  <c r="G241" i="10" s="1"/>
  <c r="G329" i="10" s="1"/>
  <c r="G95" i="10"/>
  <c r="E98" i="10"/>
  <c r="E273" i="10" s="1"/>
  <c r="E361" i="10" s="1"/>
  <c r="G67" i="10"/>
  <c r="G200" i="10" s="1"/>
  <c r="G288" i="10" s="1"/>
  <c r="G78" i="10"/>
  <c r="G248" i="10" s="1"/>
  <c r="G336" i="10" s="1"/>
  <c r="G87" i="10"/>
  <c r="G244" i="10" s="1"/>
  <c r="G332" i="10" s="1"/>
  <c r="G98" i="10"/>
  <c r="G273" i="10" s="1"/>
  <c r="G361" i="10" s="1"/>
  <c r="C64" i="10"/>
  <c r="C265" i="10" s="1"/>
  <c r="C353" i="10" s="1"/>
  <c r="G65" i="10"/>
  <c r="G275" i="10" s="1"/>
  <c r="G363" i="10" s="1"/>
  <c r="G68" i="10"/>
  <c r="G205" i="10" s="1"/>
  <c r="G293" i="10" s="1"/>
  <c r="G70" i="10"/>
  <c r="G225" i="10" s="1"/>
  <c r="G313" i="10" s="1"/>
  <c r="E77" i="10"/>
  <c r="G83" i="10"/>
  <c r="G255" i="10" s="1"/>
  <c r="G343" i="10" s="1"/>
  <c r="F88" i="10"/>
  <c r="F245" i="10" s="1"/>
  <c r="F333" i="10" s="1"/>
  <c r="E91" i="10"/>
  <c r="G96" i="10"/>
  <c r="G270" i="10" s="1"/>
  <c r="G358" i="10" s="1"/>
  <c r="G192" i="10"/>
  <c r="G280" i="10" s="1"/>
  <c r="G189" i="10"/>
  <c r="G277" i="10" s="1"/>
  <c r="G194" i="10"/>
  <c r="G282" i="10" s="1"/>
  <c r="G191" i="10"/>
  <c r="G279" i="10" s="1"/>
  <c r="G190" i="10"/>
  <c r="G278" i="10" s="1"/>
  <c r="G193" i="10"/>
  <c r="G281" i="10" s="1"/>
  <c r="F75" i="10"/>
  <c r="F72" i="10"/>
  <c r="F226" i="10" s="1"/>
  <c r="F314" i="10" s="1"/>
  <c r="F77" i="10"/>
  <c r="F74" i="10"/>
  <c r="F73" i="10"/>
  <c r="F61" i="10"/>
  <c r="F238" i="10" s="1"/>
  <c r="F326" i="10" s="1"/>
  <c r="F76" i="10"/>
  <c r="F81" i="10"/>
  <c r="F78" i="10"/>
  <c r="F248" i="10" s="1"/>
  <c r="F336" i="10" s="1"/>
  <c r="F83" i="10"/>
  <c r="F255" i="10" s="1"/>
  <c r="F343" i="10" s="1"/>
  <c r="F80" i="10"/>
  <c r="F251" i="10" s="1"/>
  <c r="F339" i="10" s="1"/>
  <c r="F62" i="10"/>
  <c r="F256" i="10" s="1"/>
  <c r="F344" i="10" s="1"/>
  <c r="F82" i="10"/>
  <c r="F254" i="10" s="1"/>
  <c r="F342" i="10" s="1"/>
  <c r="F372" i="10" s="1"/>
  <c r="F79" i="10"/>
  <c r="G94" i="10"/>
  <c r="G264" i="10" s="1"/>
  <c r="G352" i="10" s="1"/>
  <c r="G91" i="10"/>
  <c r="G64" i="10"/>
  <c r="G265" i="10" s="1"/>
  <c r="G353" i="10" s="1"/>
  <c r="G93" i="10"/>
  <c r="G92" i="10"/>
  <c r="G261" i="10" s="1"/>
  <c r="G349" i="10" s="1"/>
  <c r="G90" i="10"/>
  <c r="C223" i="10"/>
  <c r="C311" i="10" s="1"/>
  <c r="C220" i="10"/>
  <c r="C308" i="10" s="1"/>
  <c r="C221" i="10"/>
  <c r="C309" i="10" s="1"/>
  <c r="C222" i="10"/>
  <c r="C310" i="10" s="1"/>
  <c r="H76" i="10"/>
  <c r="H73" i="10"/>
  <c r="H61" i="10"/>
  <c r="H238" i="10" s="1"/>
  <c r="H326" i="10" s="1"/>
  <c r="H75" i="10"/>
  <c r="H72" i="10"/>
  <c r="H226" i="10" s="1"/>
  <c r="H314" i="10" s="1"/>
  <c r="H77" i="10"/>
  <c r="H74" i="10"/>
  <c r="H82" i="10"/>
  <c r="H254" i="10" s="1"/>
  <c r="H342" i="10" s="1"/>
  <c r="H79" i="10"/>
  <c r="H62" i="10"/>
  <c r="H256" i="10" s="1"/>
  <c r="H344" i="10" s="1"/>
  <c r="H81" i="10"/>
  <c r="H78" i="10"/>
  <c r="H248" i="10" s="1"/>
  <c r="H336" i="10" s="1"/>
  <c r="H83" i="10"/>
  <c r="H255" i="10" s="1"/>
  <c r="H343" i="10" s="1"/>
  <c r="H80" i="10"/>
  <c r="H251" i="10" s="1"/>
  <c r="H339" i="10" s="1"/>
  <c r="C229" i="10"/>
  <c r="C317" i="10" s="1"/>
  <c r="C230" i="10"/>
  <c r="C318" i="10" s="1"/>
  <c r="C227" i="10"/>
  <c r="C315" i="10" s="1"/>
  <c r="C228" i="10"/>
  <c r="C316" i="10" s="1"/>
  <c r="G222" i="10"/>
  <c r="G310" i="10" s="1"/>
  <c r="G220" i="10"/>
  <c r="G308" i="10" s="1"/>
  <c r="G223" i="10"/>
  <c r="G311" i="10" s="1"/>
  <c r="G221" i="10"/>
  <c r="G309" i="10" s="1"/>
  <c r="E250" i="10"/>
  <c r="E338" i="10" s="1"/>
  <c r="E249" i="10"/>
  <c r="E337" i="10" s="1"/>
  <c r="E87" i="10"/>
  <c r="E244" i="10" s="1"/>
  <c r="E332" i="10" s="1"/>
  <c r="E84" i="10"/>
  <c r="E241" i="10" s="1"/>
  <c r="E329" i="10" s="1"/>
  <c r="E89" i="10"/>
  <c r="E246" i="10" s="1"/>
  <c r="E334" i="10" s="1"/>
  <c r="E88" i="10"/>
  <c r="E245" i="10" s="1"/>
  <c r="E333" i="10" s="1"/>
  <c r="E86" i="10"/>
  <c r="E243" i="10" s="1"/>
  <c r="E331" i="10" s="1"/>
  <c r="E85" i="10"/>
  <c r="E242" i="10" s="1"/>
  <c r="E330" i="10" s="1"/>
  <c r="E63" i="10"/>
  <c r="E247" i="10" s="1"/>
  <c r="E335" i="10" s="1"/>
  <c r="E239" i="10"/>
  <c r="E327" i="10" s="1"/>
  <c r="E240" i="10"/>
  <c r="E328" i="10" s="1"/>
  <c r="D269" i="10"/>
  <c r="D357" i="10" s="1"/>
  <c r="D270" i="10"/>
  <c r="D358" i="10" s="1"/>
  <c r="D271" i="10"/>
  <c r="D359" i="10" s="1"/>
  <c r="D268" i="10"/>
  <c r="D356" i="10" s="1"/>
  <c r="D71" i="10"/>
  <c r="D68" i="10"/>
  <c r="D70" i="10"/>
  <c r="D225" i="10" s="1"/>
  <c r="D313" i="10" s="1"/>
  <c r="D67" i="10"/>
  <c r="C62" i="10"/>
  <c r="C256" i="10" s="1"/>
  <c r="C344" i="10" s="1"/>
  <c r="C83" i="10"/>
  <c r="C255" i="10" s="1"/>
  <c r="C343" i="10" s="1"/>
  <c r="C80" i="10"/>
  <c r="C251" i="10" s="1"/>
  <c r="C339" i="10" s="1"/>
  <c r="C82" i="10"/>
  <c r="C254" i="10" s="1"/>
  <c r="C342" i="10" s="1"/>
  <c r="C81" i="10"/>
  <c r="C79" i="10"/>
  <c r="C78" i="10"/>
  <c r="C248" i="10" s="1"/>
  <c r="C336" i="10" s="1"/>
  <c r="H88" i="10"/>
  <c r="H245" i="10" s="1"/>
  <c r="H333" i="10" s="1"/>
  <c r="H85" i="10"/>
  <c r="H242" i="10" s="1"/>
  <c r="H330" i="10" s="1"/>
  <c r="H87" i="10"/>
  <c r="H244" i="10" s="1"/>
  <c r="H332" i="10" s="1"/>
  <c r="H84" i="10"/>
  <c r="H241" i="10" s="1"/>
  <c r="H329" i="10" s="1"/>
  <c r="H86" i="10"/>
  <c r="H243" i="10" s="1"/>
  <c r="H331" i="10" s="1"/>
  <c r="C202" i="10"/>
  <c r="C290" i="10" s="1"/>
  <c r="C199" i="10"/>
  <c r="C287" i="10" s="1"/>
  <c r="C196" i="10"/>
  <c r="C284" i="10" s="1"/>
  <c r="C204" i="10"/>
  <c r="C292" i="10" s="1"/>
  <c r="C201" i="10"/>
  <c r="C289" i="10" s="1"/>
  <c r="C198" i="10"/>
  <c r="C286" i="10" s="1"/>
  <c r="C195" i="10"/>
  <c r="C283" i="10" s="1"/>
  <c r="C197" i="10"/>
  <c r="C285" i="10" s="1"/>
  <c r="C200" i="10"/>
  <c r="C288" i="10" s="1"/>
  <c r="C203" i="10"/>
  <c r="C291" i="10" s="1"/>
  <c r="H222" i="10"/>
  <c r="H310" i="10" s="1"/>
  <c r="H221" i="10"/>
  <c r="H309" i="10" s="1"/>
  <c r="H220" i="10"/>
  <c r="H308" i="10" s="1"/>
  <c r="H223" i="10"/>
  <c r="H311" i="10" s="1"/>
  <c r="C236" i="10"/>
  <c r="C324" i="10" s="1"/>
  <c r="C233" i="10"/>
  <c r="C321" i="10" s="1"/>
  <c r="C234" i="10"/>
  <c r="C322" i="10" s="1"/>
  <c r="H89" i="10"/>
  <c r="H246" i="10" s="1"/>
  <c r="H334" i="10" s="1"/>
  <c r="E69" i="10"/>
  <c r="E60" i="10"/>
  <c r="E224" i="10" s="1"/>
  <c r="E312" i="10" s="1"/>
  <c r="E71" i="10"/>
  <c r="E70" i="10"/>
  <c r="E225" i="10" s="1"/>
  <c r="E313" i="10" s="1"/>
  <c r="D77" i="10"/>
  <c r="D74" i="10"/>
  <c r="D76" i="10"/>
  <c r="D73" i="10"/>
  <c r="D61" i="10"/>
  <c r="D238" i="10" s="1"/>
  <c r="D326" i="10" s="1"/>
  <c r="D72" i="10"/>
  <c r="D226" i="10" s="1"/>
  <c r="D314" i="10" s="1"/>
  <c r="D83" i="10"/>
  <c r="D255" i="10" s="1"/>
  <c r="D343" i="10" s="1"/>
  <c r="D80" i="10"/>
  <c r="D251" i="10" s="1"/>
  <c r="D339" i="10" s="1"/>
  <c r="D82" i="10"/>
  <c r="D254" i="10" s="1"/>
  <c r="D342" i="10" s="1"/>
  <c r="D79" i="10"/>
  <c r="D81" i="10"/>
  <c r="F93" i="10"/>
  <c r="F90" i="10"/>
  <c r="F92" i="10"/>
  <c r="F261" i="10" s="1"/>
  <c r="F349" i="10" s="1"/>
  <c r="F94" i="10"/>
  <c r="F264" i="10" s="1"/>
  <c r="F352" i="10" s="1"/>
  <c r="F91" i="10"/>
  <c r="C98" i="10"/>
  <c r="C273" i="10" s="1"/>
  <c r="C361" i="10" s="1"/>
  <c r="C95" i="10"/>
  <c r="C97" i="10"/>
  <c r="C272" i="10" s="1"/>
  <c r="C360" i="10" s="1"/>
  <c r="C96" i="10"/>
  <c r="C99" i="10"/>
  <c r="C274" i="10" s="1"/>
  <c r="C362" i="10" s="1"/>
  <c r="H63" i="10"/>
  <c r="H247" i="10" s="1"/>
  <c r="H335" i="10" s="1"/>
  <c r="D66" i="10"/>
  <c r="E67" i="10"/>
  <c r="D75" i="10"/>
  <c r="G252" i="10"/>
  <c r="G340" i="10" s="1"/>
  <c r="G253" i="10"/>
  <c r="G341" i="10" s="1"/>
  <c r="E194" i="10"/>
  <c r="E282" i="10" s="1"/>
  <c r="E191" i="10"/>
  <c r="E279" i="10" s="1"/>
  <c r="E193" i="10"/>
  <c r="E281" i="10" s="1"/>
  <c r="E190" i="10"/>
  <c r="E278" i="10" s="1"/>
  <c r="E189" i="10"/>
  <c r="E277" i="10" s="1"/>
  <c r="E192" i="10"/>
  <c r="E280" i="10" s="1"/>
  <c r="F203" i="10"/>
  <c r="F291" i="10" s="1"/>
  <c r="F204" i="10"/>
  <c r="F292" i="10" s="1"/>
  <c r="F199" i="10"/>
  <c r="F287" i="10" s="1"/>
  <c r="F195" i="10"/>
  <c r="F283" i="10" s="1"/>
  <c r="F197" i="10"/>
  <c r="F285" i="10" s="1"/>
  <c r="F202" i="10"/>
  <c r="F290" i="10" s="1"/>
  <c r="F198" i="10"/>
  <c r="F286" i="10" s="1"/>
  <c r="F200" i="10"/>
  <c r="F288" i="10" s="1"/>
  <c r="F196" i="10"/>
  <c r="F284" i="10" s="1"/>
  <c r="F201" i="10"/>
  <c r="F289" i="10" s="1"/>
  <c r="E209" i="10"/>
  <c r="E297" i="10" s="1"/>
  <c r="E206" i="10"/>
  <c r="E294" i="10" s="1"/>
  <c r="E208" i="10"/>
  <c r="E296" i="10" s="1"/>
  <c r="E205" i="10"/>
  <c r="E293" i="10" s="1"/>
  <c r="E207" i="10"/>
  <c r="E295" i="10" s="1"/>
  <c r="E210" i="10"/>
  <c r="E298" i="10" s="1"/>
  <c r="D217" i="10"/>
  <c r="D305" i="10" s="1"/>
  <c r="D219" i="10"/>
  <c r="D307" i="10" s="1"/>
  <c r="D215" i="10"/>
  <c r="D303" i="10" s="1"/>
  <c r="D211" i="10"/>
  <c r="D299" i="10" s="1"/>
  <c r="D214" i="10"/>
  <c r="D302" i="10" s="1"/>
  <c r="D212" i="10"/>
  <c r="D300" i="10" s="1"/>
  <c r="D218" i="10"/>
  <c r="D306" i="10" s="1"/>
  <c r="D216" i="10"/>
  <c r="D304" i="10" s="1"/>
  <c r="D213" i="10"/>
  <c r="D301" i="10" s="1"/>
  <c r="C239" i="10"/>
  <c r="C327" i="10" s="1"/>
  <c r="C240" i="10"/>
  <c r="C328" i="10" s="1"/>
  <c r="H70" i="10"/>
  <c r="H225" i="10" s="1"/>
  <c r="H313" i="10" s="1"/>
  <c r="H67" i="10"/>
  <c r="H69" i="10"/>
  <c r="G76" i="10"/>
  <c r="G73" i="10"/>
  <c r="G61" i="10"/>
  <c r="G238" i="10" s="1"/>
  <c r="G326" i="10" s="1"/>
  <c r="G372" i="10"/>
  <c r="D92" i="10"/>
  <c r="D261" i="10" s="1"/>
  <c r="D349" i="10" s="1"/>
  <c r="D64" i="10"/>
  <c r="D265" i="10" s="1"/>
  <c r="D353" i="10" s="1"/>
  <c r="D94" i="10"/>
  <c r="D264" i="10" s="1"/>
  <c r="D352" i="10" s="1"/>
  <c r="D91" i="10"/>
  <c r="H97" i="10"/>
  <c r="H272" i="10" s="1"/>
  <c r="H360" i="10" s="1"/>
  <c r="H99" i="10"/>
  <c r="H274" i="10" s="1"/>
  <c r="H362" i="10" s="1"/>
  <c r="H96" i="10"/>
  <c r="H65" i="10"/>
  <c r="H275" i="10" s="1"/>
  <c r="H363" i="10" s="1"/>
  <c r="C211" i="10"/>
  <c r="C299" i="10" s="1"/>
  <c r="C217" i="10"/>
  <c r="C305" i="10" s="1"/>
  <c r="G72" i="10"/>
  <c r="G226" i="10" s="1"/>
  <c r="G314" i="10" s="1"/>
  <c r="C212" i="10"/>
  <c r="C300" i="10" s="1"/>
  <c r="C219" i="10"/>
  <c r="C307" i="10" s="1"/>
  <c r="E266" i="10"/>
  <c r="E354" i="10" s="1"/>
  <c r="E267" i="10"/>
  <c r="E355" i="10" s="1"/>
  <c r="F69" i="10"/>
  <c r="F66" i="10"/>
  <c r="F60" i="10"/>
  <c r="F224" i="10" s="1"/>
  <c r="F312" i="10" s="1"/>
  <c r="F71" i="10"/>
  <c r="F68" i="10"/>
  <c r="E236" i="10"/>
  <c r="E324" i="10" s="1"/>
  <c r="E233" i="10"/>
  <c r="E321" i="10" s="1"/>
  <c r="E237" i="10"/>
  <c r="E325" i="10" s="1"/>
  <c r="E234" i="10"/>
  <c r="E322" i="10" s="1"/>
  <c r="E235" i="10"/>
  <c r="E323" i="10" s="1"/>
  <c r="D89" i="10"/>
  <c r="D246" i="10" s="1"/>
  <c r="D334" i="10" s="1"/>
  <c r="D86" i="10"/>
  <c r="D243" i="10" s="1"/>
  <c r="D331" i="10" s="1"/>
  <c r="D63" i="10"/>
  <c r="D247" i="10" s="1"/>
  <c r="D335" i="10" s="1"/>
  <c r="D88" i="10"/>
  <c r="D245" i="10" s="1"/>
  <c r="D333" i="10" s="1"/>
  <c r="D85" i="10"/>
  <c r="D242" i="10" s="1"/>
  <c r="D330" i="10" s="1"/>
  <c r="F99" i="10"/>
  <c r="F274" i="10" s="1"/>
  <c r="F362" i="10" s="1"/>
  <c r="F96" i="10"/>
  <c r="F65" i="10"/>
  <c r="F275" i="10" s="1"/>
  <c r="F363" i="10" s="1"/>
  <c r="F98" i="10"/>
  <c r="F273" i="10" s="1"/>
  <c r="F361" i="10" s="1"/>
  <c r="F95" i="10"/>
  <c r="H66" i="10"/>
  <c r="H68" i="10"/>
  <c r="E229" i="10"/>
  <c r="E317" i="10" s="1"/>
  <c r="E231" i="10"/>
  <c r="E319" i="10" s="1"/>
  <c r="E232" i="10"/>
  <c r="E320" i="10" s="1"/>
  <c r="G75" i="10"/>
  <c r="C259" i="10"/>
  <c r="C347" i="10" s="1"/>
  <c r="C258" i="10"/>
  <c r="C346" i="10" s="1"/>
  <c r="C257" i="10"/>
  <c r="C345" i="10" s="1"/>
  <c r="C260" i="10"/>
  <c r="C348" i="10" s="1"/>
  <c r="D93" i="10"/>
  <c r="G267" i="10"/>
  <c r="G355" i="10" s="1"/>
  <c r="G266" i="10"/>
  <c r="G354" i="10" s="1"/>
  <c r="F97" i="10"/>
  <c r="F272" i="10" s="1"/>
  <c r="F360" i="10" s="1"/>
  <c r="H98" i="10"/>
  <c r="H273" i="10" s="1"/>
  <c r="H361" i="10" s="1"/>
  <c r="G74" i="10"/>
  <c r="D90" i="10"/>
  <c r="E260" i="10"/>
  <c r="E348" i="10" s="1"/>
  <c r="E257" i="10"/>
  <c r="E345" i="10" s="1"/>
  <c r="E259" i="10"/>
  <c r="E347" i="10" s="1"/>
  <c r="E258" i="10"/>
  <c r="E346" i="10" s="1"/>
  <c r="H95" i="10"/>
  <c r="C60" i="10"/>
  <c r="C224" i="10" s="1"/>
  <c r="C312" i="10" s="1"/>
  <c r="F63" i="10"/>
  <c r="F247" i="10" s="1"/>
  <c r="F335" i="10" s="1"/>
  <c r="C66" i="10"/>
  <c r="F86" i="10"/>
  <c r="F243" i="10" s="1"/>
  <c r="F331" i="10" s="1"/>
  <c r="F89" i="10"/>
  <c r="F246" i="10" s="1"/>
  <c r="F334" i="10" s="1"/>
  <c r="H262" i="10"/>
  <c r="H350" i="10" s="1"/>
  <c r="H263" i="10"/>
  <c r="H351" i="10" s="1"/>
  <c r="C63" i="10"/>
  <c r="C247" i="10" s="1"/>
  <c r="C335" i="10" s="1"/>
  <c r="C68" i="10"/>
  <c r="E72" i="10"/>
  <c r="E226" i="10" s="1"/>
  <c r="E314" i="10" s="1"/>
  <c r="G79" i="10"/>
  <c r="E253" i="10"/>
  <c r="E341" i="10" s="1"/>
  <c r="E252" i="10"/>
  <c r="E340" i="10" s="1"/>
  <c r="C86" i="10"/>
  <c r="C243" i="10" s="1"/>
  <c r="C331" i="10" s="1"/>
  <c r="E90" i="10"/>
  <c r="E93" i="10"/>
  <c r="E269" i="10"/>
  <c r="E357" i="10" s="1"/>
  <c r="E271" i="10"/>
  <c r="E359" i="10" s="1"/>
  <c r="E268" i="10"/>
  <c r="E356" i="10" s="1"/>
  <c r="E270" i="10"/>
  <c r="E358" i="10" s="1"/>
  <c r="G60" i="10"/>
  <c r="G224" i="10" s="1"/>
  <c r="G312" i="10" s="1"/>
  <c r="F84" i="10"/>
  <c r="F241" i="10" s="1"/>
  <c r="F329" i="10" s="1"/>
  <c r="H91" i="10"/>
  <c r="D95" i="10"/>
  <c r="H91" i="8"/>
  <c r="H254" i="8" s="1"/>
  <c r="H338" i="8" s="1"/>
  <c r="H83" i="8"/>
  <c r="H232" i="8" s="1"/>
  <c r="H316" i="8" s="1"/>
  <c r="H85" i="8"/>
  <c r="H234" i="8" s="1"/>
  <c r="H318" i="8" s="1"/>
  <c r="F75" i="8"/>
  <c r="F87" i="8"/>
  <c r="F247" i="8" s="1"/>
  <c r="F331" i="8" s="1"/>
  <c r="F60" i="8"/>
  <c r="F244" i="8" s="1"/>
  <c r="F328" i="8" s="1"/>
  <c r="F93" i="8"/>
  <c r="F260" i="8" s="1"/>
  <c r="F344" i="8" s="1"/>
  <c r="F63" i="8"/>
  <c r="F263" i="8" s="1"/>
  <c r="F347" i="8" s="1"/>
  <c r="F69" i="8"/>
  <c r="F218" i="8" s="1"/>
  <c r="F302" i="8" s="1"/>
  <c r="F66" i="8"/>
  <c r="F203" i="8" s="1"/>
  <c r="F287" i="8" s="1"/>
  <c r="H73" i="8"/>
  <c r="H82" i="8"/>
  <c r="H231" i="8" s="1"/>
  <c r="H315" i="8" s="1"/>
  <c r="D89" i="8"/>
  <c r="D250" i="8" s="1"/>
  <c r="D334" i="8" s="1"/>
  <c r="D59" i="8"/>
  <c r="D228" i="8" s="1"/>
  <c r="D312" i="8" s="1"/>
  <c r="D68" i="8"/>
  <c r="D216" i="8" s="1"/>
  <c r="D300" i="8" s="1"/>
  <c r="D74" i="8"/>
  <c r="D236" i="8" s="1"/>
  <c r="D320" i="8" s="1"/>
  <c r="F84" i="8"/>
  <c r="F233" i="8" s="1"/>
  <c r="F317" i="8" s="1"/>
  <c r="H61" i="8"/>
  <c r="H235" i="8" s="1"/>
  <c r="H319" i="8" s="1"/>
  <c r="H70" i="8"/>
  <c r="H219" i="8" s="1"/>
  <c r="H303" i="8" s="1"/>
  <c r="D77" i="8"/>
  <c r="D241" i="8" s="1"/>
  <c r="D325" i="8" s="1"/>
  <c r="D86" i="8"/>
  <c r="D92" i="8"/>
  <c r="D259" i="8" s="1"/>
  <c r="D343" i="8" s="1"/>
  <c r="D62" i="8"/>
  <c r="D253" i="8" s="1"/>
  <c r="D337" i="8" s="1"/>
  <c r="D71" i="8"/>
  <c r="D223" i="8" s="1"/>
  <c r="D307" i="8" s="1"/>
  <c r="F78" i="8"/>
  <c r="F242" i="8" s="1"/>
  <c r="F326" i="8" s="1"/>
  <c r="F81" i="8"/>
  <c r="F230" i="8" s="1"/>
  <c r="F314" i="8" s="1"/>
  <c r="H88" i="8"/>
  <c r="H249" i="8" s="1"/>
  <c r="H333" i="8" s="1"/>
  <c r="D95" i="8"/>
  <c r="D262" i="8" s="1"/>
  <c r="D346" i="8" s="1"/>
  <c r="E217" i="8"/>
  <c r="E301" i="8" s="1"/>
  <c r="D195" i="8"/>
  <c r="D279" i="8" s="1"/>
  <c r="D192" i="8"/>
  <c r="D276" i="8" s="1"/>
  <c r="D189" i="8"/>
  <c r="D273" i="8" s="1"/>
  <c r="D196" i="8"/>
  <c r="D280" i="8" s="1"/>
  <c r="D193" i="8"/>
  <c r="D277" i="8" s="1"/>
  <c r="D190" i="8"/>
  <c r="D274" i="8" s="1"/>
  <c r="D188" i="8"/>
  <c r="D272" i="8" s="1"/>
  <c r="D194" i="8"/>
  <c r="D278" i="8" s="1"/>
  <c r="D191" i="8"/>
  <c r="D275" i="8" s="1"/>
  <c r="D187" i="8"/>
  <c r="D271" i="8" s="1"/>
  <c r="F211" i="8"/>
  <c r="F295" i="8" s="1"/>
  <c r="F208" i="8"/>
  <c r="F292" i="8" s="1"/>
  <c r="F205" i="8"/>
  <c r="F289" i="8" s="1"/>
  <c r="F212" i="8"/>
  <c r="F296" i="8" s="1"/>
  <c r="F209" i="8"/>
  <c r="F293" i="8" s="1"/>
  <c r="F206" i="8"/>
  <c r="F290" i="8" s="1"/>
  <c r="F204" i="8"/>
  <c r="F288" i="8" s="1"/>
  <c r="F207" i="8"/>
  <c r="F291" i="8" s="1"/>
  <c r="F210" i="8"/>
  <c r="F294" i="8" s="1"/>
  <c r="G73" i="8"/>
  <c r="G70" i="8"/>
  <c r="G71" i="8"/>
  <c r="G223" i="8" s="1"/>
  <c r="G307" i="8" s="1"/>
  <c r="G59" i="8"/>
  <c r="G228" i="8" s="1"/>
  <c r="G312" i="8" s="1"/>
  <c r="G72" i="8"/>
  <c r="G69" i="8"/>
  <c r="G218" i="8" s="1"/>
  <c r="G302" i="8" s="1"/>
  <c r="C240" i="8"/>
  <c r="C324" i="8" s="1"/>
  <c r="C241" i="8"/>
  <c r="C325" i="8" s="1"/>
  <c r="C89" i="8"/>
  <c r="C86" i="8"/>
  <c r="C62" i="8"/>
  <c r="C253" i="8" s="1"/>
  <c r="C337" i="8" s="1"/>
  <c r="C90" i="8"/>
  <c r="C252" i="8" s="1"/>
  <c r="C336" i="8" s="1"/>
  <c r="C87" i="8"/>
  <c r="C88" i="8"/>
  <c r="C249" i="8" s="1"/>
  <c r="C333" i="8" s="1"/>
  <c r="E93" i="8"/>
  <c r="E260" i="8" s="1"/>
  <c r="E344" i="8" s="1"/>
  <c r="E63" i="8"/>
  <c r="E263" i="8" s="1"/>
  <c r="E347" i="8" s="1"/>
  <c r="E94" i="8"/>
  <c r="E261" i="8" s="1"/>
  <c r="E345" i="8" s="1"/>
  <c r="E91" i="8"/>
  <c r="E95" i="8"/>
  <c r="E262" i="8" s="1"/>
  <c r="E346" i="8" s="1"/>
  <c r="E92" i="8"/>
  <c r="F237" i="8"/>
  <c r="F321" i="8" s="1"/>
  <c r="F238" i="8"/>
  <c r="F322" i="8" s="1"/>
  <c r="D256" i="8"/>
  <c r="D340" i="8" s="1"/>
  <c r="D257" i="8"/>
  <c r="D341" i="8" s="1"/>
  <c r="D258" i="8"/>
  <c r="D342" i="8" s="1"/>
  <c r="G67" i="8"/>
  <c r="G64" i="8"/>
  <c r="G58" i="8"/>
  <c r="G68" i="8"/>
  <c r="G65" i="8"/>
  <c r="G66" i="8"/>
  <c r="G85" i="8"/>
  <c r="G234" i="8" s="1"/>
  <c r="G318" i="8" s="1"/>
  <c r="G82" i="8"/>
  <c r="G231" i="8" s="1"/>
  <c r="G315" i="8" s="1"/>
  <c r="G61" i="8"/>
  <c r="G235" i="8" s="1"/>
  <c r="G319" i="8" s="1"/>
  <c r="G83" i="8"/>
  <c r="G232" i="8" s="1"/>
  <c r="G316" i="8" s="1"/>
  <c r="G80" i="8"/>
  <c r="G229" i="8" s="1"/>
  <c r="G313" i="8" s="1"/>
  <c r="G84" i="8"/>
  <c r="G233" i="8" s="1"/>
  <c r="G317" i="8" s="1"/>
  <c r="G81" i="8"/>
  <c r="G230" i="8" s="1"/>
  <c r="G314" i="8" s="1"/>
  <c r="H217" i="8"/>
  <c r="H301" i="8" s="1"/>
  <c r="F227" i="8"/>
  <c r="F311" i="8" s="1"/>
  <c r="F225" i="8"/>
  <c r="F309" i="8" s="1"/>
  <c r="F224" i="8"/>
  <c r="F308" i="8" s="1"/>
  <c r="F226" i="8"/>
  <c r="F310" i="8" s="1"/>
  <c r="D251" i="8"/>
  <c r="D335" i="8" s="1"/>
  <c r="H255" i="8"/>
  <c r="H339" i="8" s="1"/>
  <c r="H68" i="8"/>
  <c r="H65" i="8"/>
  <c r="H66" i="8"/>
  <c r="C71" i="8"/>
  <c r="C223" i="8" s="1"/>
  <c r="C307" i="8" s="1"/>
  <c r="C59" i="8"/>
  <c r="C228" i="8" s="1"/>
  <c r="C312" i="8" s="1"/>
  <c r="C72" i="8"/>
  <c r="C69" i="8"/>
  <c r="C218" i="8" s="1"/>
  <c r="C302" i="8" s="1"/>
  <c r="C73" i="8"/>
  <c r="C70" i="8"/>
  <c r="E78" i="8"/>
  <c r="E242" i="8" s="1"/>
  <c r="E326" i="8" s="1"/>
  <c r="E75" i="8"/>
  <c r="E60" i="8"/>
  <c r="E244" i="8" s="1"/>
  <c r="E328" i="8" s="1"/>
  <c r="E79" i="8"/>
  <c r="E243" i="8" s="1"/>
  <c r="E327" i="8" s="1"/>
  <c r="E76" i="8"/>
  <c r="E239" i="8" s="1"/>
  <c r="E323" i="8" s="1"/>
  <c r="E77" i="8"/>
  <c r="E74" i="8"/>
  <c r="E236" i="8" s="1"/>
  <c r="E320" i="8" s="1"/>
  <c r="H220" i="8"/>
  <c r="H304" i="8" s="1"/>
  <c r="H222" i="8"/>
  <c r="H306" i="8" s="1"/>
  <c r="F248" i="8"/>
  <c r="F332" i="8" s="1"/>
  <c r="F245" i="8"/>
  <c r="F329" i="8" s="1"/>
  <c r="F246" i="8"/>
  <c r="F330" i="8" s="1"/>
  <c r="C216" i="8"/>
  <c r="C300" i="8" s="1"/>
  <c r="C215" i="8"/>
  <c r="C299" i="8" s="1"/>
  <c r="C213" i="8"/>
  <c r="C297" i="8" s="1"/>
  <c r="C214" i="8"/>
  <c r="C298" i="8" s="1"/>
  <c r="D226" i="8"/>
  <c r="D310" i="8" s="1"/>
  <c r="D227" i="8"/>
  <c r="D311" i="8" s="1"/>
  <c r="D224" i="8"/>
  <c r="D308" i="8" s="1"/>
  <c r="D225" i="8"/>
  <c r="D309" i="8" s="1"/>
  <c r="F88" i="8"/>
  <c r="F249" i="8" s="1"/>
  <c r="F333" i="8" s="1"/>
  <c r="F89" i="8"/>
  <c r="F86" i="8"/>
  <c r="F62" i="8"/>
  <c r="F253" i="8" s="1"/>
  <c r="F337" i="8" s="1"/>
  <c r="H95" i="8"/>
  <c r="H262" i="8" s="1"/>
  <c r="H346" i="8" s="1"/>
  <c r="H92" i="8"/>
  <c r="H93" i="8"/>
  <c r="H260" i="8" s="1"/>
  <c r="H344" i="8" s="1"/>
  <c r="H63" i="8"/>
  <c r="H263" i="8" s="1"/>
  <c r="H347" i="8" s="1"/>
  <c r="F202" i="8"/>
  <c r="F286" i="8" s="1"/>
  <c r="F199" i="8"/>
  <c r="F283" i="8" s="1"/>
  <c r="F197" i="8"/>
  <c r="F281" i="8" s="1"/>
  <c r="F201" i="8"/>
  <c r="F285" i="8" s="1"/>
  <c r="H67" i="8"/>
  <c r="D66" i="8"/>
  <c r="D67" i="8"/>
  <c r="D64" i="8"/>
  <c r="D58" i="8"/>
  <c r="E226" i="8"/>
  <c r="E310" i="8" s="1"/>
  <c r="E227" i="8"/>
  <c r="E311" i="8" s="1"/>
  <c r="E225" i="8"/>
  <c r="E309" i="8" s="1"/>
  <c r="E224" i="8"/>
  <c r="E308" i="8" s="1"/>
  <c r="D84" i="8"/>
  <c r="D233" i="8" s="1"/>
  <c r="D317" i="8" s="1"/>
  <c r="D81" i="8"/>
  <c r="D230" i="8" s="1"/>
  <c r="D314" i="8" s="1"/>
  <c r="D85" i="8"/>
  <c r="D234" i="8" s="1"/>
  <c r="D318" i="8" s="1"/>
  <c r="D82" i="8"/>
  <c r="D231" i="8" s="1"/>
  <c r="D315" i="8" s="1"/>
  <c r="D61" i="8"/>
  <c r="D235" i="8" s="1"/>
  <c r="D319" i="8" s="1"/>
  <c r="H64" i="8"/>
  <c r="D80" i="8"/>
  <c r="D229" i="8" s="1"/>
  <c r="D313" i="8" s="1"/>
  <c r="F198" i="8"/>
  <c r="F282" i="8" s="1"/>
  <c r="E66" i="8"/>
  <c r="E67" i="8"/>
  <c r="E64" i="8"/>
  <c r="E68" i="8"/>
  <c r="E65" i="8"/>
  <c r="F73" i="8"/>
  <c r="F70" i="8"/>
  <c r="F71" i="8"/>
  <c r="F223" i="8" s="1"/>
  <c r="F307" i="8" s="1"/>
  <c r="F59" i="8"/>
  <c r="F228" i="8" s="1"/>
  <c r="F312" i="8" s="1"/>
  <c r="H77" i="8"/>
  <c r="H74" i="8"/>
  <c r="H236" i="8" s="1"/>
  <c r="H320" i="8" s="1"/>
  <c r="H78" i="8"/>
  <c r="H242" i="8" s="1"/>
  <c r="H326" i="8" s="1"/>
  <c r="H75" i="8"/>
  <c r="H60" i="8"/>
  <c r="H244" i="8" s="1"/>
  <c r="H328" i="8" s="1"/>
  <c r="H250" i="8"/>
  <c r="H334" i="8" s="1"/>
  <c r="H251" i="8"/>
  <c r="H335" i="8" s="1"/>
  <c r="H79" i="8"/>
  <c r="H243" i="8" s="1"/>
  <c r="H327" i="8" s="1"/>
  <c r="C58" i="8"/>
  <c r="E59" i="8"/>
  <c r="E228" i="8" s="1"/>
  <c r="E312" i="8" s="1"/>
  <c r="G60" i="8"/>
  <c r="G244" i="8" s="1"/>
  <c r="G328" i="8" s="1"/>
  <c r="C61" i="8"/>
  <c r="C235" i="8" s="1"/>
  <c r="C319" i="8" s="1"/>
  <c r="E62" i="8"/>
  <c r="E253" i="8" s="1"/>
  <c r="E337" i="8" s="1"/>
  <c r="G63" i="8"/>
  <c r="G263" i="8" s="1"/>
  <c r="G347" i="8" s="1"/>
  <c r="C64" i="8"/>
  <c r="C67" i="8"/>
  <c r="E71" i="8"/>
  <c r="E223" i="8" s="1"/>
  <c r="E307" i="8" s="1"/>
  <c r="G75" i="8"/>
  <c r="C76" i="8"/>
  <c r="C239" i="8" s="1"/>
  <c r="C323" i="8" s="1"/>
  <c r="G78" i="8"/>
  <c r="G242" i="8" s="1"/>
  <c r="G326" i="8" s="1"/>
  <c r="C79" i="8"/>
  <c r="C243" i="8" s="1"/>
  <c r="C327" i="8" s="1"/>
  <c r="E80" i="8"/>
  <c r="E229" i="8" s="1"/>
  <c r="E313" i="8" s="1"/>
  <c r="C82" i="8"/>
  <c r="C231" i="8" s="1"/>
  <c r="C315" i="8" s="1"/>
  <c r="E83" i="8"/>
  <c r="E232" i="8" s="1"/>
  <c r="E316" i="8" s="1"/>
  <c r="C85" i="8"/>
  <c r="C234" i="8" s="1"/>
  <c r="C318" i="8" s="1"/>
  <c r="E86" i="8"/>
  <c r="G87" i="8"/>
  <c r="E89" i="8"/>
  <c r="G90" i="8"/>
  <c r="G252" i="8" s="1"/>
  <c r="G336" i="8" s="1"/>
  <c r="C91" i="8"/>
  <c r="G93" i="8"/>
  <c r="G260" i="8" s="1"/>
  <c r="G344" i="8" s="1"/>
  <c r="C94" i="8"/>
  <c r="C261" i="8" s="1"/>
  <c r="C345" i="8" s="1"/>
  <c r="F65" i="8"/>
  <c r="F68" i="8"/>
  <c r="H69" i="8"/>
  <c r="H218" i="8" s="1"/>
  <c r="H302" i="8" s="1"/>
  <c r="D70" i="8"/>
  <c r="H72" i="8"/>
  <c r="D73" i="8"/>
  <c r="F74" i="8"/>
  <c r="F236" i="8" s="1"/>
  <c r="F320" i="8" s="1"/>
  <c r="D76" i="8"/>
  <c r="D239" i="8" s="1"/>
  <c r="D323" i="8" s="1"/>
  <c r="F77" i="8"/>
  <c r="D79" i="8"/>
  <c r="D243" i="8" s="1"/>
  <c r="D327" i="8" s="1"/>
  <c r="F80" i="8"/>
  <c r="F229" i="8" s="1"/>
  <c r="F313" i="8" s="1"/>
  <c r="H81" i="8"/>
  <c r="H230" i="8" s="1"/>
  <c r="H314" i="8" s="1"/>
  <c r="F83" i="8"/>
  <c r="F232" i="8" s="1"/>
  <c r="F316" i="8" s="1"/>
  <c r="H84" i="8"/>
  <c r="H233" i="8" s="1"/>
  <c r="H317" i="8" s="1"/>
  <c r="H87" i="8"/>
  <c r="D88" i="8"/>
  <c r="D249" i="8" s="1"/>
  <c r="D333" i="8" s="1"/>
  <c r="H90" i="8"/>
  <c r="H252" i="8" s="1"/>
  <c r="H336" i="8" s="1"/>
  <c r="D91" i="8"/>
  <c r="F92" i="8"/>
  <c r="D94" i="8"/>
  <c r="D261" i="8" s="1"/>
  <c r="D345" i="8" s="1"/>
  <c r="F95" i="8"/>
  <c r="F262" i="8" s="1"/>
  <c r="F346" i="8" s="1"/>
  <c r="C60" i="8"/>
  <c r="C244" i="8" s="1"/>
  <c r="C328" i="8" s="1"/>
  <c r="E61" i="8"/>
  <c r="E235" i="8" s="1"/>
  <c r="E319" i="8" s="1"/>
  <c r="G62" i="8"/>
  <c r="G253" i="8" s="1"/>
  <c r="G337" i="8" s="1"/>
  <c r="C63" i="8"/>
  <c r="C263" i="8" s="1"/>
  <c r="C347" i="8" s="1"/>
  <c r="C66" i="8"/>
  <c r="E70" i="8"/>
  <c r="E73" i="8"/>
  <c r="G74" i="8"/>
  <c r="G236" i="8" s="1"/>
  <c r="G320" i="8" s="1"/>
  <c r="C75" i="8"/>
  <c r="G77" i="8"/>
  <c r="C78" i="8"/>
  <c r="C242" i="8" s="1"/>
  <c r="C326" i="8" s="1"/>
  <c r="C81" i="8"/>
  <c r="C230" i="8" s="1"/>
  <c r="C314" i="8" s="1"/>
  <c r="E82" i="8"/>
  <c r="E231" i="8" s="1"/>
  <c r="E315" i="8" s="1"/>
  <c r="C84" i="8"/>
  <c r="C233" i="8" s="1"/>
  <c r="C317" i="8" s="1"/>
  <c r="E85" i="8"/>
  <c r="E234" i="8" s="1"/>
  <c r="E318" i="8" s="1"/>
  <c r="G86" i="8"/>
  <c r="E88" i="8"/>
  <c r="E249" i="8" s="1"/>
  <c r="E333" i="8" s="1"/>
  <c r="G89" i="8"/>
  <c r="G92" i="8"/>
  <c r="C93" i="8"/>
  <c r="C260" i="8" s="1"/>
  <c r="C344" i="8" s="1"/>
  <c r="G95" i="8"/>
  <c r="G262" i="8" s="1"/>
  <c r="G346" i="8" s="1"/>
  <c r="F58" i="8"/>
  <c r="H59" i="8"/>
  <c r="H228" i="8" s="1"/>
  <c r="H312" i="8" s="1"/>
  <c r="D60" i="8"/>
  <c r="D244" i="8" s="1"/>
  <c r="D328" i="8" s="1"/>
  <c r="F61" i="8"/>
  <c r="F235" i="8" s="1"/>
  <c r="F319" i="8" s="1"/>
  <c r="H62" i="8"/>
  <c r="H253" i="8" s="1"/>
  <c r="H337" i="8" s="1"/>
  <c r="D63" i="8"/>
  <c r="D263" i="8" s="1"/>
  <c r="D347" i="8" s="1"/>
  <c r="F64" i="8"/>
  <c r="D69" i="8"/>
  <c r="D218" i="8" s="1"/>
  <c r="D302" i="8" s="1"/>
  <c r="D75" i="8"/>
  <c r="F76" i="8"/>
  <c r="F239" i="8" s="1"/>
  <c r="F323" i="8" s="1"/>
  <c r="H80" i="8"/>
  <c r="H229" i="8" s="1"/>
  <c r="H313" i="8" s="1"/>
  <c r="F82" i="8"/>
  <c r="F231" i="8" s="1"/>
  <c r="F315" i="8" s="1"/>
  <c r="H86" i="8"/>
  <c r="D87" i="8"/>
  <c r="F91" i="8"/>
  <c r="C65" i="8"/>
  <c r="E69" i="8"/>
  <c r="E218" i="8" s="1"/>
  <c r="E302" i="8" s="1"/>
  <c r="C74" i="8"/>
  <c r="C236" i="8" s="1"/>
  <c r="C320" i="8" s="1"/>
  <c r="G76" i="8"/>
  <c r="G239" i="8" s="1"/>
  <c r="G323" i="8" s="1"/>
  <c r="C80" i="8"/>
  <c r="C229" i="8" s="1"/>
  <c r="C313" i="8" s="1"/>
  <c r="E81" i="8"/>
  <c r="E230" i="8" s="1"/>
  <c r="E314" i="8" s="1"/>
  <c r="E87" i="8"/>
  <c r="G91" i="8"/>
  <c r="C92" i="8"/>
  <c r="C372" i="10" l="1"/>
  <c r="D370" i="10"/>
  <c r="C295" i="3"/>
  <c r="C379" i="3" s="1"/>
  <c r="C294" i="3"/>
  <c r="C378" i="3" s="1"/>
  <c r="E289" i="3"/>
  <c r="E373" i="3" s="1"/>
  <c r="E291" i="3"/>
  <c r="E375" i="3" s="1"/>
  <c r="E288" i="3"/>
  <c r="E372" i="3" s="1"/>
  <c r="E290" i="3"/>
  <c r="E374" i="3" s="1"/>
  <c r="F323" i="3"/>
  <c r="F407" i="3" s="1"/>
  <c r="F324" i="3"/>
  <c r="F408" i="3" s="1"/>
  <c r="F295" i="3"/>
  <c r="F379" i="3" s="1"/>
  <c r="F294" i="3"/>
  <c r="F378" i="3" s="1"/>
  <c r="F293" i="3"/>
  <c r="F377" i="3" s="1"/>
  <c r="F296" i="3"/>
  <c r="F380" i="3" s="1"/>
  <c r="E319" i="3"/>
  <c r="E403" i="3" s="1"/>
  <c r="E320" i="3"/>
  <c r="E404" i="3" s="1"/>
  <c r="F288" i="3"/>
  <c r="F372" i="3" s="1"/>
  <c r="F291" i="3"/>
  <c r="F375" i="3" s="1"/>
  <c r="F290" i="3"/>
  <c r="F374" i="3" s="1"/>
  <c r="F289" i="3"/>
  <c r="F373" i="3" s="1"/>
  <c r="F327" i="3"/>
  <c r="F411" i="3" s="1"/>
  <c r="F326" i="3"/>
  <c r="F410" i="3" s="1"/>
  <c r="F328" i="3"/>
  <c r="F412" i="3" s="1"/>
  <c r="F325" i="3"/>
  <c r="F409" i="3" s="1"/>
  <c r="E316" i="3"/>
  <c r="E400" i="3" s="1"/>
  <c r="E317" i="3"/>
  <c r="E401" i="3" s="1"/>
  <c r="E314" i="3"/>
  <c r="E398" i="3" s="1"/>
  <c r="E315" i="3"/>
  <c r="E399" i="3" s="1"/>
  <c r="G309" i="3"/>
  <c r="G393" i="3" s="1"/>
  <c r="G310" i="3"/>
  <c r="G394" i="3" s="1"/>
  <c r="E293" i="3"/>
  <c r="E377" i="3" s="1"/>
  <c r="E295" i="3"/>
  <c r="E379" i="3" s="1"/>
  <c r="E294" i="3"/>
  <c r="E378" i="3" s="1"/>
  <c r="E296" i="3"/>
  <c r="E380" i="3" s="1"/>
  <c r="G307" i="3"/>
  <c r="G391" i="3" s="1"/>
  <c r="G306" i="3"/>
  <c r="G390" i="3" s="1"/>
  <c r="C296" i="3"/>
  <c r="C380" i="3" s="1"/>
  <c r="C290" i="3"/>
  <c r="C374" i="3" s="1"/>
  <c r="C288" i="3"/>
  <c r="C372" i="3" s="1"/>
  <c r="C291" i="3"/>
  <c r="C375" i="3" s="1"/>
  <c r="C289" i="3"/>
  <c r="C373" i="3" s="1"/>
  <c r="H369" i="10"/>
  <c r="G204" i="10"/>
  <c r="G292" i="10" s="1"/>
  <c r="G208" i="10"/>
  <c r="G296" i="10" s="1"/>
  <c r="G197" i="10"/>
  <c r="G285" i="10" s="1"/>
  <c r="G217" i="10"/>
  <c r="G305" i="10" s="1"/>
  <c r="E228" i="10"/>
  <c r="E316" i="10" s="1"/>
  <c r="E227" i="10"/>
  <c r="E315" i="10" s="1"/>
  <c r="E370" i="10"/>
  <c r="C216" i="10"/>
  <c r="C304" i="10" s="1"/>
  <c r="C235" i="10"/>
  <c r="C323" i="10" s="1"/>
  <c r="C263" i="10"/>
  <c r="C351" i="10" s="1"/>
  <c r="C218" i="10"/>
  <c r="C306" i="10" s="1"/>
  <c r="C214" i="10"/>
  <c r="C302" i="10" s="1"/>
  <c r="C213" i="10"/>
  <c r="C301" i="10" s="1"/>
  <c r="G199" i="10"/>
  <c r="G287" i="10" s="1"/>
  <c r="G268" i="10"/>
  <c r="G356" i="10" s="1"/>
  <c r="C369" i="10"/>
  <c r="D372" i="10"/>
  <c r="G212" i="10"/>
  <c r="G300" i="10" s="1"/>
  <c r="G206" i="10"/>
  <c r="G294" i="10" s="1"/>
  <c r="E367" i="10"/>
  <c r="G196" i="10"/>
  <c r="G284" i="10" s="1"/>
  <c r="G202" i="10"/>
  <c r="G290" i="10" s="1"/>
  <c r="G203" i="10"/>
  <c r="G291" i="10" s="1"/>
  <c r="G271" i="10"/>
  <c r="G359" i="10" s="1"/>
  <c r="G215" i="10"/>
  <c r="G303" i="10" s="1"/>
  <c r="G209" i="10"/>
  <c r="G297" i="10" s="1"/>
  <c r="G195" i="10"/>
  <c r="G283" i="10" s="1"/>
  <c r="G269" i="10"/>
  <c r="G357" i="10" s="1"/>
  <c r="G214" i="10"/>
  <c r="G302" i="10" s="1"/>
  <c r="G213" i="10"/>
  <c r="G301" i="10" s="1"/>
  <c r="G207" i="10"/>
  <c r="G295" i="10" s="1"/>
  <c r="G198" i="10"/>
  <c r="G286" i="10" s="1"/>
  <c r="G420" i="10" s="1"/>
  <c r="G491" i="4" s="1"/>
  <c r="E21" i="11" s="1"/>
  <c r="C370" i="10"/>
  <c r="G211" i="10"/>
  <c r="G299" i="10" s="1"/>
  <c r="G218" i="10"/>
  <c r="G306" i="10" s="1"/>
  <c r="G210" i="10"/>
  <c r="G298" i="10" s="1"/>
  <c r="G370" i="10"/>
  <c r="G201" i="10"/>
  <c r="G289" i="10" s="1"/>
  <c r="F370" i="10"/>
  <c r="C371" i="10"/>
  <c r="G216" i="10"/>
  <c r="G304" i="10" s="1"/>
  <c r="G231" i="10"/>
  <c r="G319" i="10" s="1"/>
  <c r="G232" i="10"/>
  <c r="G320" i="10" s="1"/>
  <c r="F267" i="10"/>
  <c r="F355" i="10" s="1"/>
  <c r="F266" i="10"/>
  <c r="F354" i="10" s="1"/>
  <c r="F194" i="10"/>
  <c r="F282" i="10" s="1"/>
  <c r="F190" i="10"/>
  <c r="F278" i="10" s="1"/>
  <c r="F193" i="10"/>
  <c r="F281" i="10" s="1"/>
  <c r="F192" i="10"/>
  <c r="F280" i="10" s="1"/>
  <c r="F189" i="10"/>
  <c r="F277" i="10" s="1"/>
  <c r="F191" i="10"/>
  <c r="F279" i="10" s="1"/>
  <c r="E365" i="10"/>
  <c r="G240" i="10"/>
  <c r="G328" i="10" s="1"/>
  <c r="G239" i="10"/>
  <c r="G327" i="10" s="1"/>
  <c r="E203" i="10"/>
  <c r="E291" i="10" s="1"/>
  <c r="E200" i="10"/>
  <c r="E288" i="10" s="1"/>
  <c r="E197" i="10"/>
  <c r="E285" i="10" s="1"/>
  <c r="E202" i="10"/>
  <c r="E290" i="10" s="1"/>
  <c r="E199" i="10"/>
  <c r="E287" i="10" s="1"/>
  <c r="E196" i="10"/>
  <c r="E284" i="10" s="1"/>
  <c r="E420" i="10" s="1"/>
  <c r="E491" i="4" s="1"/>
  <c r="C21" i="11" s="1"/>
  <c r="E198" i="10"/>
  <c r="E286" i="10" s="1"/>
  <c r="E201" i="10"/>
  <c r="E289" i="10" s="1"/>
  <c r="E195" i="10"/>
  <c r="E283" i="10" s="1"/>
  <c r="E204" i="10"/>
  <c r="E292" i="10" s="1"/>
  <c r="C267" i="10"/>
  <c r="C355" i="10" s="1"/>
  <c r="C266" i="10"/>
  <c r="C354" i="10" s="1"/>
  <c r="F262" i="10"/>
  <c r="F350" i="10" s="1"/>
  <c r="F263" i="10"/>
  <c r="F351" i="10" s="1"/>
  <c r="D223" i="10"/>
  <c r="D311" i="10" s="1"/>
  <c r="D220" i="10"/>
  <c r="D308" i="10" s="1"/>
  <c r="D222" i="10"/>
  <c r="D310" i="10" s="1"/>
  <c r="D221" i="10"/>
  <c r="D309" i="10" s="1"/>
  <c r="H231" i="10"/>
  <c r="H319" i="10" s="1"/>
  <c r="H232" i="10"/>
  <c r="H320" i="10" s="1"/>
  <c r="H240" i="10"/>
  <c r="H328" i="10" s="1"/>
  <c r="H239" i="10"/>
  <c r="H327" i="10" s="1"/>
  <c r="G258" i="10"/>
  <c r="G346" i="10" s="1"/>
  <c r="G260" i="10"/>
  <c r="G348" i="10" s="1"/>
  <c r="G257" i="10"/>
  <c r="G345" i="10" s="1"/>
  <c r="G259" i="10"/>
  <c r="G347" i="10" s="1"/>
  <c r="F232" i="10"/>
  <c r="F320" i="10" s="1"/>
  <c r="F231" i="10"/>
  <c r="F319" i="10" s="1"/>
  <c r="D266" i="10"/>
  <c r="D354" i="10" s="1"/>
  <c r="D267" i="10"/>
  <c r="D355" i="10" s="1"/>
  <c r="G365" i="10"/>
  <c r="F218" i="10"/>
  <c r="F306" i="10" s="1"/>
  <c r="F217" i="10"/>
  <c r="F305" i="10" s="1"/>
  <c r="F219" i="10"/>
  <c r="F307" i="10" s="1"/>
  <c r="F216" i="10"/>
  <c r="F304" i="10" s="1"/>
  <c r="F214" i="10"/>
  <c r="F302" i="10" s="1"/>
  <c r="F212" i="10"/>
  <c r="F300" i="10" s="1"/>
  <c r="F215" i="10"/>
  <c r="F303" i="10" s="1"/>
  <c r="F213" i="10"/>
  <c r="F301" i="10" s="1"/>
  <c r="F211" i="10"/>
  <c r="F299" i="10" s="1"/>
  <c r="H370" i="10"/>
  <c r="H219" i="10"/>
  <c r="H307" i="10" s="1"/>
  <c r="H216" i="10"/>
  <c r="H304" i="10" s="1"/>
  <c r="H218" i="10"/>
  <c r="H306" i="10" s="1"/>
  <c r="H214" i="10"/>
  <c r="H302" i="10" s="1"/>
  <c r="H217" i="10"/>
  <c r="H305" i="10" s="1"/>
  <c r="H215" i="10"/>
  <c r="H303" i="10" s="1"/>
  <c r="H213" i="10"/>
  <c r="H301" i="10" s="1"/>
  <c r="H212" i="10"/>
  <c r="H300" i="10" s="1"/>
  <c r="H211" i="10"/>
  <c r="H299" i="10" s="1"/>
  <c r="D193" i="10"/>
  <c r="D281" i="10" s="1"/>
  <c r="D194" i="10"/>
  <c r="D282" i="10" s="1"/>
  <c r="D189" i="10"/>
  <c r="D277" i="10" s="1"/>
  <c r="D192" i="10"/>
  <c r="D280" i="10" s="1"/>
  <c r="D190" i="10"/>
  <c r="D278" i="10" s="1"/>
  <c r="D191" i="10"/>
  <c r="D279" i="10" s="1"/>
  <c r="D252" i="10"/>
  <c r="D340" i="10" s="1"/>
  <c r="D253" i="10"/>
  <c r="D341" i="10" s="1"/>
  <c r="E221" i="10"/>
  <c r="E309" i="10" s="1"/>
  <c r="E222" i="10"/>
  <c r="E310" i="10" s="1"/>
  <c r="E223" i="10"/>
  <c r="E311" i="10" s="1"/>
  <c r="E220" i="10"/>
  <c r="E308" i="10" s="1"/>
  <c r="H259" i="10"/>
  <c r="H347" i="10" s="1"/>
  <c r="H260" i="10"/>
  <c r="H348" i="10" s="1"/>
  <c r="H257" i="10"/>
  <c r="H345" i="10" s="1"/>
  <c r="H258" i="10"/>
  <c r="H346" i="10" s="1"/>
  <c r="C193" i="10"/>
  <c r="C281" i="10" s="1"/>
  <c r="C190" i="10"/>
  <c r="C278" i="10" s="1"/>
  <c r="C192" i="10"/>
  <c r="C280" i="10" s="1"/>
  <c r="C189" i="10"/>
  <c r="C277" i="10" s="1"/>
  <c r="C191" i="10"/>
  <c r="C279" i="10" s="1"/>
  <c r="C194" i="10"/>
  <c r="C282" i="10" s="1"/>
  <c r="G237" i="10"/>
  <c r="G325" i="10" s="1"/>
  <c r="G234" i="10"/>
  <c r="G322" i="10" s="1"/>
  <c r="G235" i="10"/>
  <c r="G323" i="10" s="1"/>
  <c r="G236" i="10"/>
  <c r="G324" i="10" s="1"/>
  <c r="G233" i="10"/>
  <c r="G321" i="10" s="1"/>
  <c r="H271" i="10"/>
  <c r="H359" i="10" s="1"/>
  <c r="H268" i="10"/>
  <c r="H356" i="10" s="1"/>
  <c r="H269" i="10"/>
  <c r="H357" i="10" s="1"/>
  <c r="H270" i="10"/>
  <c r="H358" i="10" s="1"/>
  <c r="H204" i="10"/>
  <c r="H292" i="10" s="1"/>
  <c r="H195" i="10"/>
  <c r="H283" i="10" s="1"/>
  <c r="H200" i="10"/>
  <c r="H288" i="10" s="1"/>
  <c r="H196" i="10"/>
  <c r="H284" i="10" s="1"/>
  <c r="H198" i="10"/>
  <c r="H286" i="10" s="1"/>
  <c r="H203" i="10"/>
  <c r="H291" i="10" s="1"/>
  <c r="H199" i="10"/>
  <c r="H287" i="10" s="1"/>
  <c r="H202" i="10"/>
  <c r="H290" i="10" s="1"/>
  <c r="H201" i="10"/>
  <c r="H289" i="10" s="1"/>
  <c r="H197" i="10"/>
  <c r="H285" i="10" s="1"/>
  <c r="F258" i="10"/>
  <c r="F346" i="10" s="1"/>
  <c r="F259" i="10"/>
  <c r="F347" i="10" s="1"/>
  <c r="F257" i="10"/>
  <c r="F345" i="10" s="1"/>
  <c r="F260" i="10"/>
  <c r="F348" i="10" s="1"/>
  <c r="D249" i="10"/>
  <c r="D337" i="10" s="1"/>
  <c r="D250" i="10"/>
  <c r="D338" i="10" s="1"/>
  <c r="D229" i="10"/>
  <c r="D317" i="10" s="1"/>
  <c r="D228" i="10"/>
  <c r="D316" i="10" s="1"/>
  <c r="D230" i="10"/>
  <c r="D318" i="10" s="1"/>
  <c r="D227" i="10"/>
  <c r="D315" i="10" s="1"/>
  <c r="H253" i="10"/>
  <c r="H341" i="10" s="1"/>
  <c r="H252" i="10"/>
  <c r="H340" i="10" s="1"/>
  <c r="F249" i="10"/>
  <c r="F337" i="10" s="1"/>
  <c r="F250" i="10"/>
  <c r="F338" i="10" s="1"/>
  <c r="F252" i="10"/>
  <c r="F340" i="10" s="1"/>
  <c r="F253" i="10"/>
  <c r="F341" i="10" s="1"/>
  <c r="G249" i="10"/>
  <c r="G337" i="10" s="1"/>
  <c r="G250" i="10"/>
  <c r="G338" i="10" s="1"/>
  <c r="D263" i="10"/>
  <c r="D351" i="10" s="1"/>
  <c r="D262" i="10"/>
  <c r="D350" i="10" s="1"/>
  <c r="H209" i="10"/>
  <c r="H297" i="10" s="1"/>
  <c r="H205" i="10"/>
  <c r="H293" i="10" s="1"/>
  <c r="H207" i="10"/>
  <c r="H295" i="10" s="1"/>
  <c r="H208" i="10"/>
  <c r="H296" i="10" s="1"/>
  <c r="H210" i="10"/>
  <c r="H298" i="10" s="1"/>
  <c r="H206" i="10"/>
  <c r="H294" i="10" s="1"/>
  <c r="F270" i="10"/>
  <c r="F358" i="10" s="1"/>
  <c r="F271" i="10"/>
  <c r="F359" i="10" s="1"/>
  <c r="F268" i="10"/>
  <c r="F356" i="10" s="1"/>
  <c r="F269" i="10"/>
  <c r="F357" i="10" s="1"/>
  <c r="F208" i="10"/>
  <c r="F296" i="10" s="1"/>
  <c r="F206" i="10"/>
  <c r="F294" i="10" s="1"/>
  <c r="F207" i="10"/>
  <c r="F295" i="10" s="1"/>
  <c r="F210" i="10"/>
  <c r="F298" i="10" s="1"/>
  <c r="F205" i="10"/>
  <c r="F293" i="10" s="1"/>
  <c r="F209" i="10"/>
  <c r="F297" i="10" s="1"/>
  <c r="D240" i="10"/>
  <c r="D328" i="10" s="1"/>
  <c r="D239" i="10"/>
  <c r="D327" i="10" s="1"/>
  <c r="E217" i="10"/>
  <c r="E305" i="10" s="1"/>
  <c r="E215" i="10"/>
  <c r="E303" i="10" s="1"/>
  <c r="E212" i="10"/>
  <c r="E300" i="10" s="1"/>
  <c r="E219" i="10"/>
  <c r="E307" i="10" s="1"/>
  <c r="E218" i="10"/>
  <c r="E306" i="10" s="1"/>
  <c r="E216" i="10"/>
  <c r="E304" i="10" s="1"/>
  <c r="E214" i="10"/>
  <c r="E302" i="10" s="1"/>
  <c r="E211" i="10"/>
  <c r="E299" i="10" s="1"/>
  <c r="E213" i="10"/>
  <c r="E301" i="10" s="1"/>
  <c r="C250" i="10"/>
  <c r="C338" i="10" s="1"/>
  <c r="C249" i="10"/>
  <c r="C337" i="10" s="1"/>
  <c r="D202" i="10"/>
  <c r="D290" i="10" s="1"/>
  <c r="D203" i="10"/>
  <c r="D291" i="10" s="1"/>
  <c r="D198" i="10"/>
  <c r="D286" i="10" s="1"/>
  <c r="D196" i="10"/>
  <c r="D284" i="10" s="1"/>
  <c r="D201" i="10"/>
  <c r="D289" i="10" s="1"/>
  <c r="D197" i="10"/>
  <c r="D285" i="10" s="1"/>
  <c r="D204" i="10"/>
  <c r="D292" i="10" s="1"/>
  <c r="D200" i="10"/>
  <c r="D288" i="10" s="1"/>
  <c r="D199" i="10"/>
  <c r="D287" i="10" s="1"/>
  <c r="D195" i="10"/>
  <c r="D283" i="10" s="1"/>
  <c r="E371" i="10"/>
  <c r="H237" i="10"/>
  <c r="H325" i="10" s="1"/>
  <c r="H234" i="10"/>
  <c r="H322" i="10" s="1"/>
  <c r="H236" i="10"/>
  <c r="H324" i="10" s="1"/>
  <c r="H233" i="10"/>
  <c r="H321" i="10" s="1"/>
  <c r="H235" i="10"/>
  <c r="H323" i="10" s="1"/>
  <c r="F239" i="10"/>
  <c r="F327" i="10" s="1"/>
  <c r="F240" i="10"/>
  <c r="F328" i="10" s="1"/>
  <c r="F236" i="10"/>
  <c r="F324" i="10" s="1"/>
  <c r="F233" i="10"/>
  <c r="F321" i="10" s="1"/>
  <c r="F235" i="10"/>
  <c r="F323" i="10" s="1"/>
  <c r="F237" i="10"/>
  <c r="F325" i="10" s="1"/>
  <c r="F234" i="10"/>
  <c r="F322" i="10" s="1"/>
  <c r="E263" i="10"/>
  <c r="E351" i="10" s="1"/>
  <c r="E262" i="10"/>
  <c r="E350" i="10" s="1"/>
  <c r="H191" i="10"/>
  <c r="H279" i="10" s="1"/>
  <c r="H189" i="10"/>
  <c r="H277" i="10" s="1"/>
  <c r="H194" i="10"/>
  <c r="H282" i="10" s="1"/>
  <c r="H190" i="10"/>
  <c r="H278" i="10" s="1"/>
  <c r="H192" i="10"/>
  <c r="H280" i="10" s="1"/>
  <c r="H193" i="10"/>
  <c r="H281" i="10" s="1"/>
  <c r="F221" i="10"/>
  <c r="F309" i="10" s="1"/>
  <c r="F223" i="10"/>
  <c r="F311" i="10" s="1"/>
  <c r="F220" i="10"/>
  <c r="F308" i="10" s="1"/>
  <c r="F222" i="10"/>
  <c r="F310" i="10" s="1"/>
  <c r="C271" i="10"/>
  <c r="C359" i="10" s="1"/>
  <c r="C268" i="10"/>
  <c r="C356" i="10" s="1"/>
  <c r="C270" i="10"/>
  <c r="C358" i="10" s="1"/>
  <c r="C269" i="10"/>
  <c r="C357" i="10" s="1"/>
  <c r="D232" i="10"/>
  <c r="D320" i="10" s="1"/>
  <c r="D231" i="10"/>
  <c r="D319" i="10" s="1"/>
  <c r="C253" i="10"/>
  <c r="C341" i="10" s="1"/>
  <c r="C252" i="10"/>
  <c r="C340" i="10" s="1"/>
  <c r="H250" i="10"/>
  <c r="H338" i="10" s="1"/>
  <c r="H249" i="10"/>
  <c r="H337" i="10" s="1"/>
  <c r="G263" i="10"/>
  <c r="G351" i="10" s="1"/>
  <c r="G262" i="10"/>
  <c r="G350" i="10" s="1"/>
  <c r="C208" i="10"/>
  <c r="C296" i="10" s="1"/>
  <c r="C205" i="10"/>
  <c r="C293" i="10" s="1"/>
  <c r="C210" i="10"/>
  <c r="C298" i="10" s="1"/>
  <c r="C207" i="10"/>
  <c r="C295" i="10" s="1"/>
  <c r="C206" i="10"/>
  <c r="C294" i="10" s="1"/>
  <c r="C209" i="10"/>
  <c r="C297" i="10" s="1"/>
  <c r="H266" i="10"/>
  <c r="H354" i="10" s="1"/>
  <c r="H267" i="10"/>
  <c r="H355" i="10" s="1"/>
  <c r="D260" i="10"/>
  <c r="D348" i="10" s="1"/>
  <c r="D257" i="10"/>
  <c r="D345" i="10" s="1"/>
  <c r="D258" i="10"/>
  <c r="D346" i="10" s="1"/>
  <c r="D259" i="10"/>
  <c r="D347" i="10" s="1"/>
  <c r="G228" i="10"/>
  <c r="G316" i="10" s="1"/>
  <c r="G229" i="10"/>
  <c r="G317" i="10" s="1"/>
  <c r="G230" i="10"/>
  <c r="G318" i="10" s="1"/>
  <c r="G227" i="10"/>
  <c r="G315" i="10" s="1"/>
  <c r="D235" i="10"/>
  <c r="D323" i="10" s="1"/>
  <c r="D237" i="10"/>
  <c r="D325" i="10" s="1"/>
  <c r="D234" i="10"/>
  <c r="D322" i="10" s="1"/>
  <c r="D236" i="10"/>
  <c r="D324" i="10" s="1"/>
  <c r="D233" i="10"/>
  <c r="D321" i="10" s="1"/>
  <c r="D207" i="10"/>
  <c r="D295" i="10" s="1"/>
  <c r="D205" i="10"/>
  <c r="D293" i="10" s="1"/>
  <c r="D210" i="10"/>
  <c r="D298" i="10" s="1"/>
  <c r="D206" i="10"/>
  <c r="D294" i="10" s="1"/>
  <c r="D209" i="10"/>
  <c r="D297" i="10" s="1"/>
  <c r="D208" i="10"/>
  <c r="D296" i="10" s="1"/>
  <c r="H372" i="10"/>
  <c r="H228" i="10"/>
  <c r="H316" i="10" s="1"/>
  <c r="H230" i="10"/>
  <c r="H318" i="10" s="1"/>
  <c r="H227" i="10"/>
  <c r="H315" i="10" s="1"/>
  <c r="H229" i="10"/>
  <c r="H317" i="10" s="1"/>
  <c r="F230" i="10"/>
  <c r="F318" i="10" s="1"/>
  <c r="F227" i="10"/>
  <c r="F315" i="10" s="1"/>
  <c r="F229" i="10"/>
  <c r="F317" i="10" s="1"/>
  <c r="F228" i="10"/>
  <c r="F316" i="10" s="1"/>
  <c r="H221" i="8"/>
  <c r="H305" i="8" s="1"/>
  <c r="D240" i="8"/>
  <c r="D324" i="8" s="1"/>
  <c r="D215" i="8"/>
  <c r="D299" i="8" s="1"/>
  <c r="D214" i="8"/>
  <c r="D298" i="8" s="1"/>
  <c r="F200" i="8"/>
  <c r="F284" i="8" s="1"/>
  <c r="D213" i="8"/>
  <c r="D297" i="8" s="1"/>
  <c r="F184" i="8"/>
  <c r="F268" i="8" s="1"/>
  <c r="F183" i="8"/>
  <c r="F267" i="8" s="1"/>
  <c r="F182" i="8"/>
  <c r="F266" i="8" s="1"/>
  <c r="F185" i="8"/>
  <c r="F269" i="8" s="1"/>
  <c r="F186" i="8"/>
  <c r="F270" i="8" s="1"/>
  <c r="F181" i="8"/>
  <c r="F265" i="8" s="1"/>
  <c r="E210" i="8"/>
  <c r="E294" i="8" s="1"/>
  <c r="E207" i="8"/>
  <c r="E291" i="8" s="1"/>
  <c r="E204" i="8"/>
  <c r="E288" i="8" s="1"/>
  <c r="E211" i="8"/>
  <c r="E295" i="8" s="1"/>
  <c r="E208" i="8"/>
  <c r="E292" i="8" s="1"/>
  <c r="E205" i="8"/>
  <c r="E289" i="8" s="1"/>
  <c r="E212" i="8"/>
  <c r="E296" i="8" s="1"/>
  <c r="E209" i="8"/>
  <c r="E293" i="8" s="1"/>
  <c r="E206" i="8"/>
  <c r="E290" i="8" s="1"/>
  <c r="F254" i="8"/>
  <c r="F338" i="8" s="1"/>
  <c r="F255" i="8"/>
  <c r="F339" i="8" s="1"/>
  <c r="D238" i="8"/>
  <c r="D322" i="8" s="1"/>
  <c r="D237" i="8"/>
  <c r="D321" i="8" s="1"/>
  <c r="G251" i="8"/>
  <c r="G335" i="8" s="1"/>
  <c r="G250" i="8"/>
  <c r="G334" i="8" s="1"/>
  <c r="E220" i="8"/>
  <c r="E304" i="8" s="1"/>
  <c r="E222" i="8"/>
  <c r="E306" i="8" s="1"/>
  <c r="E219" i="8"/>
  <c r="E303" i="8" s="1"/>
  <c r="E221" i="8"/>
  <c r="E305" i="8" s="1"/>
  <c r="H247" i="8"/>
  <c r="H331" i="8" s="1"/>
  <c r="H248" i="8"/>
  <c r="H332" i="8" s="1"/>
  <c r="H245" i="8"/>
  <c r="H329" i="8" s="1"/>
  <c r="H246" i="8"/>
  <c r="H330" i="8" s="1"/>
  <c r="F240" i="8"/>
  <c r="F324" i="8" s="1"/>
  <c r="F241" i="8"/>
  <c r="F325" i="8" s="1"/>
  <c r="H240" i="8"/>
  <c r="H324" i="8" s="1"/>
  <c r="H241" i="8"/>
  <c r="H325" i="8" s="1"/>
  <c r="E213" i="8"/>
  <c r="E297" i="8" s="1"/>
  <c r="E214" i="8"/>
  <c r="E298" i="8" s="1"/>
  <c r="E215" i="8"/>
  <c r="E299" i="8" s="1"/>
  <c r="E216" i="8"/>
  <c r="E300" i="8" s="1"/>
  <c r="D186" i="8"/>
  <c r="D270" i="8" s="1"/>
  <c r="D183" i="8"/>
  <c r="D267" i="8" s="1"/>
  <c r="D181" i="8"/>
  <c r="D265" i="8" s="1"/>
  <c r="D184" i="8"/>
  <c r="D268" i="8" s="1"/>
  <c r="D185" i="8"/>
  <c r="D269" i="8" s="1"/>
  <c r="D182" i="8"/>
  <c r="D266" i="8" s="1"/>
  <c r="H215" i="8"/>
  <c r="H299" i="8" s="1"/>
  <c r="H216" i="8"/>
  <c r="H300" i="8" s="1"/>
  <c r="H213" i="8"/>
  <c r="H297" i="8" s="1"/>
  <c r="H214" i="8"/>
  <c r="H298" i="8" s="1"/>
  <c r="G184" i="8"/>
  <c r="G268" i="8" s="1"/>
  <c r="G186" i="8"/>
  <c r="G270" i="8" s="1"/>
  <c r="G183" i="8"/>
  <c r="G267" i="8" s="1"/>
  <c r="G182" i="8"/>
  <c r="G266" i="8" s="1"/>
  <c r="G185" i="8"/>
  <c r="G269" i="8" s="1"/>
  <c r="G181" i="8"/>
  <c r="G265" i="8" s="1"/>
  <c r="D248" i="8"/>
  <c r="D332" i="8" s="1"/>
  <c r="D246" i="8"/>
  <c r="D330" i="8" s="1"/>
  <c r="D247" i="8"/>
  <c r="D331" i="8" s="1"/>
  <c r="D245" i="8"/>
  <c r="D329" i="8" s="1"/>
  <c r="C203" i="8"/>
  <c r="C287" i="8" s="1"/>
  <c r="C200" i="8"/>
  <c r="C284" i="8" s="1"/>
  <c r="C197" i="8"/>
  <c r="C281" i="8" s="1"/>
  <c r="C201" i="8"/>
  <c r="C285" i="8" s="1"/>
  <c r="C198" i="8"/>
  <c r="C282" i="8" s="1"/>
  <c r="C202" i="8"/>
  <c r="C286" i="8" s="1"/>
  <c r="C199" i="8"/>
  <c r="C283" i="8" s="1"/>
  <c r="F214" i="8"/>
  <c r="F298" i="8" s="1"/>
  <c r="F215" i="8"/>
  <c r="F299" i="8" s="1"/>
  <c r="F216" i="8"/>
  <c r="F300" i="8" s="1"/>
  <c r="F213" i="8"/>
  <c r="F297" i="8" s="1"/>
  <c r="E250" i="8"/>
  <c r="E334" i="8" s="1"/>
  <c r="E251" i="8"/>
  <c r="E335" i="8" s="1"/>
  <c r="C212" i="8"/>
  <c r="C296" i="8" s="1"/>
  <c r="C209" i="8"/>
  <c r="C293" i="8" s="1"/>
  <c r="C206" i="8"/>
  <c r="C290" i="8" s="1"/>
  <c r="C210" i="8"/>
  <c r="C294" i="8" s="1"/>
  <c r="C207" i="8"/>
  <c r="C291" i="8" s="1"/>
  <c r="C204" i="8"/>
  <c r="C288" i="8" s="1"/>
  <c r="C211" i="8"/>
  <c r="C295" i="8" s="1"/>
  <c r="C208" i="8"/>
  <c r="C292" i="8" s="1"/>
  <c r="C205" i="8"/>
  <c r="C289" i="8" s="1"/>
  <c r="E186" i="8"/>
  <c r="E270" i="8" s="1"/>
  <c r="E183" i="8"/>
  <c r="E267" i="8" s="1"/>
  <c r="E185" i="8"/>
  <c r="E269" i="8" s="1"/>
  <c r="E181" i="8"/>
  <c r="E265" i="8" s="1"/>
  <c r="E184" i="8"/>
  <c r="E268" i="8" s="1"/>
  <c r="E182" i="8"/>
  <c r="E266" i="8" s="1"/>
  <c r="H185" i="8"/>
  <c r="H269" i="8" s="1"/>
  <c r="H184" i="8"/>
  <c r="H268" i="8" s="1"/>
  <c r="H186" i="8"/>
  <c r="H270" i="8" s="1"/>
  <c r="H181" i="8"/>
  <c r="H265" i="8" s="1"/>
  <c r="H182" i="8"/>
  <c r="H266" i="8" s="1"/>
  <c r="H183" i="8"/>
  <c r="H267" i="8" s="1"/>
  <c r="D210" i="8"/>
  <c r="D294" i="8" s="1"/>
  <c r="D207" i="8"/>
  <c r="D291" i="8" s="1"/>
  <c r="D204" i="8"/>
  <c r="D288" i="8" s="1"/>
  <c r="D211" i="8"/>
  <c r="D295" i="8" s="1"/>
  <c r="D208" i="8"/>
  <c r="D292" i="8" s="1"/>
  <c r="D205" i="8"/>
  <c r="D289" i="8" s="1"/>
  <c r="D206" i="8"/>
  <c r="D290" i="8" s="1"/>
  <c r="D209" i="8"/>
  <c r="D293" i="8" s="1"/>
  <c r="D212" i="8"/>
  <c r="D296" i="8" s="1"/>
  <c r="F250" i="8"/>
  <c r="F334" i="8" s="1"/>
  <c r="F251" i="8"/>
  <c r="F335" i="8" s="1"/>
  <c r="C225" i="8"/>
  <c r="C309" i="8" s="1"/>
  <c r="C227" i="8"/>
  <c r="C311" i="8" s="1"/>
  <c r="C224" i="8"/>
  <c r="C308" i="8" s="1"/>
  <c r="C226" i="8"/>
  <c r="C310" i="8" s="1"/>
  <c r="G211" i="8"/>
  <c r="G295" i="8" s="1"/>
  <c r="G208" i="8"/>
  <c r="G292" i="8" s="1"/>
  <c r="G205" i="8"/>
  <c r="G289" i="8" s="1"/>
  <c r="G212" i="8"/>
  <c r="G296" i="8" s="1"/>
  <c r="G209" i="8"/>
  <c r="G293" i="8" s="1"/>
  <c r="G206" i="8"/>
  <c r="G290" i="8" s="1"/>
  <c r="G210" i="8"/>
  <c r="G294" i="8" s="1"/>
  <c r="G207" i="8"/>
  <c r="G291" i="8" s="1"/>
  <c r="G204" i="8"/>
  <c r="G288" i="8" s="1"/>
  <c r="C251" i="8"/>
  <c r="C335" i="8" s="1"/>
  <c r="C250" i="8"/>
  <c r="C334" i="8" s="1"/>
  <c r="F196" i="8"/>
  <c r="F280" i="8" s="1"/>
  <c r="F193" i="8"/>
  <c r="F277" i="8" s="1"/>
  <c r="F190" i="8"/>
  <c r="F274" i="8" s="1"/>
  <c r="F187" i="8"/>
  <c r="F271" i="8" s="1"/>
  <c r="F194" i="8"/>
  <c r="F278" i="8" s="1"/>
  <c r="F191" i="8"/>
  <c r="F275" i="8" s="1"/>
  <c r="F189" i="8"/>
  <c r="F273" i="8" s="1"/>
  <c r="F195" i="8"/>
  <c r="F279" i="8" s="1"/>
  <c r="F188" i="8"/>
  <c r="F272" i="8" s="1"/>
  <c r="F192" i="8"/>
  <c r="F276" i="8" s="1"/>
  <c r="G248" i="8"/>
  <c r="G332" i="8" s="1"/>
  <c r="G245" i="8"/>
  <c r="G329" i="8" s="1"/>
  <c r="G247" i="8"/>
  <c r="G331" i="8" s="1"/>
  <c r="G246" i="8"/>
  <c r="G330" i="8" s="1"/>
  <c r="C185" i="8"/>
  <c r="C269" i="8" s="1"/>
  <c r="C184" i="8"/>
  <c r="C268" i="8" s="1"/>
  <c r="C183" i="8"/>
  <c r="C267" i="8" s="1"/>
  <c r="C181" i="8"/>
  <c r="C265" i="8" s="1"/>
  <c r="C186" i="8"/>
  <c r="C270" i="8" s="1"/>
  <c r="C182" i="8"/>
  <c r="C266" i="8" s="1"/>
  <c r="C217" i="8"/>
  <c r="C301" i="8" s="1"/>
  <c r="E238" i="8"/>
  <c r="E322" i="8" s="1"/>
  <c r="E237" i="8"/>
  <c r="E321" i="8" s="1"/>
  <c r="G202" i="8"/>
  <c r="G286" i="8" s="1"/>
  <c r="G199" i="8"/>
  <c r="G283" i="8" s="1"/>
  <c r="G203" i="8"/>
  <c r="G287" i="8" s="1"/>
  <c r="G200" i="8"/>
  <c r="G284" i="8" s="1"/>
  <c r="G197" i="8"/>
  <c r="G281" i="8" s="1"/>
  <c r="G201" i="8"/>
  <c r="G285" i="8" s="1"/>
  <c r="G198" i="8"/>
  <c r="G282" i="8" s="1"/>
  <c r="E259" i="8"/>
  <c r="E343" i="8" s="1"/>
  <c r="E256" i="8"/>
  <c r="E340" i="8" s="1"/>
  <c r="E258" i="8"/>
  <c r="E342" i="8" s="1"/>
  <c r="E257" i="8"/>
  <c r="E341" i="8" s="1"/>
  <c r="G221" i="8"/>
  <c r="G305" i="8" s="1"/>
  <c r="G220" i="8"/>
  <c r="G304" i="8" s="1"/>
  <c r="G222" i="8"/>
  <c r="G306" i="8" s="1"/>
  <c r="G219" i="8"/>
  <c r="G303" i="8" s="1"/>
  <c r="G240" i="8"/>
  <c r="G324" i="8" s="1"/>
  <c r="G241" i="8"/>
  <c r="G325" i="8" s="1"/>
  <c r="C258" i="8"/>
  <c r="C342" i="8" s="1"/>
  <c r="C259" i="8"/>
  <c r="C343" i="8" s="1"/>
  <c r="C257" i="8"/>
  <c r="C341" i="8" s="1"/>
  <c r="C256" i="8"/>
  <c r="C340" i="8" s="1"/>
  <c r="C237" i="8"/>
  <c r="C321" i="8" s="1"/>
  <c r="C238" i="8"/>
  <c r="C322" i="8" s="1"/>
  <c r="D254" i="8"/>
  <c r="D338" i="8" s="1"/>
  <c r="D255" i="8"/>
  <c r="D339" i="8" s="1"/>
  <c r="H237" i="8"/>
  <c r="H321" i="8" s="1"/>
  <c r="H238" i="8"/>
  <c r="H322" i="8" s="1"/>
  <c r="F222" i="8"/>
  <c r="F306" i="8" s="1"/>
  <c r="F219" i="8"/>
  <c r="F303" i="8" s="1"/>
  <c r="F220" i="8"/>
  <c r="F304" i="8" s="1"/>
  <c r="F221" i="8"/>
  <c r="F305" i="8" s="1"/>
  <c r="E201" i="8"/>
  <c r="E285" i="8" s="1"/>
  <c r="E198" i="8"/>
  <c r="E282" i="8" s="1"/>
  <c r="E202" i="8"/>
  <c r="E286" i="8" s="1"/>
  <c r="E199" i="8"/>
  <c r="E283" i="8" s="1"/>
  <c r="E203" i="8"/>
  <c r="E287" i="8" s="1"/>
  <c r="E200" i="8"/>
  <c r="E284" i="8" s="1"/>
  <c r="E197" i="8"/>
  <c r="E281" i="8" s="1"/>
  <c r="H258" i="8"/>
  <c r="H342" i="8" s="1"/>
  <c r="H259" i="8"/>
  <c r="H343" i="8" s="1"/>
  <c r="H256" i="8"/>
  <c r="H340" i="8" s="1"/>
  <c r="H257" i="8"/>
  <c r="H341" i="8" s="1"/>
  <c r="G196" i="8"/>
  <c r="G280" i="8" s="1"/>
  <c r="G193" i="8"/>
  <c r="G277" i="8" s="1"/>
  <c r="G190" i="8"/>
  <c r="G274" i="8" s="1"/>
  <c r="G187" i="8"/>
  <c r="G271" i="8" s="1"/>
  <c r="G195" i="8"/>
  <c r="G279" i="8" s="1"/>
  <c r="G192" i="8"/>
  <c r="G276" i="8" s="1"/>
  <c r="G189" i="8"/>
  <c r="G273" i="8" s="1"/>
  <c r="G194" i="8"/>
  <c r="G278" i="8" s="1"/>
  <c r="G191" i="8"/>
  <c r="G275" i="8" s="1"/>
  <c r="G188" i="8"/>
  <c r="G272" i="8" s="1"/>
  <c r="C246" i="8"/>
  <c r="C330" i="8" s="1"/>
  <c r="C248" i="8"/>
  <c r="C332" i="8" s="1"/>
  <c r="C245" i="8"/>
  <c r="C329" i="8" s="1"/>
  <c r="C247" i="8"/>
  <c r="C331" i="8" s="1"/>
  <c r="F217" i="8"/>
  <c r="F301" i="8" s="1"/>
  <c r="F257" i="8"/>
  <c r="F341" i="8" s="1"/>
  <c r="F258" i="8"/>
  <c r="F342" i="8" s="1"/>
  <c r="F259" i="8"/>
  <c r="F343" i="8" s="1"/>
  <c r="F256" i="8"/>
  <c r="F340" i="8" s="1"/>
  <c r="D201" i="8"/>
  <c r="D285" i="8" s="1"/>
  <c r="D198" i="8"/>
  <c r="D282" i="8" s="1"/>
  <c r="D202" i="8"/>
  <c r="D286" i="8" s="1"/>
  <c r="D199" i="8"/>
  <c r="D283" i="8" s="1"/>
  <c r="D200" i="8"/>
  <c r="D284" i="8" s="1"/>
  <c r="D203" i="8"/>
  <c r="D287" i="8" s="1"/>
  <c r="D197" i="8"/>
  <c r="D281" i="8" s="1"/>
  <c r="G254" i="8"/>
  <c r="G338" i="8" s="1"/>
  <c r="G255" i="8"/>
  <c r="G339" i="8" s="1"/>
  <c r="H225" i="8"/>
  <c r="H309" i="8" s="1"/>
  <c r="H226" i="8"/>
  <c r="H310" i="8" s="1"/>
  <c r="H227" i="8"/>
  <c r="H311" i="8" s="1"/>
  <c r="H224" i="8"/>
  <c r="H308" i="8" s="1"/>
  <c r="E241" i="8"/>
  <c r="E325" i="8" s="1"/>
  <c r="E240" i="8"/>
  <c r="E324" i="8" s="1"/>
  <c r="C222" i="8"/>
  <c r="C306" i="8" s="1"/>
  <c r="C219" i="8"/>
  <c r="C303" i="8" s="1"/>
  <c r="C221" i="8"/>
  <c r="C305" i="8" s="1"/>
  <c r="C220" i="8"/>
  <c r="C304" i="8" s="1"/>
  <c r="H203" i="8"/>
  <c r="H287" i="8" s="1"/>
  <c r="H200" i="8"/>
  <c r="H284" i="8" s="1"/>
  <c r="H197" i="8"/>
  <c r="H281" i="8" s="1"/>
  <c r="H201" i="8"/>
  <c r="H285" i="8" s="1"/>
  <c r="H198" i="8"/>
  <c r="H282" i="8" s="1"/>
  <c r="H202" i="8"/>
  <c r="H286" i="8" s="1"/>
  <c r="H199" i="8"/>
  <c r="H283" i="8" s="1"/>
  <c r="G214" i="8"/>
  <c r="G298" i="8" s="1"/>
  <c r="G215" i="8"/>
  <c r="G299" i="8" s="1"/>
  <c r="G216" i="8"/>
  <c r="G300" i="8" s="1"/>
  <c r="G213" i="8"/>
  <c r="G297" i="8" s="1"/>
  <c r="E255" i="8"/>
  <c r="E339" i="8" s="1"/>
  <c r="E254" i="8"/>
  <c r="E338" i="8" s="1"/>
  <c r="E247" i="8"/>
  <c r="E331" i="8" s="1"/>
  <c r="E246" i="8"/>
  <c r="E330" i="8" s="1"/>
  <c r="E248" i="8"/>
  <c r="E332" i="8" s="1"/>
  <c r="E245" i="8"/>
  <c r="E329" i="8" s="1"/>
  <c r="C194" i="8"/>
  <c r="C278" i="8" s="1"/>
  <c r="C191" i="8"/>
  <c r="C275" i="8" s="1"/>
  <c r="C188" i="8"/>
  <c r="C272" i="8" s="1"/>
  <c r="C196" i="8"/>
  <c r="C280" i="8" s="1"/>
  <c r="C193" i="8"/>
  <c r="C277" i="8" s="1"/>
  <c r="C190" i="8"/>
  <c r="C274" i="8" s="1"/>
  <c r="C187" i="8"/>
  <c r="C271" i="8" s="1"/>
  <c r="C192" i="8"/>
  <c r="C276" i="8" s="1"/>
  <c r="C189" i="8"/>
  <c r="C273" i="8" s="1"/>
  <c r="C195" i="8"/>
  <c r="C279" i="8" s="1"/>
  <c r="G257" i="8"/>
  <c r="G341" i="8" s="1"/>
  <c r="G258" i="8"/>
  <c r="G342" i="8" s="1"/>
  <c r="G259" i="8"/>
  <c r="G343" i="8" s="1"/>
  <c r="G256" i="8"/>
  <c r="G340" i="8" s="1"/>
  <c r="D221" i="8"/>
  <c r="D305" i="8" s="1"/>
  <c r="D219" i="8"/>
  <c r="D303" i="8" s="1"/>
  <c r="D220" i="8"/>
  <c r="D304" i="8" s="1"/>
  <c r="D222" i="8"/>
  <c r="D306" i="8" s="1"/>
  <c r="C255" i="8"/>
  <c r="C339" i="8" s="1"/>
  <c r="C254" i="8"/>
  <c r="C338" i="8" s="1"/>
  <c r="G237" i="8"/>
  <c r="G321" i="8" s="1"/>
  <c r="G238" i="8"/>
  <c r="G322" i="8" s="1"/>
  <c r="E195" i="8"/>
  <c r="E279" i="8" s="1"/>
  <c r="E192" i="8"/>
  <c r="E276" i="8" s="1"/>
  <c r="E189" i="8"/>
  <c r="E273" i="8" s="1"/>
  <c r="E196" i="8"/>
  <c r="E280" i="8" s="1"/>
  <c r="E194" i="8"/>
  <c r="E278" i="8" s="1"/>
  <c r="E191" i="8"/>
  <c r="E275" i="8" s="1"/>
  <c r="E188" i="8"/>
  <c r="E272" i="8" s="1"/>
  <c r="E193" i="8"/>
  <c r="E277" i="8" s="1"/>
  <c r="E190" i="8"/>
  <c r="E274" i="8" s="1"/>
  <c r="E187" i="8"/>
  <c r="E271" i="8" s="1"/>
  <c r="D217" i="8"/>
  <c r="D301" i="8" s="1"/>
  <c r="H212" i="8"/>
  <c r="H296" i="8" s="1"/>
  <c r="H209" i="8"/>
  <c r="H293" i="8" s="1"/>
  <c r="H206" i="8"/>
  <c r="H290" i="8" s="1"/>
  <c r="H210" i="8"/>
  <c r="H294" i="8" s="1"/>
  <c r="H207" i="8"/>
  <c r="H291" i="8" s="1"/>
  <c r="H204" i="8"/>
  <c r="H288" i="8" s="1"/>
  <c r="H205" i="8"/>
  <c r="H289" i="8" s="1"/>
  <c r="H208" i="8"/>
  <c r="H292" i="8" s="1"/>
  <c r="H211" i="8"/>
  <c r="H295" i="8" s="1"/>
  <c r="H194" i="8"/>
  <c r="H278" i="8" s="1"/>
  <c r="H191" i="8"/>
  <c r="H275" i="8" s="1"/>
  <c r="H188" i="8"/>
  <c r="H272" i="8" s="1"/>
  <c r="H195" i="8"/>
  <c r="H279" i="8" s="1"/>
  <c r="H192" i="8"/>
  <c r="H276" i="8" s="1"/>
  <c r="H190" i="8"/>
  <c r="H274" i="8" s="1"/>
  <c r="H187" i="8"/>
  <c r="H271" i="8" s="1"/>
  <c r="H196" i="8"/>
  <c r="H280" i="8" s="1"/>
  <c r="H193" i="8"/>
  <c r="H277" i="8" s="1"/>
  <c r="H189" i="8"/>
  <c r="H273" i="8" s="1"/>
  <c r="G217" i="8"/>
  <c r="G301" i="8" s="1"/>
  <c r="G227" i="8"/>
  <c r="G311" i="8" s="1"/>
  <c r="G224" i="8"/>
  <c r="G308" i="8" s="1"/>
  <c r="G226" i="8"/>
  <c r="G310" i="8" s="1"/>
  <c r="G225" i="8"/>
  <c r="G309" i="8" s="1"/>
  <c r="D366" i="10" l="1"/>
  <c r="H420" i="10"/>
  <c r="H491" i="4" s="1"/>
  <c r="F21" i="11" s="1"/>
  <c r="C420" i="10"/>
  <c r="C491" i="4" s="1"/>
  <c r="D371" i="10"/>
  <c r="F420" i="10"/>
  <c r="F491" i="4" s="1"/>
  <c r="D21" i="11" s="1"/>
  <c r="D420" i="10"/>
  <c r="D491" i="4" s="1"/>
  <c r="B21" i="11" s="1"/>
  <c r="E393" i="8"/>
  <c r="E462" i="3" s="1"/>
  <c r="D393" i="8"/>
  <c r="D462" i="3" s="1"/>
  <c r="C393" i="8"/>
  <c r="C462" i="3" s="1"/>
  <c r="F393" i="8"/>
  <c r="F462" i="3" s="1"/>
  <c r="H393" i="8"/>
  <c r="H462" i="3" s="1"/>
  <c r="G393" i="8"/>
  <c r="G462" i="3" s="1"/>
  <c r="H371" i="10"/>
  <c r="F371" i="10"/>
  <c r="F367" i="10"/>
  <c r="D369" i="10"/>
  <c r="C367" i="10"/>
  <c r="C368" i="10"/>
  <c r="F368" i="10"/>
  <c r="H368" i="10"/>
  <c r="E366" i="10"/>
  <c r="F369" i="10"/>
  <c r="G368" i="10"/>
  <c r="C366" i="10"/>
  <c r="H367" i="10"/>
  <c r="G366" i="10"/>
  <c r="G371" i="10"/>
  <c r="G367" i="10"/>
  <c r="F365" i="10"/>
  <c r="H366" i="10"/>
  <c r="E369" i="10"/>
  <c r="C365" i="10"/>
  <c r="H365" i="10"/>
  <c r="D365" i="10"/>
  <c r="E368" i="10"/>
  <c r="D367" i="10"/>
  <c r="D368" i="10"/>
  <c r="F366" i="10"/>
  <c r="I17" i="8"/>
  <c r="I14" i="8"/>
  <c r="I15" i="8"/>
  <c r="I12" i="8"/>
  <c r="I13" i="8"/>
  <c r="I16" i="8"/>
  <c r="I68" i="8" l="1"/>
  <c r="I65" i="8"/>
  <c r="I66" i="8"/>
  <c r="I67" i="8"/>
  <c r="I64" i="8"/>
  <c r="I58" i="8"/>
  <c r="I71" i="8"/>
  <c r="I223" i="8" s="1"/>
  <c r="I307" i="8" s="1"/>
  <c r="I59" i="8"/>
  <c r="I228" i="8" s="1"/>
  <c r="I312" i="8" s="1"/>
  <c r="I72" i="8"/>
  <c r="I69" i="8"/>
  <c r="I218" i="8" s="1"/>
  <c r="I302" i="8" s="1"/>
  <c r="I73" i="8"/>
  <c r="I70" i="8"/>
  <c r="I95" i="8"/>
  <c r="I262" i="8" s="1"/>
  <c r="I346" i="8" s="1"/>
  <c r="I92" i="8"/>
  <c r="I93" i="8"/>
  <c r="I260" i="8" s="1"/>
  <c r="I344" i="8" s="1"/>
  <c r="I63" i="8"/>
  <c r="I263" i="8" s="1"/>
  <c r="I347" i="8" s="1"/>
  <c r="I94" i="8"/>
  <c r="I261" i="8" s="1"/>
  <c r="I345" i="8" s="1"/>
  <c r="I91" i="8"/>
  <c r="I83" i="8"/>
  <c r="I232" i="8" s="1"/>
  <c r="I316" i="8" s="1"/>
  <c r="I80" i="8"/>
  <c r="I229" i="8" s="1"/>
  <c r="I313" i="8" s="1"/>
  <c r="I84" i="8"/>
  <c r="I233" i="8" s="1"/>
  <c r="I317" i="8" s="1"/>
  <c r="I81" i="8"/>
  <c r="I230" i="8" s="1"/>
  <c r="I314" i="8" s="1"/>
  <c r="I85" i="8"/>
  <c r="I234" i="8" s="1"/>
  <c r="I318" i="8" s="1"/>
  <c r="I82" i="8"/>
  <c r="I231" i="8" s="1"/>
  <c r="I315" i="8" s="1"/>
  <c r="I61" i="8"/>
  <c r="I235" i="8" s="1"/>
  <c r="I319" i="8" s="1"/>
  <c r="I77" i="8"/>
  <c r="I74" i="8"/>
  <c r="I236" i="8" s="1"/>
  <c r="I320" i="8" s="1"/>
  <c r="I78" i="8"/>
  <c r="I242" i="8" s="1"/>
  <c r="I326" i="8" s="1"/>
  <c r="I75" i="8"/>
  <c r="I60" i="8"/>
  <c r="I244" i="8" s="1"/>
  <c r="I328" i="8" s="1"/>
  <c r="I79" i="8"/>
  <c r="I243" i="8" s="1"/>
  <c r="I327" i="8" s="1"/>
  <c r="I76" i="8"/>
  <c r="I239" i="8" s="1"/>
  <c r="I323" i="8" s="1"/>
  <c r="I89" i="8"/>
  <c r="I86" i="8"/>
  <c r="I62" i="8"/>
  <c r="I253" i="8" s="1"/>
  <c r="I337" i="8" s="1"/>
  <c r="I90" i="8"/>
  <c r="I252" i="8" s="1"/>
  <c r="I336" i="8" s="1"/>
  <c r="I87" i="8"/>
  <c r="I88" i="8"/>
  <c r="I249" i="8" s="1"/>
  <c r="I333" i="8" s="1"/>
  <c r="I225" i="8" l="1"/>
  <c r="I309" i="8" s="1"/>
  <c r="I227" i="8"/>
  <c r="I311" i="8" s="1"/>
  <c r="I224" i="8"/>
  <c r="I308" i="8" s="1"/>
  <c r="I226" i="8"/>
  <c r="I310" i="8" s="1"/>
  <c r="I203" i="8"/>
  <c r="I287" i="8" s="1"/>
  <c r="I200" i="8"/>
  <c r="I284" i="8" s="1"/>
  <c r="I197" i="8"/>
  <c r="I281" i="8" s="1"/>
  <c r="I201" i="8"/>
  <c r="I285" i="8" s="1"/>
  <c r="I198" i="8"/>
  <c r="I282" i="8" s="1"/>
  <c r="I202" i="8"/>
  <c r="I286" i="8" s="1"/>
  <c r="I199" i="8"/>
  <c r="I283" i="8" s="1"/>
  <c r="I258" i="8"/>
  <c r="I342" i="8" s="1"/>
  <c r="I259" i="8"/>
  <c r="I343" i="8" s="1"/>
  <c r="I257" i="8"/>
  <c r="I341" i="8" s="1"/>
  <c r="I256" i="8"/>
  <c r="I340" i="8" s="1"/>
  <c r="I194" i="8"/>
  <c r="I278" i="8" s="1"/>
  <c r="I191" i="8"/>
  <c r="I275" i="8" s="1"/>
  <c r="I188" i="8"/>
  <c r="I272" i="8" s="1"/>
  <c r="I196" i="8"/>
  <c r="I280" i="8" s="1"/>
  <c r="I193" i="8"/>
  <c r="I277" i="8" s="1"/>
  <c r="I190" i="8"/>
  <c r="I274" i="8" s="1"/>
  <c r="I187" i="8"/>
  <c r="I271" i="8" s="1"/>
  <c r="I195" i="8"/>
  <c r="I279" i="8" s="1"/>
  <c r="I192" i="8"/>
  <c r="I276" i="8" s="1"/>
  <c r="I189" i="8"/>
  <c r="I273" i="8" s="1"/>
  <c r="I216" i="8"/>
  <c r="I300" i="8" s="1"/>
  <c r="I215" i="8"/>
  <c r="I299" i="8" s="1"/>
  <c r="I213" i="8"/>
  <c r="I297" i="8" s="1"/>
  <c r="I214" i="8"/>
  <c r="I298" i="8" s="1"/>
  <c r="I251" i="8"/>
  <c r="I335" i="8" s="1"/>
  <c r="I250" i="8"/>
  <c r="I334" i="8" s="1"/>
  <c r="I255" i="8"/>
  <c r="I339" i="8" s="1"/>
  <c r="I254" i="8"/>
  <c r="I338" i="8" s="1"/>
  <c r="I222" i="8"/>
  <c r="I306" i="8" s="1"/>
  <c r="I219" i="8"/>
  <c r="I303" i="8" s="1"/>
  <c r="I221" i="8"/>
  <c r="I305" i="8" s="1"/>
  <c r="I220" i="8"/>
  <c r="I304" i="8" s="1"/>
  <c r="I217" i="8"/>
  <c r="I301" i="8" s="1"/>
  <c r="I237" i="8"/>
  <c r="I321" i="8" s="1"/>
  <c r="I238" i="8"/>
  <c r="I322" i="8" s="1"/>
  <c r="I240" i="8"/>
  <c r="I324" i="8" s="1"/>
  <c r="I241" i="8"/>
  <c r="I325" i="8" s="1"/>
  <c r="I185" i="8"/>
  <c r="I269" i="8" s="1"/>
  <c r="I182" i="8"/>
  <c r="I266" i="8" s="1"/>
  <c r="I184" i="8"/>
  <c r="I268" i="8" s="1"/>
  <c r="I186" i="8"/>
  <c r="I270" i="8" s="1"/>
  <c r="I181" i="8"/>
  <c r="I265" i="8" s="1"/>
  <c r="I183" i="8"/>
  <c r="I267" i="8" s="1"/>
  <c r="I246" i="8"/>
  <c r="I330" i="8" s="1"/>
  <c r="I248" i="8"/>
  <c r="I332" i="8" s="1"/>
  <c r="I247" i="8"/>
  <c r="I331" i="8" s="1"/>
  <c r="I245" i="8"/>
  <c r="I329" i="8" s="1"/>
  <c r="I212" i="8"/>
  <c r="I296" i="8" s="1"/>
  <c r="I209" i="8"/>
  <c r="I293" i="8" s="1"/>
  <c r="I206" i="8"/>
  <c r="I290" i="8" s="1"/>
  <c r="I210" i="8"/>
  <c r="I294" i="8" s="1"/>
  <c r="I207" i="8"/>
  <c r="I291" i="8" s="1"/>
  <c r="I204" i="8"/>
  <c r="I288" i="8" s="1"/>
  <c r="I211" i="8"/>
  <c r="I295" i="8" s="1"/>
  <c r="I208" i="8"/>
  <c r="I292" i="8" s="1"/>
  <c r="I205" i="8"/>
  <c r="I289" i="8" s="1"/>
  <c r="I393" i="8" l="1"/>
  <c r="I462" i="3" s="1"/>
  <c r="J16" i="8"/>
  <c r="J17" i="8"/>
  <c r="J14" i="8"/>
  <c r="J13" i="8"/>
  <c r="J15" i="8"/>
  <c r="J12" i="8"/>
  <c r="J72" i="8" l="1"/>
  <c r="J69" i="8"/>
  <c r="J218" i="8" s="1"/>
  <c r="J302" i="8" s="1"/>
  <c r="J73" i="8"/>
  <c r="J70" i="8"/>
  <c r="J71" i="8"/>
  <c r="J223" i="8" s="1"/>
  <c r="J307" i="8" s="1"/>
  <c r="J59" i="8"/>
  <c r="J228" i="8" s="1"/>
  <c r="J312" i="8" s="1"/>
  <c r="J90" i="8"/>
  <c r="J252" i="8" s="1"/>
  <c r="J336" i="8" s="1"/>
  <c r="J87" i="8"/>
  <c r="J88" i="8"/>
  <c r="J249" i="8" s="1"/>
  <c r="J333" i="8" s="1"/>
  <c r="J62" i="8"/>
  <c r="J253" i="8" s="1"/>
  <c r="J337" i="8" s="1"/>
  <c r="J86" i="8"/>
  <c r="J89" i="8"/>
  <c r="J78" i="8"/>
  <c r="J242" i="8" s="1"/>
  <c r="J326" i="8" s="1"/>
  <c r="J75" i="8"/>
  <c r="J60" i="8"/>
  <c r="J244" i="8" s="1"/>
  <c r="J328" i="8" s="1"/>
  <c r="J79" i="8"/>
  <c r="J243" i="8" s="1"/>
  <c r="J327" i="8" s="1"/>
  <c r="J76" i="8"/>
  <c r="J239" i="8" s="1"/>
  <c r="J323" i="8" s="1"/>
  <c r="J74" i="8"/>
  <c r="J236" i="8" s="1"/>
  <c r="J320" i="8" s="1"/>
  <c r="J77" i="8"/>
  <c r="J93" i="8"/>
  <c r="J260" i="8" s="1"/>
  <c r="J344" i="8" s="1"/>
  <c r="J63" i="8"/>
  <c r="J263" i="8" s="1"/>
  <c r="J347" i="8" s="1"/>
  <c r="J94" i="8"/>
  <c r="J261" i="8" s="1"/>
  <c r="J345" i="8" s="1"/>
  <c r="J91" i="8"/>
  <c r="J92" i="8"/>
  <c r="J95" i="8"/>
  <c r="J262" i="8" s="1"/>
  <c r="J346" i="8" s="1"/>
  <c r="J84" i="8"/>
  <c r="J233" i="8" s="1"/>
  <c r="J317" i="8" s="1"/>
  <c r="J81" i="8"/>
  <c r="J230" i="8" s="1"/>
  <c r="J314" i="8" s="1"/>
  <c r="J85" i="8"/>
  <c r="J234" i="8" s="1"/>
  <c r="J318" i="8" s="1"/>
  <c r="J82" i="8"/>
  <c r="J231" i="8" s="1"/>
  <c r="J315" i="8" s="1"/>
  <c r="J61" i="8"/>
  <c r="J235" i="8" s="1"/>
  <c r="J319" i="8" s="1"/>
  <c r="J80" i="8"/>
  <c r="J229" i="8" s="1"/>
  <c r="J313" i="8" s="1"/>
  <c r="J83" i="8"/>
  <c r="J232" i="8" s="1"/>
  <c r="J316" i="8" s="1"/>
  <c r="J66" i="8"/>
  <c r="J67" i="8"/>
  <c r="J64" i="8"/>
  <c r="J58" i="8"/>
  <c r="J65" i="8"/>
  <c r="J68" i="8"/>
  <c r="J217" i="8" l="1"/>
  <c r="J301" i="8" s="1"/>
  <c r="J259" i="8"/>
  <c r="J343" i="8" s="1"/>
  <c r="J256" i="8"/>
  <c r="J340" i="8" s="1"/>
  <c r="J257" i="8"/>
  <c r="J341" i="8" s="1"/>
  <c r="J258" i="8"/>
  <c r="J342" i="8" s="1"/>
  <c r="J251" i="8"/>
  <c r="J335" i="8" s="1"/>
  <c r="J250" i="8"/>
  <c r="J334" i="8" s="1"/>
  <c r="J186" i="8"/>
  <c r="J270" i="8" s="1"/>
  <c r="J183" i="8"/>
  <c r="J267" i="8" s="1"/>
  <c r="J185" i="8"/>
  <c r="J269" i="8" s="1"/>
  <c r="J181" i="8"/>
  <c r="J265" i="8" s="1"/>
  <c r="J182" i="8"/>
  <c r="J266" i="8" s="1"/>
  <c r="J184" i="8"/>
  <c r="J268" i="8" s="1"/>
  <c r="J254" i="8"/>
  <c r="J338" i="8" s="1"/>
  <c r="J255" i="8"/>
  <c r="J339" i="8" s="1"/>
  <c r="J226" i="8"/>
  <c r="J310" i="8" s="1"/>
  <c r="J227" i="8"/>
  <c r="J311" i="8" s="1"/>
  <c r="J224" i="8"/>
  <c r="J308" i="8" s="1"/>
  <c r="J225" i="8"/>
  <c r="J309" i="8" s="1"/>
  <c r="J201" i="8"/>
  <c r="J285" i="8" s="1"/>
  <c r="J198" i="8"/>
  <c r="J282" i="8" s="1"/>
  <c r="J202" i="8"/>
  <c r="J286" i="8" s="1"/>
  <c r="J199" i="8"/>
  <c r="J283" i="8" s="1"/>
  <c r="J203" i="8"/>
  <c r="J287" i="8" s="1"/>
  <c r="J197" i="8"/>
  <c r="J281" i="8" s="1"/>
  <c r="J200" i="8"/>
  <c r="J284" i="8" s="1"/>
  <c r="J216" i="8"/>
  <c r="J300" i="8" s="1"/>
  <c r="J213" i="8"/>
  <c r="J297" i="8" s="1"/>
  <c r="J214" i="8"/>
  <c r="J298" i="8" s="1"/>
  <c r="J215" i="8"/>
  <c r="J299" i="8" s="1"/>
  <c r="J238" i="8"/>
  <c r="J322" i="8" s="1"/>
  <c r="J237" i="8"/>
  <c r="J321" i="8" s="1"/>
  <c r="J248" i="8"/>
  <c r="J332" i="8" s="1"/>
  <c r="J245" i="8"/>
  <c r="J329" i="8" s="1"/>
  <c r="J246" i="8"/>
  <c r="J330" i="8" s="1"/>
  <c r="J247" i="8"/>
  <c r="J331" i="8" s="1"/>
  <c r="J210" i="8"/>
  <c r="J294" i="8" s="1"/>
  <c r="J207" i="8"/>
  <c r="J291" i="8" s="1"/>
  <c r="J204" i="8"/>
  <c r="J288" i="8" s="1"/>
  <c r="J211" i="8"/>
  <c r="J295" i="8" s="1"/>
  <c r="J208" i="8"/>
  <c r="J292" i="8" s="1"/>
  <c r="J205" i="8"/>
  <c r="J289" i="8" s="1"/>
  <c r="J206" i="8"/>
  <c r="J290" i="8" s="1"/>
  <c r="J209" i="8"/>
  <c r="J293" i="8" s="1"/>
  <c r="J212" i="8"/>
  <c r="J296" i="8" s="1"/>
  <c r="J195" i="8"/>
  <c r="J279" i="8" s="1"/>
  <c r="J192" i="8"/>
  <c r="J276" i="8" s="1"/>
  <c r="J189" i="8"/>
  <c r="J273" i="8" s="1"/>
  <c r="J196" i="8"/>
  <c r="J280" i="8" s="1"/>
  <c r="J193" i="8"/>
  <c r="J277" i="8" s="1"/>
  <c r="J190" i="8"/>
  <c r="J274" i="8" s="1"/>
  <c r="J187" i="8"/>
  <c r="J271" i="8" s="1"/>
  <c r="J191" i="8"/>
  <c r="J275" i="8" s="1"/>
  <c r="J188" i="8"/>
  <c r="J272" i="8" s="1"/>
  <c r="J194" i="8"/>
  <c r="J278" i="8" s="1"/>
  <c r="J241" i="8"/>
  <c r="J325" i="8" s="1"/>
  <c r="J240" i="8"/>
  <c r="J324" i="8" s="1"/>
  <c r="J221" i="8"/>
  <c r="J305" i="8" s="1"/>
  <c r="J222" i="8"/>
  <c r="J306" i="8" s="1"/>
  <c r="J219" i="8"/>
  <c r="J303" i="8" s="1"/>
  <c r="J220" i="8"/>
  <c r="J304" i="8" s="1"/>
  <c r="J393" i="8" l="1"/>
  <c r="J462" i="3" s="1"/>
  <c r="K15" i="8"/>
  <c r="K16" i="8"/>
  <c r="K13" i="8"/>
  <c r="K17" i="8"/>
  <c r="K12" i="8"/>
  <c r="K14" i="8"/>
  <c r="K72" i="8" l="1"/>
  <c r="K69" i="8"/>
  <c r="K218" i="8" s="1"/>
  <c r="K302" i="8" s="1"/>
  <c r="K73" i="8"/>
  <c r="K70" i="8"/>
  <c r="K71" i="8"/>
  <c r="K223" i="8" s="1"/>
  <c r="K307" i="8" s="1"/>
  <c r="K59" i="8"/>
  <c r="K228" i="8" s="1"/>
  <c r="K312" i="8" s="1"/>
  <c r="K90" i="8"/>
  <c r="K252" i="8" s="1"/>
  <c r="K336" i="8" s="1"/>
  <c r="K87" i="8"/>
  <c r="K88" i="8"/>
  <c r="K249" i="8" s="1"/>
  <c r="K333" i="8" s="1"/>
  <c r="K89" i="8"/>
  <c r="K86" i="8"/>
  <c r="K62" i="8"/>
  <c r="K253" i="8" s="1"/>
  <c r="K337" i="8" s="1"/>
  <c r="K84" i="8"/>
  <c r="K233" i="8" s="1"/>
  <c r="K317" i="8" s="1"/>
  <c r="K81" i="8"/>
  <c r="K230" i="8" s="1"/>
  <c r="K314" i="8" s="1"/>
  <c r="K85" i="8"/>
  <c r="K234" i="8" s="1"/>
  <c r="K318" i="8" s="1"/>
  <c r="K82" i="8"/>
  <c r="K231" i="8" s="1"/>
  <c r="K315" i="8" s="1"/>
  <c r="K61" i="8"/>
  <c r="K235" i="8" s="1"/>
  <c r="K319" i="8" s="1"/>
  <c r="K83" i="8"/>
  <c r="K232" i="8" s="1"/>
  <c r="K316" i="8" s="1"/>
  <c r="K80" i="8"/>
  <c r="K229" i="8" s="1"/>
  <c r="K313" i="8" s="1"/>
  <c r="K78" i="8"/>
  <c r="K242" i="8" s="1"/>
  <c r="K326" i="8" s="1"/>
  <c r="K75" i="8"/>
  <c r="K60" i="8"/>
  <c r="K244" i="8" s="1"/>
  <c r="K328" i="8" s="1"/>
  <c r="K79" i="8"/>
  <c r="K243" i="8" s="1"/>
  <c r="K327" i="8" s="1"/>
  <c r="K76" i="8"/>
  <c r="K239" i="8" s="1"/>
  <c r="K323" i="8" s="1"/>
  <c r="K77" i="8"/>
  <c r="K74" i="8"/>
  <c r="K236" i="8" s="1"/>
  <c r="K320" i="8" s="1"/>
  <c r="K66" i="8"/>
  <c r="K67" i="8"/>
  <c r="K64" i="8"/>
  <c r="K68" i="8"/>
  <c r="K65" i="8"/>
  <c r="K58" i="8"/>
  <c r="K93" i="8"/>
  <c r="K260" i="8" s="1"/>
  <c r="K344" i="8" s="1"/>
  <c r="K63" i="8"/>
  <c r="K263" i="8" s="1"/>
  <c r="K347" i="8" s="1"/>
  <c r="K94" i="8"/>
  <c r="K261" i="8" s="1"/>
  <c r="K345" i="8" s="1"/>
  <c r="K91" i="8"/>
  <c r="K95" i="8"/>
  <c r="K262" i="8" s="1"/>
  <c r="K346" i="8" s="1"/>
  <c r="K92" i="8"/>
  <c r="K255" i="8" l="1"/>
  <c r="K339" i="8" s="1"/>
  <c r="K254" i="8"/>
  <c r="K338" i="8" s="1"/>
  <c r="K216" i="8"/>
  <c r="K300" i="8" s="1"/>
  <c r="K213" i="8"/>
  <c r="K297" i="8" s="1"/>
  <c r="K214" i="8"/>
  <c r="K298" i="8" s="1"/>
  <c r="K215" i="8"/>
  <c r="K299" i="8" s="1"/>
  <c r="K186" i="8"/>
  <c r="K270" i="8" s="1"/>
  <c r="K183" i="8"/>
  <c r="K267" i="8" s="1"/>
  <c r="K185" i="8"/>
  <c r="K269" i="8" s="1"/>
  <c r="K181" i="8"/>
  <c r="K265" i="8" s="1"/>
  <c r="K182" i="8"/>
  <c r="K266" i="8" s="1"/>
  <c r="K184" i="8"/>
  <c r="K268" i="8" s="1"/>
  <c r="K210" i="8"/>
  <c r="K294" i="8" s="1"/>
  <c r="K207" i="8"/>
  <c r="K291" i="8" s="1"/>
  <c r="K204" i="8"/>
  <c r="K288" i="8" s="1"/>
  <c r="K211" i="8"/>
  <c r="K295" i="8" s="1"/>
  <c r="K208" i="8"/>
  <c r="K292" i="8" s="1"/>
  <c r="K205" i="8"/>
  <c r="K289" i="8" s="1"/>
  <c r="K212" i="8"/>
  <c r="K296" i="8" s="1"/>
  <c r="K209" i="8"/>
  <c r="K293" i="8" s="1"/>
  <c r="K206" i="8"/>
  <c r="K290" i="8" s="1"/>
  <c r="K250" i="8"/>
  <c r="K334" i="8" s="1"/>
  <c r="K251" i="8"/>
  <c r="K335" i="8" s="1"/>
  <c r="K226" i="8"/>
  <c r="K310" i="8" s="1"/>
  <c r="K227" i="8"/>
  <c r="K311" i="8" s="1"/>
  <c r="K225" i="8"/>
  <c r="K309" i="8" s="1"/>
  <c r="K224" i="8"/>
  <c r="K308" i="8" s="1"/>
  <c r="K201" i="8"/>
  <c r="K285" i="8" s="1"/>
  <c r="K198" i="8"/>
  <c r="K282" i="8" s="1"/>
  <c r="K202" i="8"/>
  <c r="K286" i="8" s="1"/>
  <c r="K199" i="8"/>
  <c r="K283" i="8" s="1"/>
  <c r="K203" i="8"/>
  <c r="K287" i="8" s="1"/>
  <c r="K200" i="8"/>
  <c r="K284" i="8" s="1"/>
  <c r="K197" i="8"/>
  <c r="K281" i="8" s="1"/>
  <c r="K238" i="8"/>
  <c r="K322" i="8" s="1"/>
  <c r="K237" i="8"/>
  <c r="K321" i="8" s="1"/>
  <c r="K259" i="8"/>
  <c r="K343" i="8" s="1"/>
  <c r="K256" i="8"/>
  <c r="K340" i="8" s="1"/>
  <c r="K258" i="8"/>
  <c r="K342" i="8" s="1"/>
  <c r="K257" i="8"/>
  <c r="K341" i="8" s="1"/>
  <c r="K217" i="8"/>
  <c r="K301" i="8" s="1"/>
  <c r="K247" i="8"/>
  <c r="K331" i="8" s="1"/>
  <c r="K248" i="8"/>
  <c r="K332" i="8" s="1"/>
  <c r="K246" i="8"/>
  <c r="K330" i="8" s="1"/>
  <c r="K245" i="8"/>
  <c r="K329" i="8" s="1"/>
  <c r="K195" i="8"/>
  <c r="K279" i="8" s="1"/>
  <c r="K192" i="8"/>
  <c r="K276" i="8" s="1"/>
  <c r="K189" i="8"/>
  <c r="K273" i="8" s="1"/>
  <c r="K196" i="8"/>
  <c r="K280" i="8" s="1"/>
  <c r="K194" i="8"/>
  <c r="K278" i="8" s="1"/>
  <c r="K191" i="8"/>
  <c r="K275" i="8" s="1"/>
  <c r="K188" i="8"/>
  <c r="K272" i="8" s="1"/>
  <c r="K187" i="8"/>
  <c r="K271" i="8" s="1"/>
  <c r="K190" i="8"/>
  <c r="K274" i="8" s="1"/>
  <c r="K193" i="8"/>
  <c r="K277" i="8" s="1"/>
  <c r="K241" i="8"/>
  <c r="K325" i="8" s="1"/>
  <c r="K240" i="8"/>
  <c r="K324" i="8" s="1"/>
  <c r="K220" i="8"/>
  <c r="K304" i="8" s="1"/>
  <c r="K222" i="8"/>
  <c r="K306" i="8" s="1"/>
  <c r="K219" i="8"/>
  <c r="K303" i="8" s="1"/>
  <c r="K221" i="8"/>
  <c r="K305" i="8" s="1"/>
  <c r="K393" i="8" l="1"/>
  <c r="K462" i="3" s="1"/>
  <c r="L15" i="8"/>
  <c r="L12" i="8"/>
  <c r="L17" i="8"/>
  <c r="L14" i="8"/>
  <c r="L13" i="8"/>
  <c r="L16" i="8"/>
  <c r="L85" i="8" l="1"/>
  <c r="L234" i="8" s="1"/>
  <c r="L318" i="8" s="1"/>
  <c r="L82" i="8"/>
  <c r="L231" i="8" s="1"/>
  <c r="L315" i="8" s="1"/>
  <c r="L61" i="8"/>
  <c r="L235" i="8" s="1"/>
  <c r="L319" i="8" s="1"/>
  <c r="L83" i="8"/>
  <c r="L232" i="8" s="1"/>
  <c r="L316" i="8" s="1"/>
  <c r="L80" i="8"/>
  <c r="L229" i="8" s="1"/>
  <c r="L313" i="8" s="1"/>
  <c r="L81" i="8"/>
  <c r="L230" i="8" s="1"/>
  <c r="L314" i="8" s="1"/>
  <c r="L84" i="8"/>
  <c r="L233" i="8" s="1"/>
  <c r="L317" i="8" s="1"/>
  <c r="L73" i="8"/>
  <c r="L70" i="8"/>
  <c r="L71" i="8"/>
  <c r="L223" i="8" s="1"/>
  <c r="L307" i="8" s="1"/>
  <c r="L59" i="8"/>
  <c r="L228" i="8" s="1"/>
  <c r="L312" i="8" s="1"/>
  <c r="L69" i="8"/>
  <c r="L218" i="8" s="1"/>
  <c r="L302" i="8" s="1"/>
  <c r="L72" i="8"/>
  <c r="L79" i="8"/>
  <c r="L243" i="8" s="1"/>
  <c r="L327" i="8" s="1"/>
  <c r="L76" i="8"/>
  <c r="L239" i="8" s="1"/>
  <c r="L323" i="8" s="1"/>
  <c r="L77" i="8"/>
  <c r="L74" i="8"/>
  <c r="L236" i="8" s="1"/>
  <c r="L320" i="8" s="1"/>
  <c r="L75" i="8"/>
  <c r="L78" i="8"/>
  <c r="L242" i="8" s="1"/>
  <c r="L326" i="8" s="1"/>
  <c r="L60" i="8"/>
  <c r="L244" i="8" s="1"/>
  <c r="L328" i="8" s="1"/>
  <c r="L94" i="8"/>
  <c r="L261" i="8" s="1"/>
  <c r="L345" i="8" s="1"/>
  <c r="L91" i="8"/>
  <c r="L95" i="8"/>
  <c r="L262" i="8" s="1"/>
  <c r="L346" i="8" s="1"/>
  <c r="L92" i="8"/>
  <c r="L63" i="8"/>
  <c r="L263" i="8" s="1"/>
  <c r="L347" i="8" s="1"/>
  <c r="L93" i="8"/>
  <c r="L260" i="8" s="1"/>
  <c r="L344" i="8" s="1"/>
  <c r="L88" i="8"/>
  <c r="L249" i="8" s="1"/>
  <c r="L333" i="8" s="1"/>
  <c r="L89" i="8"/>
  <c r="L86" i="8"/>
  <c r="L62" i="8"/>
  <c r="L253" i="8" s="1"/>
  <c r="L337" i="8" s="1"/>
  <c r="L87" i="8"/>
  <c r="L90" i="8"/>
  <c r="L252" i="8" s="1"/>
  <c r="L336" i="8" s="1"/>
  <c r="L67" i="8"/>
  <c r="L64" i="8"/>
  <c r="L58" i="8"/>
  <c r="L68" i="8"/>
  <c r="L65" i="8"/>
  <c r="L66" i="8"/>
  <c r="L222" i="8" l="1"/>
  <c r="L306" i="8" s="1"/>
  <c r="L219" i="8"/>
  <c r="L303" i="8" s="1"/>
  <c r="L220" i="8"/>
  <c r="L304" i="8" s="1"/>
  <c r="L221" i="8"/>
  <c r="L305" i="8" s="1"/>
  <c r="L217" i="8"/>
  <c r="L301" i="8" s="1"/>
  <c r="L214" i="8"/>
  <c r="L298" i="8" s="1"/>
  <c r="L215" i="8"/>
  <c r="L299" i="8" s="1"/>
  <c r="L213" i="8"/>
  <c r="L297" i="8" s="1"/>
  <c r="L216" i="8"/>
  <c r="L300" i="8" s="1"/>
  <c r="L184" i="8"/>
  <c r="L268" i="8" s="1"/>
  <c r="L186" i="8"/>
  <c r="L270" i="8" s="1"/>
  <c r="L182" i="8"/>
  <c r="L266" i="8" s="1"/>
  <c r="L183" i="8"/>
  <c r="L267" i="8" s="1"/>
  <c r="L185" i="8"/>
  <c r="L269" i="8" s="1"/>
  <c r="L181" i="8"/>
  <c r="L265" i="8" s="1"/>
  <c r="L246" i="8"/>
  <c r="L330" i="8" s="1"/>
  <c r="L247" i="8"/>
  <c r="L331" i="8" s="1"/>
  <c r="L245" i="8"/>
  <c r="L329" i="8" s="1"/>
  <c r="L248" i="8"/>
  <c r="L332" i="8" s="1"/>
  <c r="L227" i="8"/>
  <c r="L311" i="8" s="1"/>
  <c r="L224" i="8"/>
  <c r="L308" i="8" s="1"/>
  <c r="L225" i="8"/>
  <c r="L309" i="8" s="1"/>
  <c r="L226" i="8"/>
  <c r="L310" i="8" s="1"/>
  <c r="L211" i="8"/>
  <c r="L295" i="8" s="1"/>
  <c r="L208" i="8"/>
  <c r="L292" i="8" s="1"/>
  <c r="L205" i="8"/>
  <c r="L289" i="8" s="1"/>
  <c r="L212" i="8"/>
  <c r="L296" i="8" s="1"/>
  <c r="L209" i="8"/>
  <c r="L293" i="8" s="1"/>
  <c r="L206" i="8"/>
  <c r="L290" i="8" s="1"/>
  <c r="L204" i="8"/>
  <c r="L288" i="8" s="1"/>
  <c r="L207" i="8"/>
  <c r="L291" i="8" s="1"/>
  <c r="L210" i="8"/>
  <c r="L294" i="8" s="1"/>
  <c r="L257" i="8"/>
  <c r="L341" i="8" s="1"/>
  <c r="L258" i="8"/>
  <c r="L342" i="8" s="1"/>
  <c r="L259" i="8"/>
  <c r="L343" i="8" s="1"/>
  <c r="L256" i="8"/>
  <c r="L340" i="8" s="1"/>
  <c r="L237" i="8"/>
  <c r="L321" i="8" s="1"/>
  <c r="L238" i="8"/>
  <c r="L322" i="8" s="1"/>
  <c r="L202" i="8"/>
  <c r="L286" i="8" s="1"/>
  <c r="L199" i="8"/>
  <c r="L283" i="8" s="1"/>
  <c r="L203" i="8"/>
  <c r="L287" i="8" s="1"/>
  <c r="L200" i="8"/>
  <c r="L284" i="8" s="1"/>
  <c r="L197" i="8"/>
  <c r="L281" i="8" s="1"/>
  <c r="L198" i="8"/>
  <c r="L282" i="8" s="1"/>
  <c r="L201" i="8"/>
  <c r="L285" i="8" s="1"/>
  <c r="L196" i="8"/>
  <c r="L280" i="8" s="1"/>
  <c r="L193" i="8"/>
  <c r="L277" i="8" s="1"/>
  <c r="L190" i="8"/>
  <c r="L274" i="8" s="1"/>
  <c r="L187" i="8"/>
  <c r="L271" i="8" s="1"/>
  <c r="L194" i="8"/>
  <c r="L278" i="8" s="1"/>
  <c r="L191" i="8"/>
  <c r="L275" i="8" s="1"/>
  <c r="L188" i="8"/>
  <c r="L272" i="8" s="1"/>
  <c r="L192" i="8"/>
  <c r="L276" i="8" s="1"/>
  <c r="L189" i="8"/>
  <c r="L273" i="8" s="1"/>
  <c r="L195" i="8"/>
  <c r="L279" i="8" s="1"/>
  <c r="L250" i="8"/>
  <c r="L334" i="8" s="1"/>
  <c r="L251" i="8"/>
  <c r="L335" i="8" s="1"/>
  <c r="L254" i="8"/>
  <c r="L338" i="8" s="1"/>
  <c r="L255" i="8"/>
  <c r="L339" i="8" s="1"/>
  <c r="L240" i="8"/>
  <c r="L324" i="8" s="1"/>
  <c r="L241" i="8"/>
  <c r="L325" i="8" s="1"/>
  <c r="L393" i="8" l="1"/>
  <c r="L462" i="3" s="1"/>
  <c r="M14" i="8"/>
  <c r="M16" i="8"/>
  <c r="M13" i="8"/>
  <c r="M17" i="8"/>
  <c r="M15" i="8"/>
  <c r="M12" i="8" l="1"/>
  <c r="M66" i="8" s="1"/>
  <c r="M88" i="8"/>
  <c r="M249" i="8" s="1"/>
  <c r="M333" i="8" s="1"/>
  <c r="M89" i="8"/>
  <c r="M86" i="8"/>
  <c r="M62" i="8"/>
  <c r="M253" i="8" s="1"/>
  <c r="M337" i="8" s="1"/>
  <c r="M90" i="8"/>
  <c r="M252" i="8" s="1"/>
  <c r="M336" i="8" s="1"/>
  <c r="M87" i="8"/>
  <c r="M85" i="8"/>
  <c r="M234" i="8" s="1"/>
  <c r="M318" i="8" s="1"/>
  <c r="M82" i="8"/>
  <c r="M231" i="8" s="1"/>
  <c r="M315" i="8" s="1"/>
  <c r="M61" i="8"/>
  <c r="M235" i="8" s="1"/>
  <c r="M319" i="8" s="1"/>
  <c r="M83" i="8"/>
  <c r="M232" i="8" s="1"/>
  <c r="M316" i="8" s="1"/>
  <c r="M80" i="8"/>
  <c r="M229" i="8" s="1"/>
  <c r="M313" i="8" s="1"/>
  <c r="M84" i="8"/>
  <c r="M233" i="8" s="1"/>
  <c r="M317" i="8" s="1"/>
  <c r="M81" i="8"/>
  <c r="M230" i="8" s="1"/>
  <c r="M314" i="8" s="1"/>
  <c r="M79" i="8"/>
  <c r="M243" i="8" s="1"/>
  <c r="M327" i="8" s="1"/>
  <c r="M76" i="8"/>
  <c r="M239" i="8" s="1"/>
  <c r="M323" i="8" s="1"/>
  <c r="M77" i="8"/>
  <c r="M74" i="8"/>
  <c r="M236" i="8" s="1"/>
  <c r="M320" i="8" s="1"/>
  <c r="M78" i="8"/>
  <c r="M242" i="8" s="1"/>
  <c r="M326" i="8" s="1"/>
  <c r="M75" i="8"/>
  <c r="M60" i="8"/>
  <c r="M244" i="8" s="1"/>
  <c r="M328" i="8" s="1"/>
  <c r="M94" i="8"/>
  <c r="M261" i="8" s="1"/>
  <c r="M345" i="8" s="1"/>
  <c r="M91" i="8"/>
  <c r="M95" i="8"/>
  <c r="M262" i="8" s="1"/>
  <c r="M346" i="8" s="1"/>
  <c r="M92" i="8"/>
  <c r="M93" i="8"/>
  <c r="M260" i="8" s="1"/>
  <c r="M344" i="8" s="1"/>
  <c r="M63" i="8"/>
  <c r="M263" i="8" s="1"/>
  <c r="M347" i="8" s="1"/>
  <c r="M73" i="8"/>
  <c r="M70" i="8"/>
  <c r="M71" i="8"/>
  <c r="M223" i="8" s="1"/>
  <c r="M307" i="8" s="1"/>
  <c r="M59" i="8"/>
  <c r="M228" i="8" s="1"/>
  <c r="M312" i="8" s="1"/>
  <c r="M72" i="8"/>
  <c r="M69" i="8"/>
  <c r="M218" i="8" s="1"/>
  <c r="M302" i="8" s="1"/>
  <c r="M58" i="8" l="1"/>
  <c r="M64" i="8"/>
  <c r="M65" i="8"/>
  <c r="M187" i="8" s="1"/>
  <c r="M271" i="8" s="1"/>
  <c r="M68" i="8"/>
  <c r="M67" i="8"/>
  <c r="M209" i="8" s="1"/>
  <c r="M293" i="8" s="1"/>
  <c r="M184" i="8"/>
  <c r="M268" i="8" s="1"/>
  <c r="M186" i="8"/>
  <c r="M270" i="8" s="1"/>
  <c r="M183" i="8"/>
  <c r="M267" i="8" s="1"/>
  <c r="M182" i="8"/>
  <c r="M266" i="8" s="1"/>
  <c r="M185" i="8"/>
  <c r="M269" i="8" s="1"/>
  <c r="M212" i="8"/>
  <c r="M296" i="8" s="1"/>
  <c r="M251" i="8"/>
  <c r="M335" i="8" s="1"/>
  <c r="M250" i="8"/>
  <c r="M334" i="8" s="1"/>
  <c r="M221" i="8"/>
  <c r="M305" i="8" s="1"/>
  <c r="M220" i="8"/>
  <c r="M304" i="8" s="1"/>
  <c r="M219" i="8"/>
  <c r="M303" i="8" s="1"/>
  <c r="M222" i="8"/>
  <c r="M306" i="8" s="1"/>
  <c r="M237" i="8"/>
  <c r="M321" i="8" s="1"/>
  <c r="M238" i="8"/>
  <c r="M322" i="8" s="1"/>
  <c r="M202" i="8"/>
  <c r="M286" i="8" s="1"/>
  <c r="M199" i="8"/>
  <c r="M283" i="8" s="1"/>
  <c r="M203" i="8"/>
  <c r="M287" i="8" s="1"/>
  <c r="M200" i="8"/>
  <c r="M284" i="8" s="1"/>
  <c r="M197" i="8"/>
  <c r="M281" i="8" s="1"/>
  <c r="M201" i="8"/>
  <c r="M285" i="8" s="1"/>
  <c r="M198" i="8"/>
  <c r="M282" i="8" s="1"/>
  <c r="M257" i="8"/>
  <c r="M341" i="8" s="1"/>
  <c r="M258" i="8"/>
  <c r="M342" i="8" s="1"/>
  <c r="M259" i="8"/>
  <c r="M343" i="8" s="1"/>
  <c r="M256" i="8"/>
  <c r="M340" i="8" s="1"/>
  <c r="M196" i="8"/>
  <c r="M280" i="8" s="1"/>
  <c r="M193" i="8"/>
  <c r="M277" i="8" s="1"/>
  <c r="M190" i="8"/>
  <c r="M274" i="8" s="1"/>
  <c r="M195" i="8"/>
  <c r="M279" i="8" s="1"/>
  <c r="M189" i="8"/>
  <c r="M273" i="8" s="1"/>
  <c r="M188" i="8"/>
  <c r="M272" i="8" s="1"/>
  <c r="M191" i="8"/>
  <c r="M275" i="8" s="1"/>
  <c r="M248" i="8"/>
  <c r="M332" i="8" s="1"/>
  <c r="M245" i="8"/>
  <c r="M329" i="8" s="1"/>
  <c r="M247" i="8"/>
  <c r="M331" i="8" s="1"/>
  <c r="M246" i="8"/>
  <c r="M330" i="8" s="1"/>
  <c r="M215" i="8"/>
  <c r="M299" i="8" s="1"/>
  <c r="M214" i="8"/>
  <c r="M298" i="8" s="1"/>
  <c r="M216" i="8"/>
  <c r="M300" i="8" s="1"/>
  <c r="M213" i="8"/>
  <c r="M297" i="8" s="1"/>
  <c r="M227" i="8"/>
  <c r="M311" i="8" s="1"/>
  <c r="M224" i="8"/>
  <c r="M308" i="8" s="1"/>
  <c r="M226" i="8"/>
  <c r="M310" i="8" s="1"/>
  <c r="M225" i="8"/>
  <c r="M309" i="8" s="1"/>
  <c r="M254" i="8"/>
  <c r="M338" i="8" s="1"/>
  <c r="M255" i="8"/>
  <c r="M339" i="8" s="1"/>
  <c r="M240" i="8"/>
  <c r="M324" i="8" s="1"/>
  <c r="M241" i="8"/>
  <c r="M325" i="8" s="1"/>
  <c r="M217" i="8"/>
  <c r="M301" i="8" s="1"/>
  <c r="M192" i="8" l="1"/>
  <c r="M276" i="8" s="1"/>
  <c r="M194" i="8"/>
  <c r="M278" i="8" s="1"/>
  <c r="M204" i="8"/>
  <c r="M288" i="8" s="1"/>
  <c r="M207" i="8"/>
  <c r="M291" i="8" s="1"/>
  <c r="M208" i="8"/>
  <c r="M292" i="8" s="1"/>
  <c r="M210" i="8"/>
  <c r="M294" i="8" s="1"/>
  <c r="M211" i="8"/>
  <c r="M295" i="8" s="1"/>
  <c r="M205" i="8"/>
  <c r="M289" i="8" s="1"/>
  <c r="M206" i="8"/>
  <c r="M290" i="8" s="1"/>
  <c r="M181" i="8"/>
  <c r="M265" i="8" s="1"/>
  <c r="N17" i="8"/>
  <c r="N16" i="8"/>
  <c r="N13" i="8"/>
  <c r="N15" i="8"/>
  <c r="M393" i="8" l="1"/>
  <c r="M462" i="3" s="1"/>
  <c r="N14" i="8"/>
  <c r="N76" i="8" s="1"/>
  <c r="N239" i="8" s="1"/>
  <c r="N323" i="8" s="1"/>
  <c r="N12" i="8"/>
  <c r="N64" i="8" s="1"/>
  <c r="N89" i="8"/>
  <c r="N86" i="8"/>
  <c r="N62" i="8"/>
  <c r="N253" i="8" s="1"/>
  <c r="N337" i="8" s="1"/>
  <c r="N90" i="8"/>
  <c r="N252" i="8" s="1"/>
  <c r="N336" i="8" s="1"/>
  <c r="N87" i="8"/>
  <c r="N88" i="8"/>
  <c r="N249" i="8" s="1"/>
  <c r="N333" i="8" s="1"/>
  <c r="N74" i="8"/>
  <c r="N236" i="8" s="1"/>
  <c r="N320" i="8" s="1"/>
  <c r="N60" i="8"/>
  <c r="N244" i="8" s="1"/>
  <c r="N328" i="8" s="1"/>
  <c r="N79" i="8"/>
  <c r="N243" i="8" s="1"/>
  <c r="N327" i="8" s="1"/>
  <c r="N95" i="8"/>
  <c r="N262" i="8" s="1"/>
  <c r="N346" i="8" s="1"/>
  <c r="N92" i="8"/>
  <c r="N93" i="8"/>
  <c r="N260" i="8" s="1"/>
  <c r="N344" i="8" s="1"/>
  <c r="N63" i="8"/>
  <c r="N263" i="8" s="1"/>
  <c r="N347" i="8" s="1"/>
  <c r="N91" i="8"/>
  <c r="N94" i="8"/>
  <c r="N261" i="8" s="1"/>
  <c r="N345" i="8" s="1"/>
  <c r="N83" i="8"/>
  <c r="N232" i="8" s="1"/>
  <c r="N316" i="8" s="1"/>
  <c r="N80" i="8"/>
  <c r="N229" i="8" s="1"/>
  <c r="N313" i="8" s="1"/>
  <c r="N84" i="8"/>
  <c r="N233" i="8" s="1"/>
  <c r="N317" i="8" s="1"/>
  <c r="N81" i="8"/>
  <c r="N230" i="8" s="1"/>
  <c r="N314" i="8" s="1"/>
  <c r="N82" i="8"/>
  <c r="N231" i="8" s="1"/>
  <c r="N315" i="8" s="1"/>
  <c r="N85" i="8"/>
  <c r="N234" i="8" s="1"/>
  <c r="N318" i="8" s="1"/>
  <c r="N61" i="8"/>
  <c r="N235" i="8" s="1"/>
  <c r="N319" i="8" s="1"/>
  <c r="N71" i="8"/>
  <c r="N223" i="8" s="1"/>
  <c r="N307" i="8" s="1"/>
  <c r="N59" i="8"/>
  <c r="N228" i="8" s="1"/>
  <c r="N312" i="8" s="1"/>
  <c r="N72" i="8"/>
  <c r="N69" i="8"/>
  <c r="N218" i="8" s="1"/>
  <c r="N302" i="8" s="1"/>
  <c r="N70" i="8"/>
  <c r="N73" i="8"/>
  <c r="N78" i="8" l="1"/>
  <c r="N242" i="8" s="1"/>
  <c r="N326" i="8" s="1"/>
  <c r="N75" i="8"/>
  <c r="N65" i="8"/>
  <c r="N77" i="8"/>
  <c r="N66" i="8"/>
  <c r="N200" i="8" s="1"/>
  <c r="N284" i="8" s="1"/>
  <c r="N68" i="8"/>
  <c r="N216" i="8" s="1"/>
  <c r="N300" i="8" s="1"/>
  <c r="N58" i="8"/>
  <c r="N67" i="8"/>
  <c r="N210" i="8" s="1"/>
  <c r="N294" i="8" s="1"/>
  <c r="N258" i="8"/>
  <c r="N342" i="8" s="1"/>
  <c r="N259" i="8"/>
  <c r="N343" i="8" s="1"/>
  <c r="N256" i="8"/>
  <c r="N340" i="8" s="1"/>
  <c r="N257" i="8"/>
  <c r="N341" i="8" s="1"/>
  <c r="N212" i="8"/>
  <c r="N296" i="8" s="1"/>
  <c r="N209" i="8"/>
  <c r="N293" i="8" s="1"/>
  <c r="N207" i="8"/>
  <c r="N291" i="8" s="1"/>
  <c r="N204" i="8"/>
  <c r="N288" i="8" s="1"/>
  <c r="N205" i="8"/>
  <c r="N289" i="8" s="1"/>
  <c r="N208" i="8"/>
  <c r="N292" i="8" s="1"/>
  <c r="N211" i="8"/>
  <c r="N295" i="8" s="1"/>
  <c r="N240" i="8"/>
  <c r="N324" i="8" s="1"/>
  <c r="N241" i="8"/>
  <c r="N325" i="8" s="1"/>
  <c r="N250" i="8"/>
  <c r="N334" i="8" s="1"/>
  <c r="N251" i="8"/>
  <c r="N335" i="8" s="1"/>
  <c r="N185" i="8"/>
  <c r="N269" i="8" s="1"/>
  <c r="N182" i="8"/>
  <c r="N266" i="8" s="1"/>
  <c r="N183" i="8"/>
  <c r="N267" i="8" s="1"/>
  <c r="N184" i="8"/>
  <c r="N268" i="8" s="1"/>
  <c r="N181" i="8"/>
  <c r="N265" i="8" s="1"/>
  <c r="N186" i="8"/>
  <c r="N270" i="8" s="1"/>
  <c r="N255" i="8"/>
  <c r="N339" i="8" s="1"/>
  <c r="N254" i="8"/>
  <c r="N338" i="8" s="1"/>
  <c r="N225" i="8"/>
  <c r="N309" i="8" s="1"/>
  <c r="N226" i="8"/>
  <c r="N310" i="8" s="1"/>
  <c r="N227" i="8"/>
  <c r="N311" i="8" s="1"/>
  <c r="N224" i="8"/>
  <c r="N308" i="8" s="1"/>
  <c r="N202" i="8"/>
  <c r="N286" i="8" s="1"/>
  <c r="N247" i="8"/>
  <c r="N331" i="8" s="1"/>
  <c r="N245" i="8"/>
  <c r="N329" i="8" s="1"/>
  <c r="N248" i="8"/>
  <c r="N332" i="8" s="1"/>
  <c r="N246" i="8"/>
  <c r="N330" i="8" s="1"/>
  <c r="N220" i="8"/>
  <c r="N304" i="8" s="1"/>
  <c r="N219" i="8"/>
  <c r="N303" i="8" s="1"/>
  <c r="N221" i="8"/>
  <c r="N305" i="8" s="1"/>
  <c r="N222" i="8"/>
  <c r="N306" i="8" s="1"/>
  <c r="N194" i="8"/>
  <c r="N278" i="8" s="1"/>
  <c r="N191" i="8"/>
  <c r="N275" i="8" s="1"/>
  <c r="N188" i="8"/>
  <c r="N272" i="8" s="1"/>
  <c r="N195" i="8"/>
  <c r="N279" i="8" s="1"/>
  <c r="N192" i="8"/>
  <c r="N276" i="8" s="1"/>
  <c r="N187" i="8"/>
  <c r="N271" i="8" s="1"/>
  <c r="N190" i="8"/>
  <c r="N274" i="8" s="1"/>
  <c r="N189" i="8"/>
  <c r="N273" i="8" s="1"/>
  <c r="N196" i="8"/>
  <c r="N280" i="8" s="1"/>
  <c r="N193" i="8"/>
  <c r="N277" i="8" s="1"/>
  <c r="N237" i="8"/>
  <c r="N321" i="8" s="1"/>
  <c r="N393" i="8" l="1"/>
  <c r="N462" i="3" s="1"/>
  <c r="N201" i="8"/>
  <c r="N285" i="8" s="1"/>
  <c r="N197" i="8"/>
  <c r="N281" i="8" s="1"/>
  <c r="N238" i="8"/>
  <c r="N322" i="8" s="1"/>
  <c r="N199" i="8"/>
  <c r="N283" i="8" s="1"/>
  <c r="N198" i="8"/>
  <c r="N282" i="8" s="1"/>
  <c r="N203" i="8"/>
  <c r="N287" i="8" s="1"/>
  <c r="N206" i="8"/>
  <c r="N290" i="8" s="1"/>
  <c r="N214" i="8"/>
  <c r="N298" i="8" s="1"/>
  <c r="N215" i="8"/>
  <c r="N299" i="8" s="1"/>
  <c r="N217" i="8"/>
  <c r="N301" i="8" s="1"/>
  <c r="N213" i="8"/>
  <c r="N297" i="8" s="1"/>
  <c r="O12" i="8"/>
  <c r="O17" i="8"/>
  <c r="O14" i="8"/>
  <c r="O15" i="8"/>
  <c r="O16" i="8"/>
  <c r="O13" i="8" l="1"/>
  <c r="O72" i="8" s="1"/>
  <c r="O83" i="8"/>
  <c r="O232" i="8" s="1"/>
  <c r="O316" i="8" s="1"/>
  <c r="O80" i="8"/>
  <c r="O229" i="8" s="1"/>
  <c r="O313" i="8" s="1"/>
  <c r="O84" i="8"/>
  <c r="O233" i="8" s="1"/>
  <c r="O317" i="8" s="1"/>
  <c r="O81" i="8"/>
  <c r="O230" i="8" s="1"/>
  <c r="O314" i="8" s="1"/>
  <c r="O85" i="8"/>
  <c r="O234" i="8" s="1"/>
  <c r="O318" i="8" s="1"/>
  <c r="O82" i="8"/>
  <c r="O231" i="8" s="1"/>
  <c r="O315" i="8" s="1"/>
  <c r="O61" i="8"/>
  <c r="O235" i="8" s="1"/>
  <c r="O319" i="8" s="1"/>
  <c r="O77" i="8"/>
  <c r="O74" i="8"/>
  <c r="O236" i="8" s="1"/>
  <c r="O320" i="8" s="1"/>
  <c r="O78" i="8"/>
  <c r="O242" i="8" s="1"/>
  <c r="O326" i="8" s="1"/>
  <c r="O75" i="8"/>
  <c r="O60" i="8"/>
  <c r="O244" i="8" s="1"/>
  <c r="O328" i="8" s="1"/>
  <c r="O79" i="8"/>
  <c r="O243" i="8" s="1"/>
  <c r="O327" i="8" s="1"/>
  <c r="O76" i="8"/>
  <c r="O239" i="8" s="1"/>
  <c r="O323" i="8" s="1"/>
  <c r="O95" i="8"/>
  <c r="O262" i="8" s="1"/>
  <c r="O346" i="8" s="1"/>
  <c r="O92" i="8"/>
  <c r="O93" i="8"/>
  <c r="O260" i="8" s="1"/>
  <c r="O344" i="8" s="1"/>
  <c r="O63" i="8"/>
  <c r="O263" i="8" s="1"/>
  <c r="O347" i="8" s="1"/>
  <c r="O94" i="8"/>
  <c r="O261" i="8" s="1"/>
  <c r="O345" i="8" s="1"/>
  <c r="O91" i="8"/>
  <c r="O89" i="8"/>
  <c r="O86" i="8"/>
  <c r="O62" i="8"/>
  <c r="O253" i="8" s="1"/>
  <c r="O337" i="8" s="1"/>
  <c r="O90" i="8"/>
  <c r="O252" i="8" s="1"/>
  <c r="O336" i="8" s="1"/>
  <c r="O87" i="8"/>
  <c r="O88" i="8"/>
  <c r="O249" i="8" s="1"/>
  <c r="O333" i="8" s="1"/>
  <c r="O69" i="8"/>
  <c r="O218" i="8" s="1"/>
  <c r="O302" i="8" s="1"/>
  <c r="O73" i="8"/>
  <c r="O70" i="8"/>
  <c r="O68" i="8"/>
  <c r="O65" i="8"/>
  <c r="O66" i="8"/>
  <c r="O67" i="8"/>
  <c r="O64" i="8"/>
  <c r="O58" i="8"/>
  <c r="O59" i="8" l="1"/>
  <c r="O228" i="8" s="1"/>
  <c r="O312" i="8" s="1"/>
  <c r="O71" i="8"/>
  <c r="O223" i="8" s="1"/>
  <c r="O307" i="8" s="1"/>
  <c r="O251" i="8"/>
  <c r="O335" i="8" s="1"/>
  <c r="O250" i="8"/>
  <c r="O334" i="8" s="1"/>
  <c r="O222" i="8"/>
  <c r="O306" i="8" s="1"/>
  <c r="O219" i="8"/>
  <c r="O303" i="8" s="1"/>
  <c r="O221" i="8"/>
  <c r="O305" i="8" s="1"/>
  <c r="O220" i="8"/>
  <c r="O304" i="8" s="1"/>
  <c r="O255" i="8"/>
  <c r="O339" i="8" s="1"/>
  <c r="O254" i="8"/>
  <c r="O338" i="8" s="1"/>
  <c r="O240" i="8"/>
  <c r="O324" i="8" s="1"/>
  <c r="O241" i="8"/>
  <c r="O325" i="8" s="1"/>
  <c r="O194" i="8"/>
  <c r="O278" i="8" s="1"/>
  <c r="O191" i="8"/>
  <c r="O275" i="8" s="1"/>
  <c r="O188" i="8"/>
  <c r="O272" i="8" s="1"/>
  <c r="O196" i="8"/>
  <c r="O280" i="8" s="1"/>
  <c r="O193" i="8"/>
  <c r="O277" i="8" s="1"/>
  <c r="O190" i="8"/>
  <c r="O274" i="8" s="1"/>
  <c r="O187" i="8"/>
  <c r="O271" i="8" s="1"/>
  <c r="O189" i="8"/>
  <c r="O273" i="8" s="1"/>
  <c r="O192" i="8"/>
  <c r="O276" i="8" s="1"/>
  <c r="O195" i="8"/>
  <c r="O279" i="8" s="1"/>
  <c r="O246" i="8"/>
  <c r="O330" i="8" s="1"/>
  <c r="O248" i="8"/>
  <c r="O332" i="8" s="1"/>
  <c r="O245" i="8"/>
  <c r="O329" i="8" s="1"/>
  <c r="O247" i="8"/>
  <c r="O331" i="8" s="1"/>
  <c r="O216" i="8"/>
  <c r="O300" i="8" s="1"/>
  <c r="O215" i="8"/>
  <c r="O299" i="8" s="1"/>
  <c r="O213" i="8"/>
  <c r="O297" i="8" s="1"/>
  <c r="O214" i="8"/>
  <c r="O298" i="8" s="1"/>
  <c r="O212" i="8"/>
  <c r="O296" i="8" s="1"/>
  <c r="O209" i="8"/>
  <c r="O293" i="8" s="1"/>
  <c r="O206" i="8"/>
  <c r="O290" i="8" s="1"/>
  <c r="O210" i="8"/>
  <c r="O294" i="8" s="1"/>
  <c r="O207" i="8"/>
  <c r="O291" i="8" s="1"/>
  <c r="O204" i="8"/>
  <c r="O288" i="8" s="1"/>
  <c r="O211" i="8"/>
  <c r="O295" i="8" s="1"/>
  <c r="O208" i="8"/>
  <c r="O292" i="8" s="1"/>
  <c r="O205" i="8"/>
  <c r="O289" i="8" s="1"/>
  <c r="O217" i="8"/>
  <c r="O301" i="8" s="1"/>
  <c r="O225" i="8"/>
  <c r="O309" i="8" s="1"/>
  <c r="O227" i="8"/>
  <c r="O311" i="8" s="1"/>
  <c r="O224" i="8"/>
  <c r="O308" i="8" s="1"/>
  <c r="O226" i="8"/>
  <c r="O310" i="8" s="1"/>
  <c r="O237" i="8"/>
  <c r="O321" i="8" s="1"/>
  <c r="O238" i="8"/>
  <c r="O322" i="8" s="1"/>
  <c r="O203" i="8"/>
  <c r="O287" i="8" s="1"/>
  <c r="O200" i="8"/>
  <c r="O284" i="8" s="1"/>
  <c r="O197" i="8"/>
  <c r="O281" i="8" s="1"/>
  <c r="O201" i="8"/>
  <c r="O285" i="8" s="1"/>
  <c r="O198" i="8"/>
  <c r="O282" i="8" s="1"/>
  <c r="O202" i="8"/>
  <c r="O286" i="8" s="1"/>
  <c r="O199" i="8"/>
  <c r="O283" i="8" s="1"/>
  <c r="O185" i="8"/>
  <c r="O269" i="8" s="1"/>
  <c r="O182" i="8"/>
  <c r="O266" i="8" s="1"/>
  <c r="O184" i="8"/>
  <c r="O268" i="8" s="1"/>
  <c r="O183" i="8"/>
  <c r="O267" i="8" s="1"/>
  <c r="O181" i="8"/>
  <c r="O265" i="8" s="1"/>
  <c r="O186" i="8"/>
  <c r="O270" i="8" s="1"/>
  <c r="O258" i="8"/>
  <c r="O342" i="8" s="1"/>
  <c r="O259" i="8"/>
  <c r="O343" i="8" s="1"/>
  <c r="O257" i="8"/>
  <c r="O341" i="8" s="1"/>
  <c r="O256" i="8"/>
  <c r="O340" i="8" s="1"/>
  <c r="O393" i="8" l="1"/>
  <c r="O462" i="3" s="1"/>
  <c r="P13" i="8"/>
  <c r="P17" i="8"/>
  <c r="P14" i="8"/>
  <c r="P16" i="8"/>
  <c r="P12" i="8"/>
  <c r="P15" i="8" l="1"/>
  <c r="P83" i="8" s="1"/>
  <c r="P232" i="8" s="1"/>
  <c r="P316" i="8" s="1"/>
  <c r="P90" i="8"/>
  <c r="P252" i="8" s="1"/>
  <c r="P336" i="8" s="1"/>
  <c r="P87" i="8"/>
  <c r="P88" i="8"/>
  <c r="P249" i="8" s="1"/>
  <c r="P333" i="8" s="1"/>
  <c r="P86" i="8"/>
  <c r="P89" i="8"/>
  <c r="P62" i="8"/>
  <c r="P253" i="8" s="1"/>
  <c r="P337" i="8" s="1"/>
  <c r="P78" i="8"/>
  <c r="P242" i="8" s="1"/>
  <c r="P326" i="8" s="1"/>
  <c r="P75" i="8"/>
  <c r="P60" i="8"/>
  <c r="P244" i="8" s="1"/>
  <c r="P328" i="8" s="1"/>
  <c r="P79" i="8"/>
  <c r="P243" i="8" s="1"/>
  <c r="P327" i="8" s="1"/>
  <c r="P76" i="8"/>
  <c r="P239" i="8" s="1"/>
  <c r="P323" i="8" s="1"/>
  <c r="P74" i="8"/>
  <c r="P236" i="8" s="1"/>
  <c r="P320" i="8" s="1"/>
  <c r="P77" i="8"/>
  <c r="P93" i="8"/>
  <c r="P260" i="8" s="1"/>
  <c r="P344" i="8" s="1"/>
  <c r="P63" i="8"/>
  <c r="P263" i="8" s="1"/>
  <c r="P347" i="8" s="1"/>
  <c r="P94" i="8"/>
  <c r="P261" i="8" s="1"/>
  <c r="P345" i="8" s="1"/>
  <c r="P91" i="8"/>
  <c r="P92" i="8"/>
  <c r="P95" i="8"/>
  <c r="P262" i="8" s="1"/>
  <c r="P346" i="8" s="1"/>
  <c r="P66" i="8"/>
  <c r="P67" i="8"/>
  <c r="P64" i="8"/>
  <c r="P58" i="8"/>
  <c r="P65" i="8"/>
  <c r="P68" i="8"/>
  <c r="P72" i="8"/>
  <c r="P69" i="8"/>
  <c r="P218" i="8" s="1"/>
  <c r="P302" i="8" s="1"/>
  <c r="P73" i="8"/>
  <c r="P70" i="8"/>
  <c r="P71" i="8"/>
  <c r="P223" i="8" s="1"/>
  <c r="P307" i="8" s="1"/>
  <c r="P59" i="8"/>
  <c r="P228" i="8" s="1"/>
  <c r="P312" i="8" s="1"/>
  <c r="P82" i="8" l="1"/>
  <c r="P231" i="8" s="1"/>
  <c r="P315" i="8" s="1"/>
  <c r="P85" i="8"/>
  <c r="P234" i="8" s="1"/>
  <c r="P318" i="8" s="1"/>
  <c r="P81" i="8"/>
  <c r="P230" i="8" s="1"/>
  <c r="P314" i="8" s="1"/>
  <c r="P61" i="8"/>
  <c r="P235" i="8" s="1"/>
  <c r="P319" i="8" s="1"/>
  <c r="P80" i="8"/>
  <c r="P229" i="8" s="1"/>
  <c r="P313" i="8" s="1"/>
  <c r="P84" i="8"/>
  <c r="P233" i="8" s="1"/>
  <c r="P317" i="8" s="1"/>
  <c r="P210" i="8"/>
  <c r="P294" i="8" s="1"/>
  <c r="P207" i="8"/>
  <c r="P291" i="8" s="1"/>
  <c r="P204" i="8"/>
  <c r="P288" i="8" s="1"/>
  <c r="P211" i="8"/>
  <c r="P295" i="8" s="1"/>
  <c r="P208" i="8"/>
  <c r="P292" i="8" s="1"/>
  <c r="P205" i="8"/>
  <c r="P289" i="8" s="1"/>
  <c r="P206" i="8"/>
  <c r="P290" i="8" s="1"/>
  <c r="P209" i="8"/>
  <c r="P293" i="8" s="1"/>
  <c r="P212" i="8"/>
  <c r="P296" i="8" s="1"/>
  <c r="P201" i="8"/>
  <c r="P285" i="8" s="1"/>
  <c r="P198" i="8"/>
  <c r="P282" i="8" s="1"/>
  <c r="P202" i="8"/>
  <c r="P286" i="8" s="1"/>
  <c r="P199" i="8"/>
  <c r="P283" i="8" s="1"/>
  <c r="P197" i="8"/>
  <c r="P281" i="8" s="1"/>
  <c r="P200" i="8"/>
  <c r="P284" i="8" s="1"/>
  <c r="P203" i="8"/>
  <c r="P287" i="8" s="1"/>
  <c r="P238" i="8"/>
  <c r="P322" i="8" s="1"/>
  <c r="P237" i="8"/>
  <c r="P321" i="8" s="1"/>
  <c r="P248" i="8"/>
  <c r="P332" i="8" s="1"/>
  <c r="P245" i="8"/>
  <c r="P329" i="8" s="1"/>
  <c r="P247" i="8"/>
  <c r="P331" i="8" s="1"/>
  <c r="P246" i="8"/>
  <c r="P330" i="8" s="1"/>
  <c r="P215" i="8"/>
  <c r="P299" i="8" s="1"/>
  <c r="P213" i="8"/>
  <c r="P297" i="8" s="1"/>
  <c r="P216" i="8"/>
  <c r="P300" i="8" s="1"/>
  <c r="P214" i="8"/>
  <c r="P298" i="8" s="1"/>
  <c r="P241" i="8"/>
  <c r="P325" i="8" s="1"/>
  <c r="P240" i="8"/>
  <c r="P324" i="8" s="1"/>
  <c r="P221" i="8"/>
  <c r="P305" i="8" s="1"/>
  <c r="P219" i="8"/>
  <c r="P303" i="8" s="1"/>
  <c r="P220" i="8"/>
  <c r="P304" i="8" s="1"/>
  <c r="P222" i="8"/>
  <c r="P306" i="8" s="1"/>
  <c r="P226" i="8"/>
  <c r="P310" i="8" s="1"/>
  <c r="P227" i="8"/>
  <c r="P311" i="8" s="1"/>
  <c r="P224" i="8"/>
  <c r="P308" i="8" s="1"/>
  <c r="P225" i="8"/>
  <c r="P309" i="8" s="1"/>
  <c r="P195" i="8"/>
  <c r="P279" i="8" s="1"/>
  <c r="P192" i="8"/>
  <c r="P276" i="8" s="1"/>
  <c r="P189" i="8"/>
  <c r="P273" i="8" s="1"/>
  <c r="P196" i="8"/>
  <c r="P280" i="8" s="1"/>
  <c r="P193" i="8"/>
  <c r="P277" i="8" s="1"/>
  <c r="P190" i="8"/>
  <c r="P274" i="8" s="1"/>
  <c r="P188" i="8"/>
  <c r="P272" i="8" s="1"/>
  <c r="P191" i="8"/>
  <c r="P275" i="8" s="1"/>
  <c r="P194" i="8"/>
  <c r="P278" i="8" s="1"/>
  <c r="P187" i="8"/>
  <c r="P271" i="8" s="1"/>
  <c r="P259" i="8"/>
  <c r="P343" i="8" s="1"/>
  <c r="P256" i="8"/>
  <c r="P340" i="8" s="1"/>
  <c r="P257" i="8"/>
  <c r="P341" i="8" s="1"/>
  <c r="P258" i="8"/>
  <c r="P342" i="8" s="1"/>
  <c r="P217" i="8"/>
  <c r="P301" i="8" s="1"/>
  <c r="P254" i="8"/>
  <c r="P338" i="8" s="1"/>
  <c r="P255" i="8"/>
  <c r="P339" i="8" s="1"/>
  <c r="P251" i="8"/>
  <c r="P335" i="8" s="1"/>
  <c r="P250" i="8"/>
  <c r="P334" i="8" s="1"/>
  <c r="P186" i="8"/>
  <c r="P270" i="8" s="1"/>
  <c r="P183" i="8"/>
  <c r="P267" i="8" s="1"/>
  <c r="P182" i="8"/>
  <c r="P266" i="8" s="1"/>
  <c r="P181" i="8"/>
  <c r="P265" i="8" s="1"/>
  <c r="P184" i="8"/>
  <c r="P268" i="8" s="1"/>
  <c r="P185" i="8"/>
  <c r="P269" i="8" s="1"/>
  <c r="P393" i="8" l="1"/>
  <c r="P462" i="3" s="1"/>
  <c r="Q12" i="8"/>
  <c r="Q14" i="8"/>
  <c r="Q13" i="8" l="1"/>
  <c r="Q73" i="8" s="1"/>
  <c r="Q16" i="8"/>
  <c r="Q62" i="8" s="1"/>
  <c r="Q253" i="8" s="1"/>
  <c r="Q337" i="8" s="1"/>
  <c r="Q15" i="8"/>
  <c r="Q84" i="8" s="1"/>
  <c r="Q233" i="8" s="1"/>
  <c r="Q317" i="8" s="1"/>
  <c r="Q17" i="8"/>
  <c r="Q91" i="8" s="1"/>
  <c r="Q78" i="8"/>
  <c r="Q242" i="8" s="1"/>
  <c r="Q326" i="8" s="1"/>
  <c r="Q75" i="8"/>
  <c r="Q60" i="8"/>
  <c r="Q244" i="8" s="1"/>
  <c r="Q328" i="8" s="1"/>
  <c r="Q79" i="8"/>
  <c r="Q243" i="8" s="1"/>
  <c r="Q327" i="8" s="1"/>
  <c r="Q76" i="8"/>
  <c r="Q239" i="8" s="1"/>
  <c r="Q323" i="8" s="1"/>
  <c r="Q77" i="8"/>
  <c r="Q74" i="8"/>
  <c r="Q236" i="8" s="1"/>
  <c r="Q320" i="8" s="1"/>
  <c r="Q72" i="8"/>
  <c r="Q69" i="8"/>
  <c r="Q218" i="8" s="1"/>
  <c r="Q302" i="8" s="1"/>
  <c r="Q59" i="8"/>
  <c r="Q228" i="8" s="1"/>
  <c r="Q312" i="8" s="1"/>
  <c r="Q93" i="8"/>
  <c r="Q260" i="8" s="1"/>
  <c r="Q344" i="8" s="1"/>
  <c r="Q63" i="8"/>
  <c r="Q263" i="8" s="1"/>
  <c r="Q347" i="8" s="1"/>
  <c r="Q94" i="8"/>
  <c r="Q261" i="8" s="1"/>
  <c r="Q345" i="8" s="1"/>
  <c r="Q66" i="8"/>
  <c r="Q67" i="8"/>
  <c r="Q64" i="8"/>
  <c r="Q68" i="8"/>
  <c r="Q65" i="8"/>
  <c r="Q58" i="8"/>
  <c r="Q95" i="8" l="1"/>
  <c r="Q262" i="8" s="1"/>
  <c r="Q346" i="8" s="1"/>
  <c r="Q92" i="8"/>
  <c r="Q259" i="8" s="1"/>
  <c r="Q343" i="8" s="1"/>
  <c r="Q90" i="8"/>
  <c r="Q252" i="8" s="1"/>
  <c r="Q336" i="8" s="1"/>
  <c r="Q87" i="8"/>
  <c r="Q86" i="8"/>
  <c r="Q71" i="8"/>
  <c r="Q223" i="8" s="1"/>
  <c r="Q307" i="8" s="1"/>
  <c r="Q83" i="8"/>
  <c r="Q232" i="8" s="1"/>
  <c r="Q316" i="8" s="1"/>
  <c r="Q89" i="8"/>
  <c r="Q250" i="8" s="1"/>
  <c r="Q334" i="8" s="1"/>
  <c r="Q70" i="8"/>
  <c r="Q221" i="8" s="1"/>
  <c r="Q305" i="8" s="1"/>
  <c r="Q61" i="8"/>
  <c r="Q235" i="8" s="1"/>
  <c r="Q319" i="8" s="1"/>
  <c r="Q88" i="8"/>
  <c r="Q249" i="8" s="1"/>
  <c r="Q333" i="8" s="1"/>
  <c r="Q82" i="8"/>
  <c r="Q231" i="8" s="1"/>
  <c r="Q315" i="8" s="1"/>
  <c r="Q85" i="8"/>
  <c r="Q234" i="8" s="1"/>
  <c r="Q318" i="8" s="1"/>
  <c r="Q81" i="8"/>
  <c r="Q230" i="8" s="1"/>
  <c r="Q314" i="8" s="1"/>
  <c r="Q80" i="8"/>
  <c r="Q229" i="8" s="1"/>
  <c r="Q313" i="8" s="1"/>
  <c r="Q201" i="8"/>
  <c r="Q285" i="8" s="1"/>
  <c r="Q198" i="8"/>
  <c r="Q282" i="8" s="1"/>
  <c r="Q202" i="8"/>
  <c r="Q286" i="8" s="1"/>
  <c r="Q199" i="8"/>
  <c r="Q283" i="8" s="1"/>
  <c r="Q203" i="8"/>
  <c r="Q287" i="8" s="1"/>
  <c r="Q200" i="8"/>
  <c r="Q284" i="8" s="1"/>
  <c r="Q197" i="8"/>
  <c r="Q281" i="8" s="1"/>
  <c r="Q226" i="8"/>
  <c r="Q310" i="8" s="1"/>
  <c r="Q227" i="8"/>
  <c r="Q311" i="8" s="1"/>
  <c r="Q225" i="8"/>
  <c r="Q309" i="8" s="1"/>
  <c r="Q224" i="8"/>
  <c r="Q308" i="8" s="1"/>
  <c r="Q238" i="8"/>
  <c r="Q322" i="8" s="1"/>
  <c r="Q237" i="8"/>
  <c r="Q321" i="8" s="1"/>
  <c r="Q195" i="8"/>
  <c r="Q279" i="8" s="1"/>
  <c r="Q192" i="8"/>
  <c r="Q276" i="8" s="1"/>
  <c r="Q189" i="8"/>
  <c r="Q273" i="8" s="1"/>
  <c r="Q196" i="8"/>
  <c r="Q280" i="8" s="1"/>
  <c r="Q194" i="8"/>
  <c r="Q278" i="8" s="1"/>
  <c r="Q191" i="8"/>
  <c r="Q275" i="8" s="1"/>
  <c r="Q188" i="8"/>
  <c r="Q272" i="8" s="1"/>
  <c r="Q190" i="8"/>
  <c r="Q274" i="8" s="1"/>
  <c r="Q193" i="8"/>
  <c r="Q277" i="8" s="1"/>
  <c r="Q187" i="8"/>
  <c r="Q271" i="8" s="1"/>
  <c r="Q241" i="8"/>
  <c r="Q325" i="8" s="1"/>
  <c r="Q240" i="8"/>
  <c r="Q324" i="8" s="1"/>
  <c r="Q213" i="8"/>
  <c r="Q297" i="8" s="1"/>
  <c r="Q216" i="8"/>
  <c r="Q300" i="8" s="1"/>
  <c r="Q214" i="8"/>
  <c r="Q298" i="8" s="1"/>
  <c r="Q215" i="8"/>
  <c r="Q299" i="8" s="1"/>
  <c r="Q255" i="8"/>
  <c r="Q339" i="8" s="1"/>
  <c r="Q254" i="8"/>
  <c r="Q338" i="8" s="1"/>
  <c r="Q220" i="8"/>
  <c r="Q304" i="8" s="1"/>
  <c r="Q222" i="8"/>
  <c r="Q306" i="8" s="1"/>
  <c r="Q257" i="8"/>
  <c r="Q341" i="8" s="1"/>
  <c r="Q258" i="8"/>
  <c r="Q342" i="8" s="1"/>
  <c r="Q186" i="8"/>
  <c r="Q270" i="8" s="1"/>
  <c r="Q183" i="8"/>
  <c r="Q267" i="8" s="1"/>
  <c r="Q185" i="8"/>
  <c r="Q269" i="8" s="1"/>
  <c r="Q182" i="8"/>
  <c r="Q266" i="8" s="1"/>
  <c r="Q181" i="8"/>
  <c r="Q265" i="8" s="1"/>
  <c r="Q184" i="8"/>
  <c r="Q268" i="8" s="1"/>
  <c r="Q217" i="8"/>
  <c r="Q301" i="8" s="1"/>
  <c r="Q210" i="8"/>
  <c r="Q294" i="8" s="1"/>
  <c r="Q207" i="8"/>
  <c r="Q291" i="8" s="1"/>
  <c r="Q204" i="8"/>
  <c r="Q288" i="8" s="1"/>
  <c r="Q211" i="8"/>
  <c r="Q295" i="8" s="1"/>
  <c r="Q208" i="8"/>
  <c r="Q292" i="8" s="1"/>
  <c r="Q205" i="8"/>
  <c r="Q289" i="8" s="1"/>
  <c r="Q212" i="8"/>
  <c r="Q296" i="8" s="1"/>
  <c r="Q209" i="8"/>
  <c r="Q293" i="8" s="1"/>
  <c r="Q206" i="8"/>
  <c r="Q290" i="8" s="1"/>
  <c r="Q247" i="8"/>
  <c r="Q331" i="8" s="1"/>
  <c r="Q245" i="8"/>
  <c r="Q329" i="8" s="1"/>
  <c r="Q246" i="8"/>
  <c r="Q330" i="8" s="1"/>
  <c r="Q248" i="8"/>
  <c r="Q332" i="8" s="1"/>
  <c r="Q251" i="8" l="1"/>
  <c r="Q335" i="8" s="1"/>
  <c r="Q256" i="8"/>
  <c r="Q340" i="8" s="1"/>
  <c r="Q219" i="8"/>
  <c r="Q303" i="8" s="1"/>
  <c r="Q393" i="8" s="1"/>
  <c r="Q462" i="3" s="1"/>
  <c r="R15" i="8"/>
  <c r="R12" i="8"/>
  <c r="R17" i="8"/>
  <c r="R14" i="8"/>
  <c r="R13" i="8"/>
  <c r="R16" i="8"/>
  <c r="R88" i="8" l="1"/>
  <c r="R249" i="8" s="1"/>
  <c r="R333" i="8" s="1"/>
  <c r="R89" i="8"/>
  <c r="R86" i="8"/>
  <c r="R62" i="8"/>
  <c r="R253" i="8" s="1"/>
  <c r="R337" i="8" s="1"/>
  <c r="R87" i="8"/>
  <c r="R90" i="8"/>
  <c r="R252" i="8" s="1"/>
  <c r="R336" i="8" s="1"/>
  <c r="R73" i="8"/>
  <c r="R70" i="8"/>
  <c r="R71" i="8"/>
  <c r="R223" i="8" s="1"/>
  <c r="R307" i="8" s="1"/>
  <c r="R59" i="8"/>
  <c r="R228" i="8" s="1"/>
  <c r="R312" i="8" s="1"/>
  <c r="R69" i="8"/>
  <c r="R218" i="8" s="1"/>
  <c r="R302" i="8" s="1"/>
  <c r="R72" i="8"/>
  <c r="R94" i="8"/>
  <c r="R261" i="8" s="1"/>
  <c r="R345" i="8" s="1"/>
  <c r="R91" i="8"/>
  <c r="R95" i="8"/>
  <c r="R262" i="8" s="1"/>
  <c r="R346" i="8" s="1"/>
  <c r="R92" i="8"/>
  <c r="R93" i="8"/>
  <c r="R260" i="8" s="1"/>
  <c r="R344" i="8" s="1"/>
  <c r="R63" i="8"/>
  <c r="R263" i="8" s="1"/>
  <c r="R347" i="8" s="1"/>
  <c r="R79" i="8"/>
  <c r="R243" i="8" s="1"/>
  <c r="R327" i="8" s="1"/>
  <c r="R76" i="8"/>
  <c r="R239" i="8" s="1"/>
  <c r="R323" i="8" s="1"/>
  <c r="R77" i="8"/>
  <c r="R74" i="8"/>
  <c r="R236" i="8" s="1"/>
  <c r="R320" i="8" s="1"/>
  <c r="R75" i="8"/>
  <c r="R78" i="8"/>
  <c r="R242" i="8" s="1"/>
  <c r="R326" i="8" s="1"/>
  <c r="R60" i="8"/>
  <c r="R244" i="8" s="1"/>
  <c r="R328" i="8" s="1"/>
  <c r="R67" i="8"/>
  <c r="R64" i="8"/>
  <c r="R58" i="8"/>
  <c r="R68" i="8"/>
  <c r="R65" i="8"/>
  <c r="R66" i="8"/>
  <c r="R85" i="8"/>
  <c r="R234" i="8" s="1"/>
  <c r="R318" i="8" s="1"/>
  <c r="R82" i="8"/>
  <c r="R231" i="8" s="1"/>
  <c r="R315" i="8" s="1"/>
  <c r="R61" i="8"/>
  <c r="R235" i="8" s="1"/>
  <c r="R319" i="8" s="1"/>
  <c r="R83" i="8"/>
  <c r="R232" i="8" s="1"/>
  <c r="R316" i="8" s="1"/>
  <c r="R80" i="8"/>
  <c r="R229" i="8" s="1"/>
  <c r="R313" i="8" s="1"/>
  <c r="R84" i="8"/>
  <c r="R233" i="8" s="1"/>
  <c r="R317" i="8" s="1"/>
  <c r="R81" i="8"/>
  <c r="R230" i="8" s="1"/>
  <c r="R314" i="8" s="1"/>
  <c r="R196" i="8" l="1"/>
  <c r="R280" i="8" s="1"/>
  <c r="R193" i="8"/>
  <c r="R277" i="8" s="1"/>
  <c r="R190" i="8"/>
  <c r="R274" i="8" s="1"/>
  <c r="R187" i="8"/>
  <c r="R271" i="8" s="1"/>
  <c r="R194" i="8"/>
  <c r="R278" i="8" s="1"/>
  <c r="R191" i="8"/>
  <c r="R275" i="8" s="1"/>
  <c r="R189" i="8"/>
  <c r="R273" i="8" s="1"/>
  <c r="R192" i="8"/>
  <c r="R276" i="8" s="1"/>
  <c r="R195" i="8"/>
  <c r="R279" i="8" s="1"/>
  <c r="R188" i="8"/>
  <c r="R272" i="8" s="1"/>
  <c r="R227" i="8"/>
  <c r="R311" i="8" s="1"/>
  <c r="R224" i="8"/>
  <c r="R308" i="8" s="1"/>
  <c r="R225" i="8"/>
  <c r="R309" i="8" s="1"/>
  <c r="R226" i="8"/>
  <c r="R310" i="8" s="1"/>
  <c r="R216" i="8"/>
  <c r="R300" i="8" s="1"/>
  <c r="R214" i="8"/>
  <c r="R298" i="8" s="1"/>
  <c r="R215" i="8"/>
  <c r="R299" i="8" s="1"/>
  <c r="R213" i="8"/>
  <c r="R297" i="8" s="1"/>
  <c r="R237" i="8"/>
  <c r="R321" i="8" s="1"/>
  <c r="R238" i="8"/>
  <c r="R322" i="8" s="1"/>
  <c r="R246" i="8"/>
  <c r="R330" i="8" s="1"/>
  <c r="R247" i="8"/>
  <c r="R331" i="8" s="1"/>
  <c r="R248" i="8"/>
  <c r="R332" i="8" s="1"/>
  <c r="R245" i="8"/>
  <c r="R329" i="8" s="1"/>
  <c r="R217" i="8"/>
  <c r="R301" i="8" s="1"/>
  <c r="R257" i="8"/>
  <c r="R341" i="8" s="1"/>
  <c r="R258" i="8"/>
  <c r="R342" i="8" s="1"/>
  <c r="R256" i="8"/>
  <c r="R340" i="8" s="1"/>
  <c r="R259" i="8"/>
  <c r="R343" i="8" s="1"/>
  <c r="R184" i="8"/>
  <c r="R268" i="8" s="1"/>
  <c r="R183" i="8"/>
  <c r="R267" i="8" s="1"/>
  <c r="R185" i="8"/>
  <c r="R269" i="8" s="1"/>
  <c r="R186" i="8"/>
  <c r="R270" i="8" s="1"/>
  <c r="R181" i="8"/>
  <c r="R265" i="8" s="1"/>
  <c r="R182" i="8"/>
  <c r="R266" i="8" s="1"/>
  <c r="R240" i="8"/>
  <c r="R324" i="8" s="1"/>
  <c r="R241" i="8"/>
  <c r="R325" i="8" s="1"/>
  <c r="R211" i="8"/>
  <c r="R295" i="8" s="1"/>
  <c r="R208" i="8"/>
  <c r="R292" i="8" s="1"/>
  <c r="R205" i="8"/>
  <c r="R289" i="8" s="1"/>
  <c r="R212" i="8"/>
  <c r="R296" i="8" s="1"/>
  <c r="R209" i="8"/>
  <c r="R293" i="8" s="1"/>
  <c r="R206" i="8"/>
  <c r="R290" i="8" s="1"/>
  <c r="R207" i="8"/>
  <c r="R291" i="8" s="1"/>
  <c r="R210" i="8"/>
  <c r="R294" i="8" s="1"/>
  <c r="R204" i="8"/>
  <c r="R288" i="8" s="1"/>
  <c r="R254" i="8"/>
  <c r="R338" i="8" s="1"/>
  <c r="R255" i="8"/>
  <c r="R339" i="8" s="1"/>
  <c r="R222" i="8"/>
  <c r="R306" i="8" s="1"/>
  <c r="R219" i="8"/>
  <c r="R303" i="8" s="1"/>
  <c r="R220" i="8"/>
  <c r="R304" i="8" s="1"/>
  <c r="R221" i="8"/>
  <c r="R305" i="8" s="1"/>
  <c r="R250" i="8"/>
  <c r="R334" i="8" s="1"/>
  <c r="R251" i="8"/>
  <c r="R335" i="8" s="1"/>
  <c r="R202" i="8"/>
  <c r="R286" i="8" s="1"/>
  <c r="R199" i="8"/>
  <c r="R283" i="8" s="1"/>
  <c r="R203" i="8"/>
  <c r="R287" i="8" s="1"/>
  <c r="R200" i="8"/>
  <c r="R284" i="8" s="1"/>
  <c r="R197" i="8"/>
  <c r="R281" i="8" s="1"/>
  <c r="R198" i="8"/>
  <c r="R282" i="8" s="1"/>
  <c r="R201" i="8"/>
  <c r="R285" i="8" s="1"/>
  <c r="R393" i="8" l="1"/>
  <c r="R462" i="3" s="1"/>
  <c r="S16" i="8"/>
  <c r="S13" i="8"/>
  <c r="S17" i="8"/>
  <c r="S14" i="8"/>
  <c r="S12" i="8"/>
  <c r="S15" i="8"/>
  <c r="S79" i="8" l="1"/>
  <c r="S243" i="8" s="1"/>
  <c r="S327" i="8" s="1"/>
  <c r="S76" i="8"/>
  <c r="S239" i="8" s="1"/>
  <c r="S323" i="8" s="1"/>
  <c r="S77" i="8"/>
  <c r="S74" i="8"/>
  <c r="S236" i="8" s="1"/>
  <c r="S320" i="8" s="1"/>
  <c r="S78" i="8"/>
  <c r="S242" i="8" s="1"/>
  <c r="S326" i="8" s="1"/>
  <c r="S75" i="8"/>
  <c r="S60" i="8"/>
  <c r="S244" i="8" s="1"/>
  <c r="S328" i="8" s="1"/>
  <c r="S94" i="8"/>
  <c r="S261" i="8" s="1"/>
  <c r="S345" i="8" s="1"/>
  <c r="S91" i="8"/>
  <c r="S95" i="8"/>
  <c r="S262" i="8" s="1"/>
  <c r="S346" i="8" s="1"/>
  <c r="S92" i="8"/>
  <c r="S93" i="8"/>
  <c r="S260" i="8" s="1"/>
  <c r="S344" i="8" s="1"/>
  <c r="S63" i="8"/>
  <c r="S263" i="8" s="1"/>
  <c r="S347" i="8" s="1"/>
  <c r="S73" i="8"/>
  <c r="S70" i="8"/>
  <c r="S71" i="8"/>
  <c r="S223" i="8" s="1"/>
  <c r="S307" i="8" s="1"/>
  <c r="S59" i="8"/>
  <c r="S228" i="8" s="1"/>
  <c r="S312" i="8" s="1"/>
  <c r="S72" i="8"/>
  <c r="S69" i="8"/>
  <c r="S218" i="8" s="1"/>
  <c r="S302" i="8" s="1"/>
  <c r="S88" i="8"/>
  <c r="S249" i="8" s="1"/>
  <c r="S333" i="8" s="1"/>
  <c r="S89" i="8"/>
  <c r="S86" i="8"/>
  <c r="S62" i="8"/>
  <c r="S253" i="8" s="1"/>
  <c r="S337" i="8" s="1"/>
  <c r="S90" i="8"/>
  <c r="S252" i="8" s="1"/>
  <c r="S336" i="8" s="1"/>
  <c r="S87" i="8"/>
  <c r="S85" i="8"/>
  <c r="S234" i="8" s="1"/>
  <c r="S318" i="8" s="1"/>
  <c r="S82" i="8"/>
  <c r="S231" i="8" s="1"/>
  <c r="S315" i="8" s="1"/>
  <c r="S61" i="8"/>
  <c r="S235" i="8" s="1"/>
  <c r="S319" i="8" s="1"/>
  <c r="S83" i="8"/>
  <c r="S232" i="8" s="1"/>
  <c r="S316" i="8" s="1"/>
  <c r="S80" i="8"/>
  <c r="S229" i="8" s="1"/>
  <c r="S313" i="8" s="1"/>
  <c r="S84" i="8"/>
  <c r="S233" i="8" s="1"/>
  <c r="S317" i="8" s="1"/>
  <c r="S81" i="8"/>
  <c r="S230" i="8" s="1"/>
  <c r="S314" i="8" s="1"/>
  <c r="S67" i="8"/>
  <c r="S64" i="8"/>
  <c r="S58" i="8"/>
  <c r="S68" i="8"/>
  <c r="S65" i="8"/>
  <c r="S66" i="8"/>
  <c r="S211" i="8" l="1"/>
  <c r="S295" i="8" s="1"/>
  <c r="S208" i="8"/>
  <c r="S292" i="8" s="1"/>
  <c r="S205" i="8"/>
  <c r="S289" i="8" s="1"/>
  <c r="S212" i="8"/>
  <c r="S296" i="8" s="1"/>
  <c r="S209" i="8"/>
  <c r="S293" i="8" s="1"/>
  <c r="S206" i="8"/>
  <c r="S290" i="8" s="1"/>
  <c r="S210" i="8"/>
  <c r="S294" i="8" s="1"/>
  <c r="S207" i="8"/>
  <c r="S291" i="8" s="1"/>
  <c r="S204" i="8"/>
  <c r="S288" i="8" s="1"/>
  <c r="S251" i="8"/>
  <c r="S335" i="8" s="1"/>
  <c r="S250" i="8"/>
  <c r="S334" i="8" s="1"/>
  <c r="S227" i="8"/>
  <c r="S311" i="8" s="1"/>
  <c r="S224" i="8"/>
  <c r="S308" i="8" s="1"/>
  <c r="S226" i="8"/>
  <c r="S310" i="8" s="1"/>
  <c r="S225" i="8"/>
  <c r="S309" i="8" s="1"/>
  <c r="S237" i="8"/>
  <c r="S321" i="8" s="1"/>
  <c r="S238" i="8"/>
  <c r="S322" i="8" s="1"/>
  <c r="S257" i="8"/>
  <c r="S341" i="8" s="1"/>
  <c r="S258" i="8"/>
  <c r="S342" i="8" s="1"/>
  <c r="S259" i="8"/>
  <c r="S343" i="8" s="1"/>
  <c r="S256" i="8"/>
  <c r="S340" i="8" s="1"/>
  <c r="S196" i="8"/>
  <c r="S280" i="8" s="1"/>
  <c r="S193" i="8"/>
  <c r="S277" i="8" s="1"/>
  <c r="S190" i="8"/>
  <c r="S274" i="8" s="1"/>
  <c r="S187" i="8"/>
  <c r="S271" i="8" s="1"/>
  <c r="S195" i="8"/>
  <c r="S279" i="8" s="1"/>
  <c r="S192" i="8"/>
  <c r="S276" i="8" s="1"/>
  <c r="S189" i="8"/>
  <c r="S273" i="8" s="1"/>
  <c r="S191" i="8"/>
  <c r="S275" i="8" s="1"/>
  <c r="S194" i="8"/>
  <c r="S278" i="8" s="1"/>
  <c r="S188" i="8"/>
  <c r="S272" i="8" s="1"/>
  <c r="S248" i="8"/>
  <c r="S332" i="8" s="1"/>
  <c r="S245" i="8"/>
  <c r="S329" i="8" s="1"/>
  <c r="S247" i="8"/>
  <c r="S331" i="8" s="1"/>
  <c r="S246" i="8"/>
  <c r="S330" i="8" s="1"/>
  <c r="S215" i="8"/>
  <c r="S299" i="8" s="1"/>
  <c r="S214" i="8"/>
  <c r="S298" i="8" s="1"/>
  <c r="S213" i="8"/>
  <c r="S297" i="8" s="1"/>
  <c r="S216" i="8"/>
  <c r="S300" i="8" s="1"/>
  <c r="S221" i="8"/>
  <c r="S305" i="8" s="1"/>
  <c r="S220" i="8"/>
  <c r="S304" i="8" s="1"/>
  <c r="S222" i="8"/>
  <c r="S306" i="8" s="1"/>
  <c r="S219" i="8"/>
  <c r="S303" i="8" s="1"/>
  <c r="S254" i="8"/>
  <c r="S338" i="8" s="1"/>
  <c r="S255" i="8"/>
  <c r="S339" i="8" s="1"/>
  <c r="S240" i="8"/>
  <c r="S324" i="8" s="1"/>
  <c r="S241" i="8"/>
  <c r="S325" i="8" s="1"/>
  <c r="S217" i="8"/>
  <c r="S301" i="8" s="1"/>
  <c r="S202" i="8"/>
  <c r="S286" i="8" s="1"/>
  <c r="S199" i="8"/>
  <c r="S283" i="8" s="1"/>
  <c r="S203" i="8"/>
  <c r="S287" i="8" s="1"/>
  <c r="S200" i="8"/>
  <c r="S284" i="8" s="1"/>
  <c r="S197" i="8"/>
  <c r="S281" i="8" s="1"/>
  <c r="S201" i="8"/>
  <c r="S285" i="8" s="1"/>
  <c r="S198" i="8"/>
  <c r="S282" i="8" s="1"/>
  <c r="S184" i="8"/>
  <c r="S268" i="8" s="1"/>
  <c r="S186" i="8"/>
  <c r="S270" i="8" s="1"/>
  <c r="S183" i="8"/>
  <c r="S267" i="8" s="1"/>
  <c r="S185" i="8"/>
  <c r="S269" i="8" s="1"/>
  <c r="S182" i="8"/>
  <c r="S266" i="8" s="1"/>
  <c r="S181" i="8"/>
  <c r="S265" i="8" s="1"/>
  <c r="S393" i="8" l="1"/>
  <c r="S462" i="3" s="1"/>
  <c r="T16" i="8"/>
  <c r="T13" i="8"/>
  <c r="T15" i="8"/>
  <c r="T12" i="8"/>
  <c r="T14" i="8"/>
  <c r="T17" i="8"/>
  <c r="T68" i="8" l="1"/>
  <c r="T65" i="8"/>
  <c r="T66" i="8"/>
  <c r="T67" i="8"/>
  <c r="T58" i="8"/>
  <c r="T64" i="8"/>
  <c r="T83" i="8"/>
  <c r="T232" i="8" s="1"/>
  <c r="T316" i="8" s="1"/>
  <c r="T80" i="8"/>
  <c r="T229" i="8" s="1"/>
  <c r="T313" i="8" s="1"/>
  <c r="T84" i="8"/>
  <c r="T233" i="8" s="1"/>
  <c r="T317" i="8" s="1"/>
  <c r="T81" i="8"/>
  <c r="T230" i="8" s="1"/>
  <c r="T314" i="8" s="1"/>
  <c r="T85" i="8"/>
  <c r="T234" i="8" s="1"/>
  <c r="T318" i="8" s="1"/>
  <c r="T61" i="8"/>
  <c r="T235" i="8" s="1"/>
  <c r="T319" i="8" s="1"/>
  <c r="T82" i="8"/>
  <c r="T231" i="8" s="1"/>
  <c r="T315" i="8" s="1"/>
  <c r="T71" i="8"/>
  <c r="T223" i="8" s="1"/>
  <c r="T307" i="8" s="1"/>
  <c r="T59" i="8"/>
  <c r="T228" i="8" s="1"/>
  <c r="T312" i="8" s="1"/>
  <c r="T72" i="8"/>
  <c r="T69" i="8"/>
  <c r="T218" i="8" s="1"/>
  <c r="T302" i="8" s="1"/>
  <c r="T70" i="8"/>
  <c r="T73" i="8"/>
  <c r="T89" i="8"/>
  <c r="T86" i="8"/>
  <c r="T62" i="8"/>
  <c r="T253" i="8" s="1"/>
  <c r="T337" i="8" s="1"/>
  <c r="T90" i="8"/>
  <c r="T252" i="8" s="1"/>
  <c r="T336" i="8" s="1"/>
  <c r="T87" i="8"/>
  <c r="T88" i="8"/>
  <c r="T249" i="8" s="1"/>
  <c r="T333" i="8" s="1"/>
  <c r="T95" i="8"/>
  <c r="T262" i="8" s="1"/>
  <c r="T346" i="8" s="1"/>
  <c r="T92" i="8"/>
  <c r="T93" i="8"/>
  <c r="T260" i="8" s="1"/>
  <c r="T344" i="8" s="1"/>
  <c r="T63" i="8"/>
  <c r="T263" i="8" s="1"/>
  <c r="T347" i="8" s="1"/>
  <c r="T91" i="8"/>
  <c r="T94" i="8"/>
  <c r="T261" i="8" s="1"/>
  <c r="T345" i="8" s="1"/>
  <c r="T77" i="8"/>
  <c r="T74" i="8"/>
  <c r="T236" i="8" s="1"/>
  <c r="T320" i="8" s="1"/>
  <c r="T78" i="8"/>
  <c r="T242" i="8" s="1"/>
  <c r="T326" i="8" s="1"/>
  <c r="T75" i="8"/>
  <c r="T60" i="8"/>
  <c r="T244" i="8" s="1"/>
  <c r="T328" i="8" s="1"/>
  <c r="T76" i="8"/>
  <c r="T239" i="8" s="1"/>
  <c r="T323" i="8" s="1"/>
  <c r="T79" i="8"/>
  <c r="T243" i="8" s="1"/>
  <c r="T327" i="8" s="1"/>
  <c r="T258" i="8" l="1"/>
  <c r="T342" i="8" s="1"/>
  <c r="T259" i="8"/>
  <c r="T343" i="8" s="1"/>
  <c r="T256" i="8"/>
  <c r="T340" i="8" s="1"/>
  <c r="T257" i="8"/>
  <c r="T341" i="8" s="1"/>
  <c r="T185" i="8"/>
  <c r="T269" i="8" s="1"/>
  <c r="T182" i="8"/>
  <c r="T266" i="8" s="1"/>
  <c r="T184" i="8"/>
  <c r="T268" i="8" s="1"/>
  <c r="T186" i="8"/>
  <c r="T270" i="8" s="1"/>
  <c r="T181" i="8"/>
  <c r="T265" i="8" s="1"/>
  <c r="T183" i="8"/>
  <c r="T267" i="8" s="1"/>
  <c r="T240" i="8"/>
  <c r="T324" i="8" s="1"/>
  <c r="T241" i="8"/>
  <c r="T325" i="8" s="1"/>
  <c r="T250" i="8"/>
  <c r="T334" i="8" s="1"/>
  <c r="T251" i="8"/>
  <c r="T335" i="8" s="1"/>
  <c r="T217" i="8"/>
  <c r="T301" i="8" s="1"/>
  <c r="T212" i="8"/>
  <c r="T296" i="8" s="1"/>
  <c r="T209" i="8"/>
  <c r="T293" i="8" s="1"/>
  <c r="T206" i="8"/>
  <c r="T290" i="8" s="1"/>
  <c r="T210" i="8"/>
  <c r="T294" i="8" s="1"/>
  <c r="T207" i="8"/>
  <c r="T291" i="8" s="1"/>
  <c r="T204" i="8"/>
  <c r="T288" i="8" s="1"/>
  <c r="T208" i="8"/>
  <c r="T292" i="8" s="1"/>
  <c r="T211" i="8"/>
  <c r="T295" i="8" s="1"/>
  <c r="T205" i="8"/>
  <c r="T289" i="8" s="1"/>
  <c r="T255" i="8"/>
  <c r="T339" i="8" s="1"/>
  <c r="T254" i="8"/>
  <c r="T338" i="8" s="1"/>
  <c r="T247" i="8"/>
  <c r="T331" i="8" s="1"/>
  <c r="T246" i="8"/>
  <c r="T330" i="8" s="1"/>
  <c r="T248" i="8"/>
  <c r="T332" i="8" s="1"/>
  <c r="T245" i="8"/>
  <c r="T329" i="8" s="1"/>
  <c r="T220" i="8"/>
  <c r="T304" i="8" s="1"/>
  <c r="T221" i="8"/>
  <c r="T305" i="8" s="1"/>
  <c r="T222" i="8"/>
  <c r="T306" i="8" s="1"/>
  <c r="T219" i="8"/>
  <c r="T303" i="8" s="1"/>
  <c r="T203" i="8"/>
  <c r="T287" i="8" s="1"/>
  <c r="T200" i="8"/>
  <c r="T284" i="8" s="1"/>
  <c r="T197" i="8"/>
  <c r="T281" i="8" s="1"/>
  <c r="T201" i="8"/>
  <c r="T285" i="8" s="1"/>
  <c r="T198" i="8"/>
  <c r="T282" i="8" s="1"/>
  <c r="T199" i="8"/>
  <c r="T283" i="8" s="1"/>
  <c r="T202" i="8"/>
  <c r="T286" i="8" s="1"/>
  <c r="T237" i="8"/>
  <c r="T321" i="8" s="1"/>
  <c r="T238" i="8"/>
  <c r="T322" i="8" s="1"/>
  <c r="T194" i="8"/>
  <c r="T278" i="8" s="1"/>
  <c r="T191" i="8"/>
  <c r="T275" i="8" s="1"/>
  <c r="T188" i="8"/>
  <c r="T272" i="8" s="1"/>
  <c r="T195" i="8"/>
  <c r="T279" i="8" s="1"/>
  <c r="T192" i="8"/>
  <c r="T276" i="8" s="1"/>
  <c r="T193" i="8"/>
  <c r="T277" i="8" s="1"/>
  <c r="T196" i="8"/>
  <c r="T280" i="8" s="1"/>
  <c r="T187" i="8"/>
  <c r="T271" i="8" s="1"/>
  <c r="T190" i="8"/>
  <c r="T274" i="8" s="1"/>
  <c r="T189" i="8"/>
  <c r="T273" i="8" s="1"/>
  <c r="T225" i="8"/>
  <c r="T309" i="8" s="1"/>
  <c r="T226" i="8"/>
  <c r="T310" i="8" s="1"/>
  <c r="T227" i="8"/>
  <c r="T311" i="8" s="1"/>
  <c r="T224" i="8"/>
  <c r="T308" i="8" s="1"/>
  <c r="T215" i="8"/>
  <c r="T299" i="8" s="1"/>
  <c r="T213" i="8"/>
  <c r="T297" i="8" s="1"/>
  <c r="T216" i="8"/>
  <c r="T300" i="8" s="1"/>
  <c r="T214" i="8"/>
  <c r="T298" i="8" s="1"/>
  <c r="T393" i="8" l="1"/>
  <c r="T462" i="3" s="1"/>
  <c r="U17" i="8"/>
  <c r="U14" i="8"/>
  <c r="U15" i="8"/>
  <c r="U12" i="8"/>
  <c r="U16" i="8"/>
  <c r="U13" i="8"/>
  <c r="U89" i="8" l="1"/>
  <c r="U86" i="8"/>
  <c r="U62" i="8"/>
  <c r="U253" i="8" s="1"/>
  <c r="U337" i="8" s="1"/>
  <c r="U90" i="8"/>
  <c r="U252" i="8" s="1"/>
  <c r="U336" i="8" s="1"/>
  <c r="U87" i="8"/>
  <c r="U88" i="8"/>
  <c r="U249" i="8" s="1"/>
  <c r="U333" i="8" s="1"/>
  <c r="U77" i="8"/>
  <c r="U74" i="8"/>
  <c r="U236" i="8" s="1"/>
  <c r="U320" i="8" s="1"/>
  <c r="U78" i="8"/>
  <c r="U242" i="8" s="1"/>
  <c r="U326" i="8" s="1"/>
  <c r="U75" i="8"/>
  <c r="U60" i="8"/>
  <c r="U244" i="8" s="1"/>
  <c r="U328" i="8" s="1"/>
  <c r="U79" i="8"/>
  <c r="U243" i="8" s="1"/>
  <c r="U327" i="8" s="1"/>
  <c r="U76" i="8"/>
  <c r="U239" i="8" s="1"/>
  <c r="U323" i="8" s="1"/>
  <c r="U95" i="8"/>
  <c r="U262" i="8" s="1"/>
  <c r="U346" i="8" s="1"/>
  <c r="U92" i="8"/>
  <c r="U93" i="8"/>
  <c r="U260" i="8" s="1"/>
  <c r="U344" i="8" s="1"/>
  <c r="U63" i="8"/>
  <c r="U263" i="8" s="1"/>
  <c r="U347" i="8" s="1"/>
  <c r="U94" i="8"/>
  <c r="U261" i="8" s="1"/>
  <c r="U345" i="8" s="1"/>
  <c r="U91" i="8"/>
  <c r="U68" i="8"/>
  <c r="U65" i="8"/>
  <c r="U66" i="8"/>
  <c r="U67" i="8"/>
  <c r="U64" i="8"/>
  <c r="U58" i="8"/>
  <c r="U71" i="8"/>
  <c r="U223" i="8" s="1"/>
  <c r="U307" i="8" s="1"/>
  <c r="U59" i="8"/>
  <c r="U228" i="8" s="1"/>
  <c r="U312" i="8" s="1"/>
  <c r="U72" i="8"/>
  <c r="U69" i="8"/>
  <c r="U218" i="8" s="1"/>
  <c r="U302" i="8" s="1"/>
  <c r="U73" i="8"/>
  <c r="U70" i="8"/>
  <c r="U83" i="8"/>
  <c r="U232" i="8" s="1"/>
  <c r="U316" i="8" s="1"/>
  <c r="U80" i="8"/>
  <c r="U229" i="8" s="1"/>
  <c r="U313" i="8" s="1"/>
  <c r="U84" i="8"/>
  <c r="U233" i="8" s="1"/>
  <c r="U317" i="8" s="1"/>
  <c r="U81" i="8"/>
  <c r="U230" i="8" s="1"/>
  <c r="U314" i="8" s="1"/>
  <c r="U85" i="8"/>
  <c r="U234" i="8" s="1"/>
  <c r="U318" i="8" s="1"/>
  <c r="U82" i="8"/>
  <c r="U231" i="8" s="1"/>
  <c r="U315" i="8" s="1"/>
  <c r="U61" i="8"/>
  <c r="U235" i="8" s="1"/>
  <c r="U319" i="8" s="1"/>
  <c r="U185" i="8" l="1"/>
  <c r="U269" i="8" s="1"/>
  <c r="U182" i="8"/>
  <c r="U266" i="8" s="1"/>
  <c r="U184" i="8"/>
  <c r="U268" i="8" s="1"/>
  <c r="U186" i="8"/>
  <c r="U270" i="8" s="1"/>
  <c r="U181" i="8"/>
  <c r="U265" i="8" s="1"/>
  <c r="U183" i="8"/>
  <c r="U267" i="8" s="1"/>
  <c r="U212" i="8"/>
  <c r="U296" i="8" s="1"/>
  <c r="U209" i="8"/>
  <c r="U293" i="8" s="1"/>
  <c r="U206" i="8"/>
  <c r="U290" i="8" s="1"/>
  <c r="U210" i="8"/>
  <c r="U294" i="8" s="1"/>
  <c r="U207" i="8"/>
  <c r="U291" i="8" s="1"/>
  <c r="U204" i="8"/>
  <c r="U288" i="8" s="1"/>
  <c r="U211" i="8"/>
  <c r="U295" i="8" s="1"/>
  <c r="U208" i="8"/>
  <c r="U292" i="8" s="1"/>
  <c r="U205" i="8"/>
  <c r="U289" i="8" s="1"/>
  <c r="U246" i="8"/>
  <c r="U330" i="8" s="1"/>
  <c r="U248" i="8"/>
  <c r="U332" i="8" s="1"/>
  <c r="U247" i="8"/>
  <c r="U331" i="8" s="1"/>
  <c r="U245" i="8"/>
  <c r="U329" i="8" s="1"/>
  <c r="U222" i="8"/>
  <c r="U306" i="8" s="1"/>
  <c r="U219" i="8"/>
  <c r="U303" i="8" s="1"/>
  <c r="U221" i="8"/>
  <c r="U305" i="8" s="1"/>
  <c r="U220" i="8"/>
  <c r="U304" i="8" s="1"/>
  <c r="U203" i="8"/>
  <c r="U287" i="8" s="1"/>
  <c r="U200" i="8"/>
  <c r="U284" i="8" s="1"/>
  <c r="U197" i="8"/>
  <c r="U281" i="8" s="1"/>
  <c r="U201" i="8"/>
  <c r="U285" i="8" s="1"/>
  <c r="U198" i="8"/>
  <c r="U282" i="8" s="1"/>
  <c r="U202" i="8"/>
  <c r="U286" i="8" s="1"/>
  <c r="U199" i="8"/>
  <c r="U283" i="8" s="1"/>
  <c r="U237" i="8"/>
  <c r="U321" i="8" s="1"/>
  <c r="U238" i="8"/>
  <c r="U322" i="8" s="1"/>
  <c r="U194" i="8"/>
  <c r="U278" i="8" s="1"/>
  <c r="U191" i="8"/>
  <c r="U275" i="8" s="1"/>
  <c r="U188" i="8"/>
  <c r="U272" i="8" s="1"/>
  <c r="U196" i="8"/>
  <c r="U280" i="8" s="1"/>
  <c r="U193" i="8"/>
  <c r="U277" i="8" s="1"/>
  <c r="U190" i="8"/>
  <c r="U274" i="8" s="1"/>
  <c r="U187" i="8"/>
  <c r="U271" i="8" s="1"/>
  <c r="U192" i="8"/>
  <c r="U276" i="8" s="1"/>
  <c r="U195" i="8"/>
  <c r="U279" i="8" s="1"/>
  <c r="U189" i="8"/>
  <c r="U273" i="8" s="1"/>
  <c r="U258" i="8"/>
  <c r="U342" i="8" s="1"/>
  <c r="U259" i="8"/>
  <c r="U343" i="8" s="1"/>
  <c r="U257" i="8"/>
  <c r="U341" i="8" s="1"/>
  <c r="U256" i="8"/>
  <c r="U340" i="8" s="1"/>
  <c r="U216" i="8"/>
  <c r="U300" i="8" s="1"/>
  <c r="U215" i="8"/>
  <c r="U299" i="8" s="1"/>
  <c r="U213" i="8"/>
  <c r="U297" i="8" s="1"/>
  <c r="U214" i="8"/>
  <c r="U298" i="8" s="1"/>
  <c r="U225" i="8"/>
  <c r="U309" i="8" s="1"/>
  <c r="U227" i="8"/>
  <c r="U311" i="8" s="1"/>
  <c r="U224" i="8"/>
  <c r="U308" i="8" s="1"/>
  <c r="U226" i="8"/>
  <c r="U310" i="8" s="1"/>
  <c r="U217" i="8"/>
  <c r="U301" i="8" s="1"/>
  <c r="U255" i="8"/>
  <c r="U339" i="8" s="1"/>
  <c r="U254" i="8"/>
  <c r="U338" i="8" s="1"/>
  <c r="U240" i="8"/>
  <c r="U324" i="8" s="1"/>
  <c r="U241" i="8"/>
  <c r="U325" i="8" s="1"/>
  <c r="U251" i="8"/>
  <c r="U335" i="8" s="1"/>
  <c r="U250" i="8"/>
  <c r="U334" i="8" s="1"/>
  <c r="U393" i="8" l="1"/>
  <c r="U462" i="3" s="1"/>
  <c r="V17" i="8"/>
  <c r="V14" i="8"/>
  <c r="V16" i="8"/>
  <c r="V13" i="8"/>
  <c r="V12" i="8"/>
  <c r="V15" i="8"/>
  <c r="V84" i="8" l="1"/>
  <c r="V233" i="8" s="1"/>
  <c r="V317" i="8" s="1"/>
  <c r="V81" i="8"/>
  <c r="V230" i="8" s="1"/>
  <c r="V314" i="8" s="1"/>
  <c r="V85" i="8"/>
  <c r="V234" i="8" s="1"/>
  <c r="V318" i="8" s="1"/>
  <c r="V82" i="8"/>
  <c r="V231" i="8" s="1"/>
  <c r="V315" i="8" s="1"/>
  <c r="V61" i="8"/>
  <c r="V235" i="8" s="1"/>
  <c r="V319" i="8" s="1"/>
  <c r="V80" i="8"/>
  <c r="V229" i="8" s="1"/>
  <c r="V313" i="8" s="1"/>
  <c r="V83" i="8"/>
  <c r="V232" i="8" s="1"/>
  <c r="V316" i="8" s="1"/>
  <c r="V66" i="8"/>
  <c r="V67" i="8"/>
  <c r="V64" i="8"/>
  <c r="V58" i="8"/>
  <c r="V68" i="8"/>
  <c r="V65" i="8"/>
  <c r="V72" i="8"/>
  <c r="V69" i="8"/>
  <c r="V218" i="8" s="1"/>
  <c r="V302" i="8" s="1"/>
  <c r="V73" i="8"/>
  <c r="V70" i="8"/>
  <c r="V71" i="8"/>
  <c r="V223" i="8" s="1"/>
  <c r="V307" i="8" s="1"/>
  <c r="V59" i="8"/>
  <c r="V228" i="8" s="1"/>
  <c r="V312" i="8" s="1"/>
  <c r="V90" i="8"/>
  <c r="V252" i="8" s="1"/>
  <c r="V336" i="8" s="1"/>
  <c r="V87" i="8"/>
  <c r="V88" i="8"/>
  <c r="V249" i="8" s="1"/>
  <c r="V333" i="8" s="1"/>
  <c r="V86" i="8"/>
  <c r="V89" i="8"/>
  <c r="V62" i="8"/>
  <c r="V253" i="8" s="1"/>
  <c r="V337" i="8" s="1"/>
  <c r="V78" i="8"/>
  <c r="V242" i="8" s="1"/>
  <c r="V326" i="8" s="1"/>
  <c r="V75" i="8"/>
  <c r="V60" i="8"/>
  <c r="V244" i="8" s="1"/>
  <c r="V328" i="8" s="1"/>
  <c r="V79" i="8"/>
  <c r="V243" i="8" s="1"/>
  <c r="V327" i="8" s="1"/>
  <c r="V76" i="8"/>
  <c r="V239" i="8" s="1"/>
  <c r="V323" i="8" s="1"/>
  <c r="V74" i="8"/>
  <c r="V236" i="8" s="1"/>
  <c r="V320" i="8" s="1"/>
  <c r="V77" i="8"/>
  <c r="V93" i="8"/>
  <c r="V260" i="8" s="1"/>
  <c r="V344" i="8" s="1"/>
  <c r="V63" i="8"/>
  <c r="V263" i="8" s="1"/>
  <c r="V347" i="8" s="1"/>
  <c r="V94" i="8"/>
  <c r="V261" i="8" s="1"/>
  <c r="V345" i="8" s="1"/>
  <c r="V91" i="8"/>
  <c r="V92" i="8"/>
  <c r="V95" i="8"/>
  <c r="V262" i="8" s="1"/>
  <c r="V346" i="8" s="1"/>
  <c r="V238" i="8" l="1"/>
  <c r="V322" i="8" s="1"/>
  <c r="V237" i="8"/>
  <c r="V321" i="8" s="1"/>
  <c r="V248" i="8"/>
  <c r="V332" i="8" s="1"/>
  <c r="V245" i="8"/>
  <c r="V329" i="8" s="1"/>
  <c r="V246" i="8"/>
  <c r="V330" i="8" s="1"/>
  <c r="V247" i="8"/>
  <c r="V331" i="8" s="1"/>
  <c r="V215" i="8"/>
  <c r="V299" i="8" s="1"/>
  <c r="V213" i="8"/>
  <c r="V297" i="8" s="1"/>
  <c r="V216" i="8"/>
  <c r="V300" i="8" s="1"/>
  <c r="V214" i="8"/>
  <c r="V298" i="8" s="1"/>
  <c r="V241" i="8"/>
  <c r="V325" i="8" s="1"/>
  <c r="V240" i="8"/>
  <c r="V324" i="8" s="1"/>
  <c r="V221" i="8"/>
  <c r="V305" i="8" s="1"/>
  <c r="V222" i="8"/>
  <c r="V306" i="8" s="1"/>
  <c r="V219" i="8"/>
  <c r="V303" i="8" s="1"/>
  <c r="V220" i="8"/>
  <c r="V304" i="8" s="1"/>
  <c r="V217" i="8"/>
  <c r="V301" i="8" s="1"/>
  <c r="V259" i="8"/>
  <c r="V343" i="8" s="1"/>
  <c r="V256" i="8"/>
  <c r="V340" i="8" s="1"/>
  <c r="V257" i="8"/>
  <c r="V341" i="8" s="1"/>
  <c r="V258" i="8"/>
  <c r="V342" i="8" s="1"/>
  <c r="V186" i="8"/>
  <c r="V270" i="8" s="1"/>
  <c r="V183" i="8"/>
  <c r="V267" i="8" s="1"/>
  <c r="V185" i="8"/>
  <c r="V269" i="8" s="1"/>
  <c r="V181" i="8"/>
  <c r="V265" i="8" s="1"/>
  <c r="V182" i="8"/>
  <c r="V266" i="8" s="1"/>
  <c r="V184" i="8"/>
  <c r="V268" i="8" s="1"/>
  <c r="V251" i="8"/>
  <c r="V335" i="8" s="1"/>
  <c r="V250" i="8"/>
  <c r="V334" i="8" s="1"/>
  <c r="V210" i="8"/>
  <c r="V294" i="8" s="1"/>
  <c r="V207" i="8"/>
  <c r="V291" i="8" s="1"/>
  <c r="V204" i="8"/>
  <c r="V288" i="8" s="1"/>
  <c r="V211" i="8"/>
  <c r="V295" i="8" s="1"/>
  <c r="V208" i="8"/>
  <c r="V292" i="8" s="1"/>
  <c r="V205" i="8"/>
  <c r="V289" i="8" s="1"/>
  <c r="V209" i="8"/>
  <c r="V293" i="8" s="1"/>
  <c r="V212" i="8"/>
  <c r="V296" i="8" s="1"/>
  <c r="V206" i="8"/>
  <c r="V290" i="8" s="1"/>
  <c r="V226" i="8"/>
  <c r="V310" i="8" s="1"/>
  <c r="V227" i="8"/>
  <c r="V311" i="8" s="1"/>
  <c r="V224" i="8"/>
  <c r="V308" i="8" s="1"/>
  <c r="V225" i="8"/>
  <c r="V309" i="8" s="1"/>
  <c r="V201" i="8"/>
  <c r="V285" i="8" s="1"/>
  <c r="V198" i="8"/>
  <c r="V282" i="8" s="1"/>
  <c r="V202" i="8"/>
  <c r="V286" i="8" s="1"/>
  <c r="V199" i="8"/>
  <c r="V283" i="8" s="1"/>
  <c r="V197" i="8"/>
  <c r="V281" i="8" s="1"/>
  <c r="V200" i="8"/>
  <c r="V284" i="8" s="1"/>
  <c r="V203" i="8"/>
  <c r="V287" i="8" s="1"/>
  <c r="V254" i="8"/>
  <c r="V338" i="8" s="1"/>
  <c r="V255" i="8"/>
  <c r="V339" i="8" s="1"/>
  <c r="V195" i="8"/>
  <c r="V279" i="8" s="1"/>
  <c r="V192" i="8"/>
  <c r="V276" i="8" s="1"/>
  <c r="V189" i="8"/>
  <c r="V273" i="8" s="1"/>
  <c r="V196" i="8"/>
  <c r="V280" i="8" s="1"/>
  <c r="V193" i="8"/>
  <c r="V277" i="8" s="1"/>
  <c r="V190" i="8"/>
  <c r="V274" i="8" s="1"/>
  <c r="V194" i="8"/>
  <c r="V278" i="8" s="1"/>
  <c r="V187" i="8"/>
  <c r="V271" i="8" s="1"/>
  <c r="V188" i="8"/>
  <c r="V272" i="8" s="1"/>
  <c r="V191" i="8"/>
  <c r="V275" i="8" s="1"/>
  <c r="V393" i="8" l="1"/>
  <c r="V462" i="3" s="1"/>
  <c r="W15" i="8"/>
  <c r="W16" i="8"/>
  <c r="W13" i="8"/>
  <c r="W14" i="8"/>
  <c r="W17" i="8"/>
  <c r="W12" i="8"/>
  <c r="W66" i="8" l="1"/>
  <c r="W67" i="8"/>
  <c r="W64" i="8"/>
  <c r="W68" i="8"/>
  <c r="W65" i="8"/>
  <c r="W58" i="8"/>
  <c r="W93" i="8"/>
  <c r="W260" i="8" s="1"/>
  <c r="W344" i="8" s="1"/>
  <c r="W63" i="8"/>
  <c r="W263" i="8" s="1"/>
  <c r="W347" i="8" s="1"/>
  <c r="W94" i="8"/>
  <c r="W261" i="8" s="1"/>
  <c r="W345" i="8" s="1"/>
  <c r="W91" i="8"/>
  <c r="W95" i="8"/>
  <c r="W262" i="8" s="1"/>
  <c r="W346" i="8" s="1"/>
  <c r="W92" i="8"/>
  <c r="W78" i="8"/>
  <c r="W242" i="8" s="1"/>
  <c r="W326" i="8" s="1"/>
  <c r="W75" i="8"/>
  <c r="W60" i="8"/>
  <c r="W244" i="8" s="1"/>
  <c r="W328" i="8" s="1"/>
  <c r="W79" i="8"/>
  <c r="W243" i="8" s="1"/>
  <c r="W327" i="8" s="1"/>
  <c r="W76" i="8"/>
  <c r="W239" i="8" s="1"/>
  <c r="W323" i="8" s="1"/>
  <c r="W77" i="8"/>
  <c r="W74" i="8"/>
  <c r="W236" i="8" s="1"/>
  <c r="W320" i="8" s="1"/>
  <c r="W72" i="8"/>
  <c r="W69" i="8"/>
  <c r="W218" i="8" s="1"/>
  <c r="W302" i="8" s="1"/>
  <c r="W73" i="8"/>
  <c r="W70" i="8"/>
  <c r="W71" i="8"/>
  <c r="W223" i="8" s="1"/>
  <c r="W307" i="8" s="1"/>
  <c r="W59" i="8"/>
  <c r="W228" i="8" s="1"/>
  <c r="W312" i="8" s="1"/>
  <c r="W90" i="8"/>
  <c r="W252" i="8" s="1"/>
  <c r="W336" i="8" s="1"/>
  <c r="W87" i="8"/>
  <c r="W88" i="8"/>
  <c r="W249" i="8" s="1"/>
  <c r="W333" i="8" s="1"/>
  <c r="W89" i="8"/>
  <c r="W86" i="8"/>
  <c r="W62" i="8"/>
  <c r="W253" i="8" s="1"/>
  <c r="W337" i="8" s="1"/>
  <c r="W84" i="8"/>
  <c r="W233" i="8" s="1"/>
  <c r="W317" i="8" s="1"/>
  <c r="W81" i="8"/>
  <c r="W230" i="8" s="1"/>
  <c r="W314" i="8" s="1"/>
  <c r="W85" i="8"/>
  <c r="W234" i="8" s="1"/>
  <c r="W318" i="8" s="1"/>
  <c r="W82" i="8"/>
  <c r="W231" i="8" s="1"/>
  <c r="W315" i="8" s="1"/>
  <c r="W61" i="8"/>
  <c r="W235" i="8" s="1"/>
  <c r="W319" i="8" s="1"/>
  <c r="W83" i="8"/>
  <c r="W232" i="8" s="1"/>
  <c r="W316" i="8" s="1"/>
  <c r="W80" i="8"/>
  <c r="W229" i="8" s="1"/>
  <c r="W313" i="8" s="1"/>
  <c r="W247" i="8" l="1"/>
  <c r="W331" i="8" s="1"/>
  <c r="W248" i="8"/>
  <c r="W332" i="8" s="1"/>
  <c r="W245" i="8"/>
  <c r="W329" i="8" s="1"/>
  <c r="W246" i="8"/>
  <c r="W330" i="8" s="1"/>
  <c r="W241" i="8"/>
  <c r="W325" i="8" s="1"/>
  <c r="W240" i="8"/>
  <c r="W324" i="8" s="1"/>
  <c r="W259" i="8"/>
  <c r="W343" i="8" s="1"/>
  <c r="W256" i="8"/>
  <c r="W340" i="8" s="1"/>
  <c r="W257" i="8"/>
  <c r="W341" i="8" s="1"/>
  <c r="W258" i="8"/>
  <c r="W342" i="8" s="1"/>
  <c r="W217" i="8"/>
  <c r="W301" i="8" s="1"/>
  <c r="W220" i="8"/>
  <c r="W304" i="8" s="1"/>
  <c r="W222" i="8"/>
  <c r="W306" i="8" s="1"/>
  <c r="W219" i="8"/>
  <c r="W303" i="8" s="1"/>
  <c r="W221" i="8"/>
  <c r="W305" i="8" s="1"/>
  <c r="W195" i="8"/>
  <c r="W279" i="8" s="1"/>
  <c r="W192" i="8"/>
  <c r="W276" i="8" s="1"/>
  <c r="W189" i="8"/>
  <c r="W273" i="8" s="1"/>
  <c r="W196" i="8"/>
  <c r="W280" i="8" s="1"/>
  <c r="W194" i="8"/>
  <c r="W278" i="8" s="1"/>
  <c r="W191" i="8"/>
  <c r="W275" i="8" s="1"/>
  <c r="W188" i="8"/>
  <c r="W272" i="8" s="1"/>
  <c r="W193" i="8"/>
  <c r="W277" i="8" s="1"/>
  <c r="W187" i="8"/>
  <c r="W271" i="8" s="1"/>
  <c r="W190" i="8"/>
  <c r="W274" i="8" s="1"/>
  <c r="W255" i="8"/>
  <c r="W339" i="8" s="1"/>
  <c r="W254" i="8"/>
  <c r="W338" i="8" s="1"/>
  <c r="W215" i="8"/>
  <c r="W299" i="8" s="1"/>
  <c r="W213" i="8"/>
  <c r="W297" i="8" s="1"/>
  <c r="W216" i="8"/>
  <c r="W300" i="8" s="1"/>
  <c r="W214" i="8"/>
  <c r="W298" i="8" s="1"/>
  <c r="W186" i="8"/>
  <c r="W270" i="8" s="1"/>
  <c r="W183" i="8"/>
  <c r="W267" i="8" s="1"/>
  <c r="W185" i="8"/>
  <c r="W269" i="8" s="1"/>
  <c r="W182" i="8"/>
  <c r="W266" i="8" s="1"/>
  <c r="W181" i="8"/>
  <c r="W265" i="8" s="1"/>
  <c r="W393" i="8" s="1"/>
  <c r="W462" i="3" s="1"/>
  <c r="W184" i="8"/>
  <c r="W268" i="8" s="1"/>
  <c r="W250" i="8"/>
  <c r="W334" i="8" s="1"/>
  <c r="W251" i="8"/>
  <c r="W335" i="8" s="1"/>
  <c r="W226" i="8"/>
  <c r="W310" i="8" s="1"/>
  <c r="W227" i="8"/>
  <c r="W311" i="8" s="1"/>
  <c r="W225" i="8"/>
  <c r="W309" i="8" s="1"/>
  <c r="W224" i="8"/>
  <c r="W308" i="8" s="1"/>
  <c r="W238" i="8"/>
  <c r="W322" i="8" s="1"/>
  <c r="W237" i="8"/>
  <c r="W321" i="8" s="1"/>
  <c r="W210" i="8"/>
  <c r="W294" i="8" s="1"/>
  <c r="W207" i="8"/>
  <c r="W291" i="8" s="1"/>
  <c r="W204" i="8"/>
  <c r="W288" i="8" s="1"/>
  <c r="W211" i="8"/>
  <c r="W295" i="8" s="1"/>
  <c r="W208" i="8"/>
  <c r="W292" i="8" s="1"/>
  <c r="W205" i="8"/>
  <c r="W289" i="8" s="1"/>
  <c r="W212" i="8"/>
  <c r="W296" i="8" s="1"/>
  <c r="W209" i="8"/>
  <c r="W293" i="8" s="1"/>
  <c r="W206" i="8"/>
  <c r="W290" i="8" s="1"/>
  <c r="W201" i="8"/>
  <c r="W285" i="8" s="1"/>
  <c r="W198" i="8"/>
  <c r="W282" i="8" s="1"/>
  <c r="W202" i="8"/>
  <c r="W286" i="8" s="1"/>
  <c r="W199" i="8"/>
  <c r="W283" i="8" s="1"/>
  <c r="W203" i="8"/>
  <c r="W287" i="8" s="1"/>
  <c r="W200" i="8"/>
  <c r="W284" i="8" s="1"/>
  <c r="W197" i="8"/>
  <c r="W281" i="8" s="1"/>
  <c r="X16" i="8" l="1"/>
  <c r="X17" i="8" l="1"/>
  <c r="X95" i="8" s="1"/>
  <c r="X262" i="8" s="1"/>
  <c r="X346" i="8" s="1"/>
  <c r="X15" i="8"/>
  <c r="X80" i="8" s="1"/>
  <c r="X229" i="8" s="1"/>
  <c r="X313" i="8" s="1"/>
  <c r="X12" i="8"/>
  <c r="X64" i="8" s="1"/>
  <c r="X13" i="8"/>
  <c r="X72" i="8" s="1"/>
  <c r="X14" i="8"/>
  <c r="X78" i="8" s="1"/>
  <c r="X242" i="8" s="1"/>
  <c r="X326" i="8" s="1"/>
  <c r="X69" i="8"/>
  <c r="X218" i="8" s="1"/>
  <c r="X302" i="8" s="1"/>
  <c r="X74" i="8"/>
  <c r="X236" i="8" s="1"/>
  <c r="X320" i="8" s="1"/>
  <c r="X88" i="8"/>
  <c r="X249" i="8" s="1"/>
  <c r="X333" i="8" s="1"/>
  <c r="X89" i="8"/>
  <c r="X86" i="8"/>
  <c r="X62" i="8"/>
  <c r="X253" i="8" s="1"/>
  <c r="X337" i="8" s="1"/>
  <c r="X87" i="8"/>
  <c r="X90" i="8"/>
  <c r="X252" i="8" s="1"/>
  <c r="X336" i="8" s="1"/>
  <c r="X67" i="8"/>
  <c r="X66" i="8"/>
  <c r="X84" i="8" l="1"/>
  <c r="X233" i="8" s="1"/>
  <c r="X317" i="8" s="1"/>
  <c r="X81" i="8"/>
  <c r="X230" i="8" s="1"/>
  <c r="X314" i="8" s="1"/>
  <c r="X73" i="8"/>
  <c r="X85" i="8"/>
  <c r="X234" i="8" s="1"/>
  <c r="X318" i="8" s="1"/>
  <c r="X63" i="8"/>
  <c r="X263" i="8" s="1"/>
  <c r="X347" i="8" s="1"/>
  <c r="X91" i="8"/>
  <c r="X94" i="8"/>
  <c r="X261" i="8" s="1"/>
  <c r="X345" i="8" s="1"/>
  <c r="X83" i="8"/>
  <c r="X232" i="8" s="1"/>
  <c r="X316" i="8" s="1"/>
  <c r="X93" i="8"/>
  <c r="X260" i="8" s="1"/>
  <c r="X344" i="8" s="1"/>
  <c r="X68" i="8"/>
  <c r="X216" i="8" s="1"/>
  <c r="X300" i="8" s="1"/>
  <c r="X58" i="8"/>
  <c r="X92" i="8"/>
  <c r="X257" i="8" s="1"/>
  <c r="X341" i="8" s="1"/>
  <c r="X65" i="8"/>
  <c r="X194" i="8" s="1"/>
  <c r="X278" i="8" s="1"/>
  <c r="X61" i="8"/>
  <c r="X235" i="8" s="1"/>
  <c r="X319" i="8" s="1"/>
  <c r="X82" i="8"/>
  <c r="X231" i="8" s="1"/>
  <c r="X315" i="8" s="1"/>
  <c r="X59" i="8"/>
  <c r="X228" i="8" s="1"/>
  <c r="X312" i="8" s="1"/>
  <c r="X71" i="8"/>
  <c r="X223" i="8" s="1"/>
  <c r="X307" i="8" s="1"/>
  <c r="X77" i="8"/>
  <c r="X75" i="8"/>
  <c r="X237" i="8" s="1"/>
  <c r="X321" i="8" s="1"/>
  <c r="X70" i="8"/>
  <c r="X222" i="8" s="1"/>
  <c r="X306" i="8" s="1"/>
  <c r="X76" i="8"/>
  <c r="X239" i="8" s="1"/>
  <c r="X323" i="8" s="1"/>
  <c r="X60" i="8"/>
  <c r="X244" i="8" s="1"/>
  <c r="X328" i="8" s="1"/>
  <c r="X79" i="8"/>
  <c r="X243" i="8" s="1"/>
  <c r="X327" i="8" s="1"/>
  <c r="X227" i="8"/>
  <c r="X311" i="8" s="1"/>
  <c r="X224" i="8"/>
  <c r="X308" i="8" s="1"/>
  <c r="X225" i="8"/>
  <c r="X309" i="8" s="1"/>
  <c r="X226" i="8"/>
  <c r="X310" i="8" s="1"/>
  <c r="X211" i="8"/>
  <c r="X295" i="8" s="1"/>
  <c r="X208" i="8"/>
  <c r="X292" i="8" s="1"/>
  <c r="X205" i="8"/>
  <c r="X289" i="8" s="1"/>
  <c r="X212" i="8"/>
  <c r="X296" i="8" s="1"/>
  <c r="X209" i="8"/>
  <c r="X293" i="8" s="1"/>
  <c r="X206" i="8"/>
  <c r="X290" i="8" s="1"/>
  <c r="X210" i="8"/>
  <c r="X294" i="8" s="1"/>
  <c r="X204" i="8"/>
  <c r="X288" i="8" s="1"/>
  <c r="X207" i="8"/>
  <c r="X291" i="8" s="1"/>
  <c r="X256" i="8"/>
  <c r="X340" i="8" s="1"/>
  <c r="X259" i="8"/>
  <c r="X343" i="8" s="1"/>
  <c r="X240" i="8"/>
  <c r="X324" i="8" s="1"/>
  <c r="X241" i="8"/>
  <c r="X325" i="8" s="1"/>
  <c r="X250" i="8"/>
  <c r="X334" i="8" s="1"/>
  <c r="X251" i="8"/>
  <c r="X335" i="8" s="1"/>
  <c r="X202" i="8"/>
  <c r="X286" i="8" s="1"/>
  <c r="X199" i="8"/>
  <c r="X283" i="8" s="1"/>
  <c r="X203" i="8"/>
  <c r="X287" i="8" s="1"/>
  <c r="X200" i="8"/>
  <c r="X284" i="8" s="1"/>
  <c r="X197" i="8"/>
  <c r="X281" i="8" s="1"/>
  <c r="X198" i="8"/>
  <c r="X282" i="8" s="1"/>
  <c r="X201" i="8"/>
  <c r="X285" i="8" s="1"/>
  <c r="X214" i="8"/>
  <c r="X298" i="8" s="1"/>
  <c r="X213" i="8"/>
  <c r="X297" i="8" s="1"/>
  <c r="X254" i="8"/>
  <c r="X338" i="8" s="1"/>
  <c r="X255" i="8"/>
  <c r="X339" i="8" s="1"/>
  <c r="X220" i="8"/>
  <c r="X304" i="8" s="1"/>
  <c r="X221" i="8"/>
  <c r="X305" i="8" s="1"/>
  <c r="X184" i="8"/>
  <c r="X268" i="8" s="1"/>
  <c r="X186" i="8"/>
  <c r="X270" i="8" s="1"/>
  <c r="X182" i="8"/>
  <c r="X266" i="8" s="1"/>
  <c r="X183" i="8"/>
  <c r="X267" i="8" s="1"/>
  <c r="X185" i="8"/>
  <c r="X269" i="8" s="1"/>
  <c r="X181" i="8"/>
  <c r="X265" i="8" s="1"/>
  <c r="X193" i="8"/>
  <c r="X277" i="8" s="1"/>
  <c r="X190" i="8"/>
  <c r="X274" i="8" s="1"/>
  <c r="X187" i="8"/>
  <c r="X271" i="8" s="1"/>
  <c r="X191" i="8"/>
  <c r="X275" i="8" s="1"/>
  <c r="X189" i="8"/>
  <c r="X273" i="8" s="1"/>
  <c r="X192" i="8"/>
  <c r="X276" i="8" s="1"/>
  <c r="X246" i="8"/>
  <c r="X330" i="8" s="1"/>
  <c r="X245" i="8"/>
  <c r="X329" i="8" s="1"/>
  <c r="X247" i="8"/>
  <c r="X331" i="8" s="1"/>
  <c r="X248" i="8"/>
  <c r="X332" i="8" s="1"/>
  <c r="X217" i="8"/>
  <c r="X301" i="8" s="1"/>
  <c r="X196" i="8" l="1"/>
  <c r="X280" i="8" s="1"/>
  <c r="X195" i="8"/>
  <c r="X279" i="8" s="1"/>
  <c r="X238" i="8"/>
  <c r="X322" i="8" s="1"/>
  <c r="X215" i="8"/>
  <c r="X299" i="8" s="1"/>
  <c r="X188" i="8"/>
  <c r="X272" i="8" s="1"/>
  <c r="X393" i="8" s="1"/>
  <c r="X462" i="3" s="1"/>
  <c r="X258" i="8"/>
  <c r="X342" i="8" s="1"/>
  <c r="X219" i="8"/>
  <c r="X303" i="8" s="1"/>
  <c r="Y16" i="8"/>
  <c r="Y13" i="8"/>
  <c r="Y17" i="8"/>
  <c r="Y14" i="8"/>
  <c r="Y15" i="8"/>
  <c r="Y12" i="8"/>
  <c r="Y67" i="8" l="1"/>
  <c r="Y64" i="8"/>
  <c r="Y58" i="8"/>
  <c r="Y68" i="8"/>
  <c r="Y65" i="8"/>
  <c r="Y66" i="8"/>
  <c r="Y79" i="8"/>
  <c r="Y243" i="8" s="1"/>
  <c r="Y327" i="8" s="1"/>
  <c r="Y76" i="8"/>
  <c r="Y239" i="8" s="1"/>
  <c r="Y323" i="8" s="1"/>
  <c r="Y77" i="8"/>
  <c r="Y74" i="8"/>
  <c r="Y236" i="8" s="1"/>
  <c r="Y320" i="8" s="1"/>
  <c r="Y78" i="8"/>
  <c r="Y242" i="8" s="1"/>
  <c r="Y326" i="8" s="1"/>
  <c r="Y75" i="8"/>
  <c r="Y60" i="8"/>
  <c r="Y244" i="8" s="1"/>
  <c r="Y328" i="8" s="1"/>
  <c r="Y94" i="8"/>
  <c r="Y261" i="8" s="1"/>
  <c r="Y345" i="8" s="1"/>
  <c r="Y91" i="8"/>
  <c r="Y95" i="8"/>
  <c r="Y262" i="8" s="1"/>
  <c r="Y346" i="8" s="1"/>
  <c r="Y92" i="8"/>
  <c r="Y93" i="8"/>
  <c r="Y260" i="8" s="1"/>
  <c r="Y344" i="8" s="1"/>
  <c r="Y63" i="8"/>
  <c r="Y263" i="8" s="1"/>
  <c r="Y347" i="8" s="1"/>
  <c r="Y73" i="8"/>
  <c r="Y70" i="8"/>
  <c r="Y71" i="8"/>
  <c r="Y223" i="8" s="1"/>
  <c r="Y307" i="8" s="1"/>
  <c r="Y59" i="8"/>
  <c r="Y228" i="8" s="1"/>
  <c r="Y312" i="8" s="1"/>
  <c r="Y72" i="8"/>
  <c r="Y69" i="8"/>
  <c r="Y218" i="8" s="1"/>
  <c r="Y302" i="8" s="1"/>
  <c r="Y85" i="8"/>
  <c r="Y234" i="8" s="1"/>
  <c r="Y318" i="8" s="1"/>
  <c r="Y82" i="8"/>
  <c r="Y231" i="8" s="1"/>
  <c r="Y315" i="8" s="1"/>
  <c r="Y61" i="8"/>
  <c r="Y235" i="8" s="1"/>
  <c r="Y319" i="8" s="1"/>
  <c r="Y83" i="8"/>
  <c r="Y232" i="8" s="1"/>
  <c r="Y316" i="8" s="1"/>
  <c r="Y80" i="8"/>
  <c r="Y229" i="8" s="1"/>
  <c r="Y313" i="8" s="1"/>
  <c r="Y84" i="8"/>
  <c r="Y233" i="8" s="1"/>
  <c r="Y317" i="8" s="1"/>
  <c r="Y81" i="8"/>
  <c r="Y230" i="8" s="1"/>
  <c r="Y314" i="8" s="1"/>
  <c r="Y88" i="8"/>
  <c r="Y249" i="8" s="1"/>
  <c r="Y333" i="8" s="1"/>
  <c r="Y89" i="8"/>
  <c r="Y86" i="8"/>
  <c r="Y62" i="8"/>
  <c r="Y253" i="8" s="1"/>
  <c r="Y337" i="8" s="1"/>
  <c r="Y90" i="8"/>
  <c r="Y252" i="8" s="1"/>
  <c r="Y336" i="8" s="1"/>
  <c r="Y87" i="8"/>
  <c r="Y221" i="8" l="1"/>
  <c r="Y305" i="8" s="1"/>
  <c r="Y220" i="8"/>
  <c r="Y304" i="8" s="1"/>
  <c r="Y219" i="8"/>
  <c r="Y303" i="8" s="1"/>
  <c r="Y222" i="8"/>
  <c r="Y306" i="8" s="1"/>
  <c r="Y254" i="8"/>
  <c r="Y338" i="8" s="1"/>
  <c r="Y255" i="8"/>
  <c r="Y339" i="8" s="1"/>
  <c r="Y240" i="8"/>
  <c r="Y324" i="8" s="1"/>
  <c r="Y241" i="8"/>
  <c r="Y325" i="8" s="1"/>
  <c r="Y202" i="8"/>
  <c r="Y286" i="8" s="1"/>
  <c r="Y199" i="8"/>
  <c r="Y283" i="8" s="1"/>
  <c r="Y203" i="8"/>
  <c r="Y287" i="8" s="1"/>
  <c r="Y200" i="8"/>
  <c r="Y284" i="8" s="1"/>
  <c r="Y197" i="8"/>
  <c r="Y281" i="8" s="1"/>
  <c r="Y201" i="8"/>
  <c r="Y285" i="8" s="1"/>
  <c r="Y198" i="8"/>
  <c r="Y282" i="8" s="1"/>
  <c r="Y196" i="8"/>
  <c r="Y280" i="8" s="1"/>
  <c r="Y193" i="8"/>
  <c r="Y277" i="8" s="1"/>
  <c r="Y190" i="8"/>
  <c r="Y274" i="8" s="1"/>
  <c r="Y187" i="8"/>
  <c r="Y271" i="8" s="1"/>
  <c r="Y195" i="8"/>
  <c r="Y279" i="8" s="1"/>
  <c r="Y192" i="8"/>
  <c r="Y276" i="8" s="1"/>
  <c r="Y189" i="8"/>
  <c r="Y273" i="8" s="1"/>
  <c r="Y194" i="8"/>
  <c r="Y278" i="8" s="1"/>
  <c r="Y188" i="8"/>
  <c r="Y272" i="8" s="1"/>
  <c r="Y191" i="8"/>
  <c r="Y275" i="8" s="1"/>
  <c r="Y215" i="8"/>
  <c r="Y299" i="8" s="1"/>
  <c r="Y214" i="8"/>
  <c r="Y298" i="8" s="1"/>
  <c r="Y216" i="8"/>
  <c r="Y300" i="8" s="1"/>
  <c r="Y213" i="8"/>
  <c r="Y297" i="8" s="1"/>
  <c r="Y248" i="8"/>
  <c r="Y332" i="8" s="1"/>
  <c r="Y245" i="8"/>
  <c r="Y329" i="8" s="1"/>
  <c r="Y247" i="8"/>
  <c r="Y331" i="8" s="1"/>
  <c r="Y246" i="8"/>
  <c r="Y330" i="8" s="1"/>
  <c r="Y227" i="8"/>
  <c r="Y311" i="8" s="1"/>
  <c r="Y224" i="8"/>
  <c r="Y308" i="8" s="1"/>
  <c r="Y226" i="8"/>
  <c r="Y310" i="8" s="1"/>
  <c r="Y225" i="8"/>
  <c r="Y309" i="8" s="1"/>
  <c r="Y237" i="8"/>
  <c r="Y321" i="8" s="1"/>
  <c r="Y238" i="8"/>
  <c r="Y322" i="8" s="1"/>
  <c r="Y217" i="8"/>
  <c r="Y301" i="8" s="1"/>
  <c r="Y257" i="8"/>
  <c r="Y341" i="8" s="1"/>
  <c r="Y258" i="8"/>
  <c r="Y342" i="8" s="1"/>
  <c r="Y259" i="8"/>
  <c r="Y343" i="8" s="1"/>
  <c r="Y256" i="8"/>
  <c r="Y340" i="8" s="1"/>
  <c r="Y184" i="8"/>
  <c r="Y268" i="8" s="1"/>
  <c r="Y186" i="8"/>
  <c r="Y270" i="8" s="1"/>
  <c r="Y183" i="8"/>
  <c r="Y267" i="8" s="1"/>
  <c r="Y182" i="8"/>
  <c r="Y266" i="8" s="1"/>
  <c r="Y185" i="8"/>
  <c r="Y269" i="8" s="1"/>
  <c r="Y181" i="8"/>
  <c r="Y265" i="8" s="1"/>
  <c r="Y251" i="8"/>
  <c r="Y335" i="8" s="1"/>
  <c r="Y250" i="8"/>
  <c r="Y334" i="8" s="1"/>
  <c r="Y211" i="8"/>
  <c r="Y295" i="8" s="1"/>
  <c r="Y208" i="8"/>
  <c r="Y292" i="8" s="1"/>
  <c r="Y205" i="8"/>
  <c r="Y289" i="8" s="1"/>
  <c r="Y212" i="8"/>
  <c r="Y296" i="8" s="1"/>
  <c r="Y209" i="8"/>
  <c r="Y293" i="8" s="1"/>
  <c r="Y206" i="8"/>
  <c r="Y290" i="8" s="1"/>
  <c r="Y210" i="8"/>
  <c r="Y294" i="8" s="1"/>
  <c r="Y207" i="8"/>
  <c r="Y291" i="8" s="1"/>
  <c r="Y204" i="8"/>
  <c r="Y288" i="8" s="1"/>
  <c r="Y393" i="8" l="1"/>
  <c r="Y462" i="3" s="1"/>
  <c r="Z16" i="8"/>
  <c r="Z13" i="8"/>
  <c r="Z15" i="8"/>
  <c r="Z14" i="8"/>
  <c r="Z17" i="8"/>
  <c r="Z12" i="8"/>
  <c r="Z77" i="8" l="1"/>
  <c r="Z74" i="8"/>
  <c r="Z236" i="8" s="1"/>
  <c r="Z320" i="8" s="1"/>
  <c r="Z78" i="8"/>
  <c r="Z242" i="8" s="1"/>
  <c r="Z326" i="8" s="1"/>
  <c r="Z75" i="8"/>
  <c r="Z60" i="8"/>
  <c r="Z244" i="8" s="1"/>
  <c r="Z328" i="8" s="1"/>
  <c r="Z76" i="8"/>
  <c r="Z239" i="8" s="1"/>
  <c r="Z323" i="8" s="1"/>
  <c r="Z79" i="8"/>
  <c r="Z243" i="8" s="1"/>
  <c r="Z327" i="8" s="1"/>
  <c r="Z68" i="8"/>
  <c r="Z65" i="8"/>
  <c r="Z66" i="8"/>
  <c r="Z64" i="8"/>
  <c r="Z58" i="8"/>
  <c r="Z67" i="8"/>
  <c r="Z95" i="8"/>
  <c r="Z262" i="8" s="1"/>
  <c r="Z346" i="8" s="1"/>
  <c r="Z92" i="8"/>
  <c r="Z93" i="8"/>
  <c r="Z260" i="8" s="1"/>
  <c r="Z344" i="8" s="1"/>
  <c r="Z63" i="8"/>
  <c r="Z263" i="8" s="1"/>
  <c r="Z347" i="8" s="1"/>
  <c r="Z91" i="8"/>
  <c r="Z94" i="8"/>
  <c r="Z261" i="8" s="1"/>
  <c r="Z345" i="8" s="1"/>
  <c r="Z83" i="8"/>
  <c r="Z232" i="8" s="1"/>
  <c r="Z316" i="8" s="1"/>
  <c r="Z80" i="8"/>
  <c r="Z229" i="8" s="1"/>
  <c r="Z313" i="8" s="1"/>
  <c r="Z84" i="8"/>
  <c r="Z233" i="8" s="1"/>
  <c r="Z317" i="8" s="1"/>
  <c r="Z81" i="8"/>
  <c r="Z230" i="8" s="1"/>
  <c r="Z314" i="8" s="1"/>
  <c r="Z61" i="8"/>
  <c r="Z235" i="8" s="1"/>
  <c r="Z319" i="8" s="1"/>
  <c r="Z82" i="8"/>
  <c r="Z231" i="8" s="1"/>
  <c r="Z315" i="8" s="1"/>
  <c r="Z85" i="8"/>
  <c r="Z234" i="8" s="1"/>
  <c r="Z318" i="8" s="1"/>
  <c r="Z71" i="8"/>
  <c r="Z223" i="8" s="1"/>
  <c r="Z307" i="8" s="1"/>
  <c r="Z59" i="8"/>
  <c r="Z228" i="8" s="1"/>
  <c r="Z312" i="8" s="1"/>
  <c r="Z72" i="8"/>
  <c r="Z69" i="8"/>
  <c r="Z218" i="8" s="1"/>
  <c r="Z302" i="8" s="1"/>
  <c r="Z70" i="8"/>
  <c r="Z73" i="8"/>
  <c r="Z89" i="8"/>
  <c r="Z86" i="8"/>
  <c r="Z62" i="8"/>
  <c r="Z253" i="8" s="1"/>
  <c r="Z337" i="8" s="1"/>
  <c r="Z90" i="8"/>
  <c r="Z252" i="8" s="1"/>
  <c r="Z336" i="8" s="1"/>
  <c r="Z87" i="8"/>
  <c r="Z88" i="8"/>
  <c r="Z249" i="8" s="1"/>
  <c r="Z333" i="8" s="1"/>
  <c r="Z255" i="8" l="1"/>
  <c r="Z339" i="8" s="1"/>
  <c r="Z254" i="8"/>
  <c r="Z338" i="8" s="1"/>
  <c r="Z217" i="8"/>
  <c r="Z301" i="8" s="1"/>
  <c r="Z185" i="8"/>
  <c r="Z269" i="8" s="1"/>
  <c r="Z182" i="8"/>
  <c r="Z266" i="8" s="1"/>
  <c r="Z183" i="8"/>
  <c r="Z267" i="8" s="1"/>
  <c r="Z184" i="8"/>
  <c r="Z268" i="8" s="1"/>
  <c r="Z181" i="8"/>
  <c r="Z265" i="8" s="1"/>
  <c r="Z186" i="8"/>
  <c r="Z270" i="8" s="1"/>
  <c r="Z203" i="8"/>
  <c r="Z287" i="8" s="1"/>
  <c r="Z200" i="8"/>
  <c r="Z284" i="8" s="1"/>
  <c r="Z197" i="8"/>
  <c r="Z281" i="8" s="1"/>
  <c r="Z201" i="8"/>
  <c r="Z285" i="8" s="1"/>
  <c r="Z198" i="8"/>
  <c r="Z282" i="8" s="1"/>
  <c r="Z199" i="8"/>
  <c r="Z283" i="8" s="1"/>
  <c r="Z202" i="8"/>
  <c r="Z286" i="8" s="1"/>
  <c r="Z237" i="8"/>
  <c r="Z321" i="8" s="1"/>
  <c r="Z238" i="8"/>
  <c r="Z322" i="8" s="1"/>
  <c r="Z258" i="8"/>
  <c r="Z342" i="8" s="1"/>
  <c r="Z259" i="8"/>
  <c r="Z343" i="8" s="1"/>
  <c r="Z256" i="8"/>
  <c r="Z340" i="8" s="1"/>
  <c r="Z257" i="8"/>
  <c r="Z341" i="8" s="1"/>
  <c r="Z194" i="8"/>
  <c r="Z278" i="8" s="1"/>
  <c r="Z191" i="8"/>
  <c r="Z275" i="8" s="1"/>
  <c r="Z188" i="8"/>
  <c r="Z272" i="8" s="1"/>
  <c r="Z195" i="8"/>
  <c r="Z279" i="8" s="1"/>
  <c r="Z192" i="8"/>
  <c r="Z276" i="8" s="1"/>
  <c r="Z189" i="8"/>
  <c r="Z273" i="8" s="1"/>
  <c r="Z187" i="8"/>
  <c r="Z271" i="8" s="1"/>
  <c r="Z196" i="8"/>
  <c r="Z280" i="8" s="1"/>
  <c r="Z190" i="8"/>
  <c r="Z274" i="8" s="1"/>
  <c r="Z193" i="8"/>
  <c r="Z277" i="8" s="1"/>
  <c r="Z250" i="8"/>
  <c r="Z334" i="8" s="1"/>
  <c r="Z251" i="8"/>
  <c r="Z335" i="8" s="1"/>
  <c r="Z247" i="8"/>
  <c r="Z331" i="8" s="1"/>
  <c r="Z246" i="8"/>
  <c r="Z330" i="8" s="1"/>
  <c r="Z248" i="8"/>
  <c r="Z332" i="8" s="1"/>
  <c r="Z245" i="8"/>
  <c r="Z329" i="8" s="1"/>
  <c r="Z216" i="8"/>
  <c r="Z300" i="8" s="1"/>
  <c r="Z213" i="8"/>
  <c r="Z297" i="8" s="1"/>
  <c r="Z215" i="8"/>
  <c r="Z299" i="8" s="1"/>
  <c r="Z214" i="8"/>
  <c r="Z298" i="8" s="1"/>
  <c r="Z220" i="8"/>
  <c r="Z304" i="8" s="1"/>
  <c r="Z219" i="8"/>
  <c r="Z303" i="8" s="1"/>
  <c r="Z221" i="8"/>
  <c r="Z305" i="8" s="1"/>
  <c r="Z222" i="8"/>
  <c r="Z306" i="8" s="1"/>
  <c r="Z225" i="8"/>
  <c r="Z309" i="8" s="1"/>
  <c r="Z226" i="8"/>
  <c r="Z310" i="8" s="1"/>
  <c r="Z224" i="8"/>
  <c r="Z308" i="8" s="1"/>
  <c r="Z227" i="8"/>
  <c r="Z311" i="8" s="1"/>
  <c r="Z212" i="8"/>
  <c r="Z296" i="8" s="1"/>
  <c r="Z209" i="8"/>
  <c r="Z293" i="8" s="1"/>
  <c r="Z206" i="8"/>
  <c r="Z290" i="8" s="1"/>
  <c r="Z210" i="8"/>
  <c r="Z294" i="8" s="1"/>
  <c r="Z207" i="8"/>
  <c r="Z291" i="8" s="1"/>
  <c r="Z204" i="8"/>
  <c r="Z288" i="8" s="1"/>
  <c r="Z211" i="8"/>
  <c r="Z295" i="8" s="1"/>
  <c r="Z205" i="8"/>
  <c r="Z289" i="8" s="1"/>
  <c r="Z208" i="8"/>
  <c r="Z292" i="8" s="1"/>
  <c r="Z240" i="8"/>
  <c r="Z324" i="8" s="1"/>
  <c r="Z241" i="8"/>
  <c r="Z325" i="8" s="1"/>
  <c r="Z393" i="8" l="1"/>
  <c r="Z462" i="3" s="1"/>
  <c r="AA13" i="8"/>
  <c r="AA17" i="8" l="1"/>
  <c r="AA92" i="8" s="1"/>
  <c r="AA12" i="8"/>
  <c r="AA64" i="8" s="1"/>
  <c r="AA15" i="8"/>
  <c r="AA82" i="8" s="1"/>
  <c r="AA231" i="8" s="1"/>
  <c r="AA315" i="8" s="1"/>
  <c r="AA14" i="8"/>
  <c r="AA60" i="8" s="1"/>
  <c r="AA244" i="8" s="1"/>
  <c r="AA328" i="8" s="1"/>
  <c r="AA16" i="8"/>
  <c r="AA86" i="8" s="1"/>
  <c r="AA89" i="8"/>
  <c r="AA67" i="8"/>
  <c r="AA71" i="8"/>
  <c r="AA223" i="8" s="1"/>
  <c r="AA307" i="8" s="1"/>
  <c r="AA59" i="8"/>
  <c r="AA228" i="8" s="1"/>
  <c r="AA312" i="8" s="1"/>
  <c r="AA72" i="8"/>
  <c r="AA69" i="8"/>
  <c r="AA218" i="8" s="1"/>
  <c r="AA302" i="8" s="1"/>
  <c r="AA73" i="8"/>
  <c r="AA70" i="8"/>
  <c r="AA94" i="8"/>
  <c r="AA261" i="8" s="1"/>
  <c r="AA345" i="8" s="1"/>
  <c r="AA84" i="8" l="1"/>
  <c r="AA233" i="8" s="1"/>
  <c r="AA317" i="8" s="1"/>
  <c r="AA87" i="8"/>
  <c r="AA63" i="8"/>
  <c r="AA263" i="8" s="1"/>
  <c r="AA347" i="8" s="1"/>
  <c r="AA95" i="8"/>
  <c r="AA262" i="8" s="1"/>
  <c r="AA346" i="8" s="1"/>
  <c r="AA91" i="8"/>
  <c r="AA88" i="8"/>
  <c r="AA249" i="8" s="1"/>
  <c r="AA333" i="8" s="1"/>
  <c r="AA66" i="8"/>
  <c r="AA200" i="8" s="1"/>
  <c r="AA284" i="8" s="1"/>
  <c r="AA65" i="8"/>
  <c r="AA193" i="8" s="1"/>
  <c r="AA277" i="8" s="1"/>
  <c r="AA68" i="8"/>
  <c r="AA93" i="8"/>
  <c r="AA260" i="8" s="1"/>
  <c r="AA344" i="8" s="1"/>
  <c r="AA85" i="8"/>
  <c r="AA234" i="8" s="1"/>
  <c r="AA318" i="8" s="1"/>
  <c r="AA75" i="8"/>
  <c r="AA90" i="8"/>
  <c r="AA252" i="8" s="1"/>
  <c r="AA336" i="8" s="1"/>
  <c r="AA62" i="8"/>
  <c r="AA253" i="8" s="1"/>
  <c r="AA337" i="8" s="1"/>
  <c r="AA78" i="8"/>
  <c r="AA242" i="8" s="1"/>
  <c r="AA326" i="8" s="1"/>
  <c r="AA74" i="8"/>
  <c r="AA236" i="8" s="1"/>
  <c r="AA320" i="8" s="1"/>
  <c r="AA81" i="8"/>
  <c r="AA230" i="8" s="1"/>
  <c r="AA314" i="8" s="1"/>
  <c r="AA77" i="8"/>
  <c r="AA80" i="8"/>
  <c r="AA229" i="8" s="1"/>
  <c r="AA313" i="8" s="1"/>
  <c r="AA79" i="8"/>
  <c r="AA243" i="8" s="1"/>
  <c r="AA327" i="8" s="1"/>
  <c r="AA58" i="8"/>
  <c r="AA61" i="8"/>
  <c r="AA235" i="8" s="1"/>
  <c r="AA319" i="8" s="1"/>
  <c r="AA83" i="8"/>
  <c r="AA232" i="8" s="1"/>
  <c r="AA316" i="8" s="1"/>
  <c r="AA76" i="8"/>
  <c r="AA239" i="8" s="1"/>
  <c r="AA323" i="8" s="1"/>
  <c r="AA212" i="8"/>
  <c r="AA296" i="8" s="1"/>
  <c r="AA209" i="8"/>
  <c r="AA293" i="8" s="1"/>
  <c r="AA206" i="8"/>
  <c r="AA290" i="8" s="1"/>
  <c r="AA210" i="8"/>
  <c r="AA294" i="8" s="1"/>
  <c r="AA207" i="8"/>
  <c r="AA291" i="8" s="1"/>
  <c r="AA204" i="8"/>
  <c r="AA288" i="8" s="1"/>
  <c r="AA211" i="8"/>
  <c r="AA295" i="8" s="1"/>
  <c r="AA208" i="8"/>
  <c r="AA292" i="8" s="1"/>
  <c r="AA205" i="8"/>
  <c r="AA289" i="8" s="1"/>
  <c r="AA246" i="8"/>
  <c r="AA330" i="8" s="1"/>
  <c r="AA248" i="8"/>
  <c r="AA332" i="8" s="1"/>
  <c r="AA247" i="8"/>
  <c r="AA331" i="8" s="1"/>
  <c r="AA245" i="8"/>
  <c r="AA329" i="8" s="1"/>
  <c r="AA203" i="8"/>
  <c r="AA287" i="8" s="1"/>
  <c r="AA197" i="8"/>
  <c r="AA281" i="8" s="1"/>
  <c r="AA201" i="8"/>
  <c r="AA285" i="8" s="1"/>
  <c r="AA198" i="8"/>
  <c r="AA282" i="8" s="1"/>
  <c r="AA202" i="8"/>
  <c r="AA286" i="8" s="1"/>
  <c r="AA199" i="8"/>
  <c r="AA283" i="8" s="1"/>
  <c r="AA196" i="8"/>
  <c r="AA280" i="8" s="1"/>
  <c r="AA185" i="8"/>
  <c r="AA269" i="8" s="1"/>
  <c r="AA182" i="8"/>
  <c r="AA266" i="8" s="1"/>
  <c r="AA184" i="8"/>
  <c r="AA268" i="8" s="1"/>
  <c r="AA183" i="8"/>
  <c r="AA267" i="8" s="1"/>
  <c r="AA181" i="8"/>
  <c r="AA265" i="8" s="1"/>
  <c r="AA186" i="8"/>
  <c r="AA270" i="8" s="1"/>
  <c r="AA255" i="8"/>
  <c r="AA339" i="8" s="1"/>
  <c r="AA254" i="8"/>
  <c r="AA338" i="8" s="1"/>
  <c r="AA240" i="8"/>
  <c r="AA324" i="8" s="1"/>
  <c r="AA241" i="8"/>
  <c r="AA325" i="8" s="1"/>
  <c r="AA222" i="8"/>
  <c r="AA306" i="8" s="1"/>
  <c r="AA219" i="8"/>
  <c r="AA303" i="8" s="1"/>
  <c r="AA221" i="8"/>
  <c r="AA305" i="8" s="1"/>
  <c r="AA220" i="8"/>
  <c r="AA304" i="8" s="1"/>
  <c r="AA216" i="8"/>
  <c r="AA300" i="8" s="1"/>
  <c r="AA213" i="8"/>
  <c r="AA297" i="8" s="1"/>
  <c r="AA215" i="8"/>
  <c r="AA299" i="8" s="1"/>
  <c r="AA214" i="8"/>
  <c r="AA298" i="8" s="1"/>
  <c r="AA237" i="8"/>
  <c r="AA321" i="8" s="1"/>
  <c r="AA238" i="8"/>
  <c r="AA322" i="8" s="1"/>
  <c r="AA258" i="8"/>
  <c r="AA342" i="8" s="1"/>
  <c r="AA259" i="8"/>
  <c r="AA343" i="8" s="1"/>
  <c r="AA257" i="8"/>
  <c r="AA341" i="8" s="1"/>
  <c r="AA256" i="8"/>
  <c r="AA340" i="8" s="1"/>
  <c r="AA225" i="8"/>
  <c r="AA309" i="8" s="1"/>
  <c r="AA226" i="8"/>
  <c r="AA310" i="8" s="1"/>
  <c r="AA227" i="8"/>
  <c r="AA311" i="8" s="1"/>
  <c r="AA224" i="8"/>
  <c r="AA308" i="8" s="1"/>
  <c r="AA217" i="8"/>
  <c r="AA301" i="8" s="1"/>
  <c r="AA251" i="8"/>
  <c r="AA335" i="8" s="1"/>
  <c r="AA250" i="8"/>
  <c r="AA334" i="8" s="1"/>
  <c r="AA192" i="8" l="1"/>
  <c r="AA276" i="8" s="1"/>
  <c r="AA195" i="8"/>
  <c r="AA279" i="8" s="1"/>
  <c r="AA189" i="8"/>
  <c r="AA273" i="8" s="1"/>
  <c r="AA188" i="8"/>
  <c r="AA272" i="8" s="1"/>
  <c r="AA187" i="8"/>
  <c r="AA271" i="8" s="1"/>
  <c r="AA191" i="8"/>
  <c r="AA275" i="8" s="1"/>
  <c r="AA190" i="8"/>
  <c r="AA274" i="8" s="1"/>
  <c r="AA194" i="8"/>
  <c r="AA278" i="8" s="1"/>
  <c r="AB17" i="8"/>
  <c r="AB14" i="8"/>
  <c r="AB16" i="8"/>
  <c r="AB13" i="8"/>
  <c r="AB15" i="8"/>
  <c r="AB12" i="8"/>
  <c r="AA393" i="8" l="1"/>
  <c r="AA462" i="3" s="1"/>
  <c r="AB72" i="8"/>
  <c r="AB69" i="8"/>
  <c r="AB218" i="8" s="1"/>
  <c r="AB302" i="8" s="1"/>
  <c r="AB73" i="8"/>
  <c r="AB70" i="8"/>
  <c r="AB71" i="8"/>
  <c r="AB223" i="8" s="1"/>
  <c r="AB307" i="8" s="1"/>
  <c r="AB59" i="8"/>
  <c r="AB228" i="8" s="1"/>
  <c r="AB312" i="8" s="1"/>
  <c r="AB93" i="8"/>
  <c r="AB260" i="8" s="1"/>
  <c r="AB344" i="8" s="1"/>
  <c r="AB63" i="8"/>
  <c r="AB263" i="8" s="1"/>
  <c r="AB347" i="8" s="1"/>
  <c r="AB94" i="8"/>
  <c r="AB261" i="8" s="1"/>
  <c r="AB345" i="8" s="1"/>
  <c r="AB91" i="8"/>
  <c r="AB92" i="8"/>
  <c r="AB95" i="8"/>
  <c r="AB262" i="8" s="1"/>
  <c r="AB346" i="8" s="1"/>
  <c r="AB90" i="8"/>
  <c r="AB252" i="8" s="1"/>
  <c r="AB336" i="8" s="1"/>
  <c r="AB87" i="8"/>
  <c r="AB88" i="8"/>
  <c r="AB249" i="8" s="1"/>
  <c r="AB333" i="8" s="1"/>
  <c r="AB89" i="8"/>
  <c r="AB62" i="8"/>
  <c r="AB253" i="8" s="1"/>
  <c r="AB337" i="8" s="1"/>
  <c r="AB86" i="8"/>
  <c r="AB78" i="8"/>
  <c r="AB242" i="8" s="1"/>
  <c r="AB326" i="8" s="1"/>
  <c r="AB75" i="8"/>
  <c r="AB60" i="8"/>
  <c r="AB244" i="8" s="1"/>
  <c r="AB328" i="8" s="1"/>
  <c r="AB79" i="8"/>
  <c r="AB243" i="8" s="1"/>
  <c r="AB327" i="8" s="1"/>
  <c r="AB76" i="8"/>
  <c r="AB239" i="8" s="1"/>
  <c r="AB323" i="8" s="1"/>
  <c r="AB74" i="8"/>
  <c r="AB236" i="8" s="1"/>
  <c r="AB320" i="8" s="1"/>
  <c r="AB77" i="8"/>
  <c r="AB66" i="8"/>
  <c r="AB67" i="8"/>
  <c r="AB64" i="8"/>
  <c r="AB58" i="8"/>
  <c r="AB65" i="8"/>
  <c r="AB68" i="8"/>
  <c r="AB84" i="8"/>
  <c r="AB233" i="8" s="1"/>
  <c r="AB317" i="8" s="1"/>
  <c r="AB81" i="8"/>
  <c r="AB230" i="8" s="1"/>
  <c r="AB314" i="8" s="1"/>
  <c r="AB85" i="8"/>
  <c r="AB234" i="8" s="1"/>
  <c r="AB318" i="8" s="1"/>
  <c r="AB82" i="8"/>
  <c r="AB231" i="8" s="1"/>
  <c r="AB315" i="8" s="1"/>
  <c r="AB61" i="8"/>
  <c r="AB235" i="8" s="1"/>
  <c r="AB319" i="8" s="1"/>
  <c r="AB80" i="8"/>
  <c r="AB229" i="8" s="1"/>
  <c r="AB313" i="8" s="1"/>
  <c r="AB83" i="8"/>
  <c r="AB232" i="8" s="1"/>
  <c r="AB316" i="8" s="1"/>
  <c r="AB259" i="8" l="1"/>
  <c r="AB343" i="8" s="1"/>
  <c r="AB256" i="8"/>
  <c r="AB340" i="8" s="1"/>
  <c r="AB257" i="8"/>
  <c r="AB341" i="8" s="1"/>
  <c r="AB258" i="8"/>
  <c r="AB342" i="8" s="1"/>
  <c r="AB251" i="8"/>
  <c r="AB335" i="8" s="1"/>
  <c r="AB250" i="8"/>
  <c r="AB334" i="8" s="1"/>
  <c r="AB254" i="8"/>
  <c r="AB338" i="8" s="1"/>
  <c r="AB255" i="8"/>
  <c r="AB339" i="8" s="1"/>
  <c r="AB221" i="8"/>
  <c r="AB305" i="8" s="1"/>
  <c r="AB219" i="8"/>
  <c r="AB303" i="8" s="1"/>
  <c r="AB220" i="8"/>
  <c r="AB304" i="8" s="1"/>
  <c r="AB222" i="8"/>
  <c r="AB306" i="8" s="1"/>
  <c r="AB210" i="8"/>
  <c r="AB294" i="8" s="1"/>
  <c r="AB207" i="8"/>
  <c r="AB291" i="8" s="1"/>
  <c r="AB204" i="8"/>
  <c r="AB288" i="8" s="1"/>
  <c r="AB211" i="8"/>
  <c r="AB295" i="8" s="1"/>
  <c r="AB208" i="8"/>
  <c r="AB292" i="8" s="1"/>
  <c r="AB205" i="8"/>
  <c r="AB289" i="8" s="1"/>
  <c r="AB212" i="8"/>
  <c r="AB296" i="8" s="1"/>
  <c r="AB206" i="8"/>
  <c r="AB290" i="8" s="1"/>
  <c r="AB209" i="8"/>
  <c r="AB293" i="8" s="1"/>
  <c r="AB201" i="8"/>
  <c r="AB285" i="8" s="1"/>
  <c r="AB198" i="8"/>
  <c r="AB282" i="8" s="1"/>
  <c r="AB202" i="8"/>
  <c r="AB286" i="8" s="1"/>
  <c r="AB199" i="8"/>
  <c r="AB283" i="8" s="1"/>
  <c r="AB197" i="8"/>
  <c r="AB281" i="8" s="1"/>
  <c r="AB200" i="8"/>
  <c r="AB284" i="8" s="1"/>
  <c r="AB203" i="8"/>
  <c r="AB287" i="8" s="1"/>
  <c r="AB238" i="8"/>
  <c r="AB322" i="8" s="1"/>
  <c r="AB237" i="8"/>
  <c r="AB321" i="8" s="1"/>
  <c r="AB248" i="8"/>
  <c r="AB332" i="8" s="1"/>
  <c r="AB246" i="8"/>
  <c r="AB330" i="8" s="1"/>
  <c r="AB247" i="8"/>
  <c r="AB331" i="8" s="1"/>
  <c r="AB245" i="8"/>
  <c r="AB329" i="8" s="1"/>
  <c r="AB213" i="8"/>
  <c r="AB297" i="8" s="1"/>
  <c r="AB215" i="8"/>
  <c r="AB299" i="8" s="1"/>
  <c r="AB214" i="8"/>
  <c r="AB298" i="8" s="1"/>
  <c r="AB216" i="8"/>
  <c r="AB300" i="8" s="1"/>
  <c r="AB195" i="8"/>
  <c r="AB279" i="8" s="1"/>
  <c r="AB192" i="8"/>
  <c r="AB276" i="8" s="1"/>
  <c r="AB189" i="8"/>
  <c r="AB273" i="8" s="1"/>
  <c r="AB196" i="8"/>
  <c r="AB280" i="8" s="1"/>
  <c r="AB193" i="8"/>
  <c r="AB277" i="8" s="1"/>
  <c r="AB190" i="8"/>
  <c r="AB274" i="8" s="1"/>
  <c r="AB188" i="8"/>
  <c r="AB272" i="8" s="1"/>
  <c r="AB191" i="8"/>
  <c r="AB275" i="8" s="1"/>
  <c r="AB187" i="8"/>
  <c r="AB271" i="8" s="1"/>
  <c r="AB194" i="8"/>
  <c r="AB278" i="8" s="1"/>
  <c r="AB217" i="8"/>
  <c r="AB301" i="8" s="1"/>
  <c r="AB186" i="8"/>
  <c r="AB270" i="8" s="1"/>
  <c r="AB183" i="8"/>
  <c r="AB267" i="8" s="1"/>
  <c r="AB182" i="8"/>
  <c r="AB266" i="8" s="1"/>
  <c r="AB181" i="8"/>
  <c r="AB265" i="8" s="1"/>
  <c r="AB184" i="8"/>
  <c r="AB268" i="8" s="1"/>
  <c r="AB185" i="8"/>
  <c r="AB269" i="8" s="1"/>
  <c r="AB241" i="8"/>
  <c r="AB325" i="8" s="1"/>
  <c r="AB240" i="8"/>
  <c r="AB324" i="8" s="1"/>
  <c r="AB226" i="8"/>
  <c r="AB310" i="8" s="1"/>
  <c r="AB227" i="8"/>
  <c r="AB311" i="8" s="1"/>
  <c r="AB224" i="8"/>
  <c r="AB308" i="8" s="1"/>
  <c r="AB225" i="8"/>
  <c r="AB309" i="8" s="1"/>
  <c r="AB393" i="8" l="1"/>
  <c r="AB462" i="3" s="1"/>
  <c r="AC15" i="8"/>
  <c r="AC16" i="8"/>
  <c r="AC13" i="8"/>
  <c r="AC17" i="8"/>
  <c r="AC12" i="8"/>
  <c r="AC14" i="8"/>
  <c r="AC90" i="8" l="1"/>
  <c r="AC252" i="8" s="1"/>
  <c r="AC336" i="8" s="1"/>
  <c r="AC87" i="8"/>
  <c r="AC88" i="8"/>
  <c r="AC249" i="8" s="1"/>
  <c r="AC333" i="8" s="1"/>
  <c r="AC89" i="8"/>
  <c r="AC86" i="8"/>
  <c r="AC62" i="8"/>
  <c r="AC253" i="8" s="1"/>
  <c r="AC337" i="8" s="1"/>
  <c r="AC84" i="8"/>
  <c r="AC233" i="8" s="1"/>
  <c r="AC317" i="8" s="1"/>
  <c r="AC81" i="8"/>
  <c r="AC230" i="8" s="1"/>
  <c r="AC314" i="8" s="1"/>
  <c r="AC85" i="8"/>
  <c r="AC234" i="8" s="1"/>
  <c r="AC318" i="8" s="1"/>
  <c r="AC82" i="8"/>
  <c r="AC231" i="8" s="1"/>
  <c r="AC315" i="8" s="1"/>
  <c r="AC61" i="8"/>
  <c r="AC235" i="8" s="1"/>
  <c r="AC319" i="8" s="1"/>
  <c r="AC83" i="8"/>
  <c r="AC232" i="8" s="1"/>
  <c r="AC316" i="8" s="1"/>
  <c r="AC80" i="8"/>
  <c r="AC229" i="8" s="1"/>
  <c r="AC313" i="8" s="1"/>
  <c r="AC78" i="8"/>
  <c r="AC242" i="8" s="1"/>
  <c r="AC326" i="8" s="1"/>
  <c r="AC75" i="8"/>
  <c r="AC60" i="8"/>
  <c r="AC244" i="8" s="1"/>
  <c r="AC328" i="8" s="1"/>
  <c r="AC79" i="8"/>
  <c r="AC243" i="8" s="1"/>
  <c r="AC327" i="8" s="1"/>
  <c r="AC76" i="8"/>
  <c r="AC239" i="8" s="1"/>
  <c r="AC323" i="8" s="1"/>
  <c r="AC77" i="8"/>
  <c r="AC74" i="8"/>
  <c r="AC236" i="8" s="1"/>
  <c r="AC320" i="8" s="1"/>
  <c r="AC66" i="8"/>
  <c r="AC67" i="8"/>
  <c r="AC64" i="8"/>
  <c r="AC68" i="8"/>
  <c r="AC65" i="8"/>
  <c r="AC58" i="8"/>
  <c r="AC93" i="8"/>
  <c r="AC260" i="8" s="1"/>
  <c r="AC344" i="8" s="1"/>
  <c r="AC63" i="8"/>
  <c r="AC263" i="8" s="1"/>
  <c r="AC347" i="8" s="1"/>
  <c r="AC94" i="8"/>
  <c r="AC261" i="8" s="1"/>
  <c r="AC345" i="8" s="1"/>
  <c r="AC91" i="8"/>
  <c r="AC95" i="8"/>
  <c r="AC262" i="8" s="1"/>
  <c r="AC346" i="8" s="1"/>
  <c r="AC92" i="8"/>
  <c r="AC72" i="8"/>
  <c r="AC69" i="8"/>
  <c r="AC218" i="8" s="1"/>
  <c r="AC302" i="8" s="1"/>
  <c r="AC73" i="8"/>
  <c r="AC70" i="8"/>
  <c r="AC71" i="8"/>
  <c r="AC223" i="8" s="1"/>
  <c r="AC307" i="8" s="1"/>
  <c r="AC59" i="8"/>
  <c r="AC228" i="8" s="1"/>
  <c r="AC312" i="8" s="1"/>
  <c r="AC250" i="8" l="1"/>
  <c r="AC334" i="8" s="1"/>
  <c r="AC251" i="8"/>
  <c r="AC335" i="8" s="1"/>
  <c r="AC201" i="8"/>
  <c r="AC285" i="8" s="1"/>
  <c r="AC198" i="8"/>
  <c r="AC282" i="8" s="1"/>
  <c r="AC202" i="8"/>
  <c r="AC286" i="8" s="1"/>
  <c r="AC199" i="8"/>
  <c r="AC283" i="8" s="1"/>
  <c r="AC203" i="8"/>
  <c r="AC287" i="8" s="1"/>
  <c r="AC200" i="8"/>
  <c r="AC284" i="8" s="1"/>
  <c r="AC197" i="8"/>
  <c r="AC281" i="8" s="1"/>
  <c r="AC238" i="8"/>
  <c r="AC322" i="8" s="1"/>
  <c r="AC237" i="8"/>
  <c r="AC321" i="8" s="1"/>
  <c r="AC226" i="8"/>
  <c r="AC310" i="8" s="1"/>
  <c r="AC227" i="8"/>
  <c r="AC311" i="8" s="1"/>
  <c r="AC225" i="8"/>
  <c r="AC309" i="8" s="1"/>
  <c r="AC224" i="8"/>
  <c r="AC308" i="8" s="1"/>
  <c r="AC259" i="8"/>
  <c r="AC343" i="8" s="1"/>
  <c r="AC256" i="8"/>
  <c r="AC340" i="8" s="1"/>
  <c r="AC257" i="8"/>
  <c r="AC341" i="8" s="1"/>
  <c r="AC258" i="8"/>
  <c r="AC342" i="8" s="1"/>
  <c r="AC217" i="8"/>
  <c r="AC301" i="8" s="1"/>
  <c r="AC247" i="8"/>
  <c r="AC331" i="8" s="1"/>
  <c r="AC246" i="8"/>
  <c r="AC330" i="8" s="1"/>
  <c r="AC245" i="8"/>
  <c r="AC329" i="8" s="1"/>
  <c r="AC248" i="8"/>
  <c r="AC332" i="8" s="1"/>
  <c r="AC213" i="8"/>
  <c r="AC297" i="8" s="1"/>
  <c r="AC215" i="8"/>
  <c r="AC299" i="8" s="1"/>
  <c r="AC214" i="8"/>
  <c r="AC298" i="8" s="1"/>
  <c r="AC216" i="8"/>
  <c r="AC300" i="8" s="1"/>
  <c r="AC186" i="8"/>
  <c r="AC270" i="8" s="1"/>
  <c r="AC183" i="8"/>
  <c r="AC267" i="8" s="1"/>
  <c r="AC185" i="8"/>
  <c r="AC269" i="8" s="1"/>
  <c r="AC182" i="8"/>
  <c r="AC266" i="8" s="1"/>
  <c r="AC181" i="8"/>
  <c r="AC265" i="8" s="1"/>
  <c r="AC184" i="8"/>
  <c r="AC268" i="8" s="1"/>
  <c r="AC210" i="8"/>
  <c r="AC294" i="8" s="1"/>
  <c r="AC207" i="8"/>
  <c r="AC291" i="8" s="1"/>
  <c r="AC204" i="8"/>
  <c r="AC288" i="8" s="1"/>
  <c r="AC211" i="8"/>
  <c r="AC295" i="8" s="1"/>
  <c r="AC208" i="8"/>
  <c r="AC292" i="8" s="1"/>
  <c r="AC205" i="8"/>
  <c r="AC289" i="8" s="1"/>
  <c r="AC212" i="8"/>
  <c r="AC296" i="8" s="1"/>
  <c r="AC209" i="8"/>
  <c r="AC293" i="8" s="1"/>
  <c r="AC206" i="8"/>
  <c r="AC290" i="8" s="1"/>
  <c r="AC220" i="8"/>
  <c r="AC304" i="8" s="1"/>
  <c r="AC222" i="8"/>
  <c r="AC306" i="8" s="1"/>
  <c r="AC219" i="8"/>
  <c r="AC303" i="8" s="1"/>
  <c r="AC221" i="8"/>
  <c r="AC305" i="8" s="1"/>
  <c r="AC255" i="8"/>
  <c r="AC339" i="8" s="1"/>
  <c r="AC254" i="8"/>
  <c r="AC338" i="8" s="1"/>
  <c r="AC195" i="8"/>
  <c r="AC279" i="8" s="1"/>
  <c r="AC192" i="8"/>
  <c r="AC276" i="8" s="1"/>
  <c r="AC189" i="8"/>
  <c r="AC273" i="8" s="1"/>
  <c r="AC196" i="8"/>
  <c r="AC280" i="8" s="1"/>
  <c r="AC194" i="8"/>
  <c r="AC278" i="8" s="1"/>
  <c r="AC191" i="8"/>
  <c r="AC275" i="8" s="1"/>
  <c r="AC188" i="8"/>
  <c r="AC272" i="8" s="1"/>
  <c r="AC190" i="8"/>
  <c r="AC274" i="8" s="1"/>
  <c r="AC193" i="8"/>
  <c r="AC277" i="8" s="1"/>
  <c r="AC187" i="8"/>
  <c r="AC271" i="8" s="1"/>
  <c r="AC241" i="8"/>
  <c r="AC325" i="8" s="1"/>
  <c r="AC240" i="8"/>
  <c r="AC324" i="8" s="1"/>
  <c r="AC393" i="8" l="1"/>
  <c r="AC462" i="3" s="1"/>
  <c r="AD15" i="8"/>
  <c r="AD12" i="8"/>
  <c r="AD17" i="8"/>
  <c r="AD14" i="8"/>
  <c r="AD13" i="8"/>
  <c r="AD16" i="8"/>
  <c r="AD67" i="8" l="1"/>
  <c r="AD64" i="8"/>
  <c r="AD58" i="8"/>
  <c r="AD68" i="8"/>
  <c r="AD65" i="8"/>
  <c r="AD66" i="8"/>
  <c r="AD79" i="8"/>
  <c r="AD243" i="8" s="1"/>
  <c r="AD327" i="8" s="1"/>
  <c r="AD76" i="8"/>
  <c r="AD239" i="8" s="1"/>
  <c r="AD323" i="8" s="1"/>
  <c r="AD77" i="8"/>
  <c r="AD74" i="8"/>
  <c r="AD236" i="8" s="1"/>
  <c r="AD320" i="8" s="1"/>
  <c r="AD75" i="8"/>
  <c r="AD78" i="8"/>
  <c r="AD242" i="8" s="1"/>
  <c r="AD326" i="8" s="1"/>
  <c r="AD60" i="8"/>
  <c r="AD244" i="8" s="1"/>
  <c r="AD328" i="8" s="1"/>
  <c r="AD94" i="8"/>
  <c r="AD261" i="8" s="1"/>
  <c r="AD345" i="8" s="1"/>
  <c r="AD91" i="8"/>
  <c r="AD95" i="8"/>
  <c r="AD262" i="8" s="1"/>
  <c r="AD346" i="8" s="1"/>
  <c r="AD92" i="8"/>
  <c r="AD93" i="8"/>
  <c r="AD260" i="8" s="1"/>
  <c r="AD344" i="8" s="1"/>
  <c r="AD63" i="8"/>
  <c r="AD263" i="8" s="1"/>
  <c r="AD347" i="8" s="1"/>
  <c r="AD85" i="8"/>
  <c r="AD234" i="8" s="1"/>
  <c r="AD318" i="8" s="1"/>
  <c r="AD82" i="8"/>
  <c r="AD231" i="8" s="1"/>
  <c r="AD315" i="8" s="1"/>
  <c r="AD61" i="8"/>
  <c r="AD235" i="8" s="1"/>
  <c r="AD319" i="8" s="1"/>
  <c r="AD83" i="8"/>
  <c r="AD232" i="8" s="1"/>
  <c r="AD316" i="8" s="1"/>
  <c r="AD80" i="8"/>
  <c r="AD229" i="8" s="1"/>
  <c r="AD313" i="8" s="1"/>
  <c r="AD81" i="8"/>
  <c r="AD230" i="8" s="1"/>
  <c r="AD314" i="8" s="1"/>
  <c r="AD84" i="8"/>
  <c r="AD233" i="8" s="1"/>
  <c r="AD317" i="8" s="1"/>
  <c r="AD88" i="8"/>
  <c r="AD249" i="8" s="1"/>
  <c r="AD333" i="8" s="1"/>
  <c r="AD89" i="8"/>
  <c r="AD86" i="8"/>
  <c r="AD62" i="8"/>
  <c r="AD253" i="8" s="1"/>
  <c r="AD337" i="8" s="1"/>
  <c r="AD90" i="8"/>
  <c r="AD252" i="8" s="1"/>
  <c r="AD336" i="8" s="1"/>
  <c r="AD87" i="8"/>
  <c r="AD73" i="8"/>
  <c r="AD70" i="8"/>
  <c r="AD71" i="8"/>
  <c r="AD223" i="8" s="1"/>
  <c r="AD307" i="8" s="1"/>
  <c r="AD59" i="8"/>
  <c r="AD228" i="8" s="1"/>
  <c r="AD312" i="8" s="1"/>
  <c r="AD72" i="8"/>
  <c r="AD69" i="8"/>
  <c r="AD218" i="8" s="1"/>
  <c r="AD302" i="8" s="1"/>
  <c r="AD254" i="8" l="1"/>
  <c r="AD338" i="8" s="1"/>
  <c r="AD255" i="8"/>
  <c r="AD339" i="8" s="1"/>
  <c r="AD240" i="8"/>
  <c r="AD324" i="8" s="1"/>
  <c r="AD241" i="8"/>
  <c r="AD325" i="8" s="1"/>
  <c r="AD202" i="8"/>
  <c r="AD286" i="8" s="1"/>
  <c r="AD199" i="8"/>
  <c r="AD283" i="8" s="1"/>
  <c r="AD203" i="8"/>
  <c r="AD287" i="8" s="1"/>
  <c r="AD200" i="8"/>
  <c r="AD284" i="8" s="1"/>
  <c r="AD197" i="8"/>
  <c r="AD281" i="8" s="1"/>
  <c r="AD198" i="8"/>
  <c r="AD282" i="8" s="1"/>
  <c r="AD201" i="8"/>
  <c r="AD285" i="8" s="1"/>
  <c r="AD246" i="8"/>
  <c r="AD330" i="8" s="1"/>
  <c r="AD247" i="8"/>
  <c r="AD331" i="8" s="1"/>
  <c r="AD245" i="8"/>
  <c r="AD329" i="8" s="1"/>
  <c r="AD248" i="8"/>
  <c r="AD332" i="8" s="1"/>
  <c r="AD196" i="8"/>
  <c r="AD280" i="8" s="1"/>
  <c r="AD193" i="8"/>
  <c r="AD277" i="8" s="1"/>
  <c r="AD190" i="8"/>
  <c r="AD274" i="8" s="1"/>
  <c r="AD187" i="8"/>
  <c r="AD271" i="8" s="1"/>
  <c r="AD194" i="8"/>
  <c r="AD278" i="8" s="1"/>
  <c r="AD191" i="8"/>
  <c r="AD275" i="8" s="1"/>
  <c r="AD195" i="8"/>
  <c r="AD279" i="8" s="1"/>
  <c r="AD189" i="8"/>
  <c r="AD273" i="8" s="1"/>
  <c r="AD192" i="8"/>
  <c r="AD276" i="8" s="1"/>
  <c r="AD188" i="8"/>
  <c r="AD272" i="8" s="1"/>
  <c r="AD227" i="8"/>
  <c r="AD311" i="8" s="1"/>
  <c r="AD224" i="8"/>
  <c r="AD308" i="8" s="1"/>
  <c r="AD225" i="8"/>
  <c r="AD309" i="8" s="1"/>
  <c r="AD226" i="8"/>
  <c r="AD310" i="8" s="1"/>
  <c r="AD216" i="8"/>
  <c r="AD300" i="8" s="1"/>
  <c r="AD215" i="8"/>
  <c r="AD299" i="8" s="1"/>
  <c r="AD214" i="8"/>
  <c r="AD298" i="8" s="1"/>
  <c r="AD213" i="8"/>
  <c r="AD297" i="8" s="1"/>
  <c r="AD217" i="8"/>
  <c r="AD301" i="8" s="1"/>
  <c r="AD257" i="8"/>
  <c r="AD341" i="8" s="1"/>
  <c r="AD258" i="8"/>
  <c r="AD342" i="8" s="1"/>
  <c r="AD259" i="8"/>
  <c r="AD343" i="8" s="1"/>
  <c r="AD256" i="8"/>
  <c r="AD340" i="8" s="1"/>
  <c r="AD237" i="8"/>
  <c r="AD321" i="8" s="1"/>
  <c r="AD238" i="8"/>
  <c r="AD322" i="8" s="1"/>
  <c r="AD184" i="8"/>
  <c r="AD268" i="8" s="1"/>
  <c r="AD183" i="8"/>
  <c r="AD267" i="8" s="1"/>
  <c r="AD185" i="8"/>
  <c r="AD269" i="8" s="1"/>
  <c r="AD186" i="8"/>
  <c r="AD270" i="8" s="1"/>
  <c r="AD181" i="8"/>
  <c r="AD265" i="8" s="1"/>
  <c r="AD182" i="8"/>
  <c r="AD266" i="8" s="1"/>
  <c r="AD222" i="8"/>
  <c r="AD306" i="8" s="1"/>
  <c r="AD219" i="8"/>
  <c r="AD303" i="8" s="1"/>
  <c r="AD220" i="8"/>
  <c r="AD304" i="8" s="1"/>
  <c r="AD221" i="8"/>
  <c r="AD305" i="8" s="1"/>
  <c r="AD250" i="8"/>
  <c r="AD334" i="8" s="1"/>
  <c r="AD251" i="8"/>
  <c r="AD335" i="8" s="1"/>
  <c r="AD211" i="8"/>
  <c r="AD295" i="8" s="1"/>
  <c r="AD208" i="8"/>
  <c r="AD292" i="8" s="1"/>
  <c r="AD205" i="8"/>
  <c r="AD289" i="8" s="1"/>
  <c r="AD212" i="8"/>
  <c r="AD296" i="8" s="1"/>
  <c r="AD209" i="8"/>
  <c r="AD293" i="8" s="1"/>
  <c r="AD206" i="8"/>
  <c r="AD290" i="8" s="1"/>
  <c r="AD204" i="8"/>
  <c r="AD288" i="8" s="1"/>
  <c r="AD207" i="8"/>
  <c r="AD291" i="8" s="1"/>
  <c r="AD210" i="8"/>
  <c r="AD294" i="8" s="1"/>
  <c r="AD393" i="8" l="1"/>
  <c r="AD462" i="3" s="1"/>
  <c r="AE16" i="8"/>
  <c r="AE13" i="8"/>
  <c r="AE17" i="8"/>
  <c r="AE14" i="8"/>
  <c r="AE12" i="8"/>
  <c r="AE15" i="8"/>
  <c r="AE73" i="8" l="1"/>
  <c r="AE70" i="8"/>
  <c r="AE71" i="8"/>
  <c r="AE223" i="8" s="1"/>
  <c r="AE307" i="8" s="1"/>
  <c r="AE59" i="8"/>
  <c r="AE228" i="8" s="1"/>
  <c r="AE312" i="8" s="1"/>
  <c r="AE72" i="8"/>
  <c r="AE69" i="8"/>
  <c r="AE218" i="8" s="1"/>
  <c r="AE302" i="8" s="1"/>
  <c r="AE79" i="8"/>
  <c r="AE243" i="8" s="1"/>
  <c r="AE327" i="8" s="1"/>
  <c r="AE76" i="8"/>
  <c r="AE239" i="8" s="1"/>
  <c r="AE323" i="8" s="1"/>
  <c r="AE77" i="8"/>
  <c r="AE74" i="8"/>
  <c r="AE236" i="8" s="1"/>
  <c r="AE320" i="8" s="1"/>
  <c r="AE78" i="8"/>
  <c r="AE242" i="8" s="1"/>
  <c r="AE326" i="8" s="1"/>
  <c r="AE75" i="8"/>
  <c r="AE60" i="8"/>
  <c r="AE244" i="8" s="1"/>
  <c r="AE328" i="8" s="1"/>
  <c r="AE94" i="8"/>
  <c r="AE261" i="8" s="1"/>
  <c r="AE345" i="8" s="1"/>
  <c r="AE91" i="8"/>
  <c r="AE95" i="8"/>
  <c r="AE262" i="8" s="1"/>
  <c r="AE346" i="8" s="1"/>
  <c r="AE92" i="8"/>
  <c r="AE93" i="8"/>
  <c r="AE260" i="8" s="1"/>
  <c r="AE344" i="8" s="1"/>
  <c r="AE63" i="8"/>
  <c r="AE263" i="8" s="1"/>
  <c r="AE347" i="8" s="1"/>
  <c r="AE88" i="8"/>
  <c r="AE249" i="8" s="1"/>
  <c r="AE333" i="8" s="1"/>
  <c r="AE89" i="8"/>
  <c r="AE86" i="8"/>
  <c r="AE62" i="8"/>
  <c r="AE253" i="8" s="1"/>
  <c r="AE337" i="8" s="1"/>
  <c r="AE90" i="8"/>
  <c r="AE252" i="8" s="1"/>
  <c r="AE336" i="8" s="1"/>
  <c r="AE87" i="8"/>
  <c r="AE85" i="8"/>
  <c r="AE234" i="8" s="1"/>
  <c r="AE318" i="8" s="1"/>
  <c r="AE82" i="8"/>
  <c r="AE231" i="8" s="1"/>
  <c r="AE315" i="8" s="1"/>
  <c r="AE61" i="8"/>
  <c r="AE235" i="8" s="1"/>
  <c r="AE319" i="8" s="1"/>
  <c r="AE83" i="8"/>
  <c r="AE232" i="8" s="1"/>
  <c r="AE316" i="8" s="1"/>
  <c r="AE80" i="8"/>
  <c r="AE229" i="8" s="1"/>
  <c r="AE313" i="8" s="1"/>
  <c r="AE84" i="8"/>
  <c r="AE233" i="8" s="1"/>
  <c r="AE317" i="8" s="1"/>
  <c r="AE81" i="8"/>
  <c r="AE230" i="8" s="1"/>
  <c r="AE314" i="8" s="1"/>
  <c r="AE67" i="8"/>
  <c r="AE64" i="8"/>
  <c r="AE58" i="8"/>
  <c r="AE68" i="8"/>
  <c r="AE65" i="8"/>
  <c r="AE66" i="8"/>
  <c r="AE251" i="8" l="1"/>
  <c r="AE335" i="8" s="1"/>
  <c r="AE250" i="8"/>
  <c r="AE334" i="8" s="1"/>
  <c r="AE254" i="8"/>
  <c r="AE338" i="8" s="1"/>
  <c r="AE255" i="8"/>
  <c r="AE339" i="8" s="1"/>
  <c r="AE240" i="8"/>
  <c r="AE324" i="8" s="1"/>
  <c r="AE241" i="8"/>
  <c r="AE325" i="8" s="1"/>
  <c r="AE227" i="8"/>
  <c r="AE311" i="8" s="1"/>
  <c r="AE224" i="8"/>
  <c r="AE308" i="8" s="1"/>
  <c r="AE226" i="8"/>
  <c r="AE310" i="8" s="1"/>
  <c r="AE225" i="8"/>
  <c r="AE309" i="8" s="1"/>
  <c r="AE211" i="8"/>
  <c r="AE295" i="8" s="1"/>
  <c r="AE208" i="8"/>
  <c r="AE292" i="8" s="1"/>
  <c r="AE205" i="8"/>
  <c r="AE289" i="8" s="1"/>
  <c r="AE212" i="8"/>
  <c r="AE296" i="8" s="1"/>
  <c r="AE209" i="8"/>
  <c r="AE293" i="8" s="1"/>
  <c r="AE206" i="8"/>
  <c r="AE290" i="8" s="1"/>
  <c r="AE210" i="8"/>
  <c r="AE294" i="8" s="1"/>
  <c r="AE207" i="8"/>
  <c r="AE291" i="8" s="1"/>
  <c r="AE204" i="8"/>
  <c r="AE288" i="8" s="1"/>
  <c r="AE202" i="8"/>
  <c r="AE286" i="8" s="1"/>
  <c r="AE199" i="8"/>
  <c r="AE283" i="8" s="1"/>
  <c r="AE203" i="8"/>
  <c r="AE287" i="8" s="1"/>
  <c r="AE200" i="8"/>
  <c r="AE284" i="8" s="1"/>
  <c r="AE197" i="8"/>
  <c r="AE281" i="8" s="1"/>
  <c r="AE201" i="8"/>
  <c r="AE285" i="8" s="1"/>
  <c r="AE198" i="8"/>
  <c r="AE282" i="8" s="1"/>
  <c r="AE215" i="8"/>
  <c r="AE299" i="8" s="1"/>
  <c r="AE214" i="8"/>
  <c r="AE298" i="8" s="1"/>
  <c r="AE216" i="8"/>
  <c r="AE300" i="8" s="1"/>
  <c r="AE213" i="8"/>
  <c r="AE297" i="8" s="1"/>
  <c r="AE237" i="8"/>
  <c r="AE321" i="8" s="1"/>
  <c r="AE238" i="8"/>
  <c r="AE322" i="8" s="1"/>
  <c r="AE196" i="8"/>
  <c r="AE280" i="8" s="1"/>
  <c r="AE193" i="8"/>
  <c r="AE277" i="8" s="1"/>
  <c r="AE190" i="8"/>
  <c r="AE274" i="8" s="1"/>
  <c r="AE187" i="8"/>
  <c r="AE271" i="8" s="1"/>
  <c r="AE195" i="8"/>
  <c r="AE279" i="8" s="1"/>
  <c r="AE192" i="8"/>
  <c r="AE276" i="8" s="1"/>
  <c r="AE189" i="8"/>
  <c r="AE273" i="8" s="1"/>
  <c r="AE191" i="8"/>
  <c r="AE275" i="8" s="1"/>
  <c r="AE194" i="8"/>
  <c r="AE278" i="8" s="1"/>
  <c r="AE188" i="8"/>
  <c r="AE272" i="8" s="1"/>
  <c r="AE248" i="8"/>
  <c r="AE332" i="8" s="1"/>
  <c r="AE245" i="8"/>
  <c r="AE329" i="8" s="1"/>
  <c r="AE247" i="8"/>
  <c r="AE331" i="8" s="1"/>
  <c r="AE246" i="8"/>
  <c r="AE330" i="8" s="1"/>
  <c r="AE217" i="8"/>
  <c r="AE301" i="8" s="1"/>
  <c r="AE257" i="8"/>
  <c r="AE341" i="8" s="1"/>
  <c r="AE258" i="8"/>
  <c r="AE342" i="8" s="1"/>
  <c r="AE259" i="8"/>
  <c r="AE343" i="8" s="1"/>
  <c r="AE256" i="8"/>
  <c r="AE340" i="8" s="1"/>
  <c r="AE221" i="8"/>
  <c r="AE305" i="8" s="1"/>
  <c r="AE220" i="8"/>
  <c r="AE304" i="8" s="1"/>
  <c r="AE222" i="8"/>
  <c r="AE306" i="8" s="1"/>
  <c r="AE219" i="8"/>
  <c r="AE303" i="8" s="1"/>
  <c r="AE184" i="8"/>
  <c r="AE268" i="8" s="1"/>
  <c r="AE186" i="8"/>
  <c r="AE270" i="8" s="1"/>
  <c r="AE183" i="8"/>
  <c r="AE267" i="8" s="1"/>
  <c r="AE185" i="8"/>
  <c r="AE269" i="8" s="1"/>
  <c r="AE182" i="8"/>
  <c r="AE266" i="8" s="1"/>
  <c r="AE181" i="8"/>
  <c r="AE265" i="8" s="1"/>
  <c r="AE393" i="8" l="1"/>
  <c r="AE462" i="3" s="1"/>
  <c r="AF16" i="8"/>
  <c r="AF13" i="8"/>
  <c r="AF15" i="8"/>
  <c r="AF12" i="8"/>
  <c r="AF17" i="8"/>
  <c r="AF14" i="8"/>
  <c r="AF71" i="8" l="1"/>
  <c r="AF223" i="8" s="1"/>
  <c r="AF307" i="8" s="1"/>
  <c r="AF59" i="8"/>
  <c r="AF228" i="8" s="1"/>
  <c r="AF312" i="8" s="1"/>
  <c r="AF72" i="8"/>
  <c r="AF69" i="8"/>
  <c r="AF218" i="8" s="1"/>
  <c r="AF302" i="8" s="1"/>
  <c r="AF73" i="8"/>
  <c r="AF70" i="8"/>
  <c r="AF89" i="8"/>
  <c r="AF86" i="8"/>
  <c r="AF62" i="8"/>
  <c r="AF253" i="8" s="1"/>
  <c r="AF337" i="8" s="1"/>
  <c r="AF90" i="8"/>
  <c r="AF252" i="8" s="1"/>
  <c r="AF336" i="8" s="1"/>
  <c r="AF87" i="8"/>
  <c r="AF88" i="8"/>
  <c r="AF249" i="8" s="1"/>
  <c r="AF333" i="8" s="1"/>
  <c r="AF95" i="8"/>
  <c r="AF262" i="8" s="1"/>
  <c r="AF346" i="8" s="1"/>
  <c r="AF92" i="8"/>
  <c r="AF93" i="8"/>
  <c r="AF260" i="8" s="1"/>
  <c r="AF344" i="8" s="1"/>
  <c r="AF63" i="8"/>
  <c r="AF263" i="8" s="1"/>
  <c r="AF347" i="8" s="1"/>
  <c r="AF91" i="8"/>
  <c r="AF94" i="8"/>
  <c r="AF261" i="8" s="1"/>
  <c r="AF345" i="8" s="1"/>
  <c r="AF77" i="8"/>
  <c r="AF74" i="8"/>
  <c r="AF236" i="8" s="1"/>
  <c r="AF320" i="8" s="1"/>
  <c r="AF78" i="8"/>
  <c r="AF242" i="8" s="1"/>
  <c r="AF326" i="8" s="1"/>
  <c r="AF75" i="8"/>
  <c r="AF60" i="8"/>
  <c r="AF244" i="8" s="1"/>
  <c r="AF328" i="8" s="1"/>
  <c r="AF76" i="8"/>
  <c r="AF239" i="8" s="1"/>
  <c r="AF323" i="8" s="1"/>
  <c r="AF79" i="8"/>
  <c r="AF243" i="8" s="1"/>
  <c r="AF327" i="8" s="1"/>
  <c r="AF68" i="8"/>
  <c r="AF65" i="8"/>
  <c r="AF66" i="8"/>
  <c r="AF58" i="8"/>
  <c r="AF64" i="8"/>
  <c r="AF67" i="8"/>
  <c r="AF83" i="8"/>
  <c r="AF232" i="8" s="1"/>
  <c r="AF316" i="8" s="1"/>
  <c r="AF80" i="8"/>
  <c r="AF229" i="8" s="1"/>
  <c r="AF313" i="8" s="1"/>
  <c r="AF84" i="8"/>
  <c r="AF233" i="8" s="1"/>
  <c r="AF317" i="8" s="1"/>
  <c r="AF81" i="8"/>
  <c r="AF230" i="8" s="1"/>
  <c r="AF314" i="8" s="1"/>
  <c r="AF61" i="8"/>
  <c r="AF235" i="8" s="1"/>
  <c r="AF319" i="8" s="1"/>
  <c r="AF82" i="8"/>
  <c r="AF231" i="8" s="1"/>
  <c r="AF315" i="8" s="1"/>
  <c r="AF85" i="8"/>
  <c r="AF234" i="8" s="1"/>
  <c r="AF318" i="8" s="1"/>
  <c r="AF225" i="8" l="1"/>
  <c r="AF309" i="8" s="1"/>
  <c r="AF226" i="8"/>
  <c r="AF310" i="8" s="1"/>
  <c r="AF224" i="8"/>
  <c r="AF308" i="8" s="1"/>
  <c r="AF227" i="8"/>
  <c r="AF311" i="8" s="1"/>
  <c r="AF258" i="8"/>
  <c r="AF342" i="8" s="1"/>
  <c r="AF259" i="8"/>
  <c r="AF343" i="8" s="1"/>
  <c r="AF256" i="8"/>
  <c r="AF340" i="8" s="1"/>
  <c r="AF257" i="8"/>
  <c r="AF341" i="8" s="1"/>
  <c r="AF250" i="8"/>
  <c r="AF334" i="8" s="1"/>
  <c r="AF251" i="8"/>
  <c r="AF335" i="8" s="1"/>
  <c r="AF194" i="8"/>
  <c r="AF278" i="8" s="1"/>
  <c r="AF191" i="8"/>
  <c r="AF275" i="8" s="1"/>
  <c r="AF188" i="8"/>
  <c r="AF272" i="8" s="1"/>
  <c r="AF195" i="8"/>
  <c r="AF279" i="8" s="1"/>
  <c r="AF192" i="8"/>
  <c r="AF276" i="8" s="1"/>
  <c r="AF189" i="8"/>
  <c r="AF273" i="8" s="1"/>
  <c r="AF196" i="8"/>
  <c r="AF280" i="8" s="1"/>
  <c r="AF190" i="8"/>
  <c r="AF274" i="8" s="1"/>
  <c r="AF193" i="8"/>
  <c r="AF277" i="8" s="1"/>
  <c r="AF187" i="8"/>
  <c r="AF271" i="8" s="1"/>
  <c r="AF216" i="8"/>
  <c r="AF300" i="8" s="1"/>
  <c r="AF213" i="8"/>
  <c r="AF297" i="8" s="1"/>
  <c r="AF214" i="8"/>
  <c r="AF298" i="8" s="1"/>
  <c r="AF215" i="8"/>
  <c r="AF299" i="8" s="1"/>
  <c r="AF220" i="8"/>
  <c r="AF304" i="8" s="1"/>
  <c r="AF221" i="8"/>
  <c r="AF305" i="8" s="1"/>
  <c r="AF222" i="8"/>
  <c r="AF306" i="8" s="1"/>
  <c r="AF219" i="8"/>
  <c r="AF303" i="8" s="1"/>
  <c r="AF212" i="8"/>
  <c r="AF296" i="8" s="1"/>
  <c r="AF209" i="8"/>
  <c r="AF293" i="8" s="1"/>
  <c r="AF206" i="8"/>
  <c r="AF290" i="8" s="1"/>
  <c r="AF210" i="8"/>
  <c r="AF294" i="8" s="1"/>
  <c r="AF207" i="8"/>
  <c r="AF291" i="8" s="1"/>
  <c r="AF204" i="8"/>
  <c r="AF288" i="8" s="1"/>
  <c r="AF205" i="8"/>
  <c r="AF289" i="8" s="1"/>
  <c r="AF208" i="8"/>
  <c r="AF292" i="8" s="1"/>
  <c r="AF211" i="8"/>
  <c r="AF295" i="8" s="1"/>
  <c r="AF217" i="8"/>
  <c r="AF301" i="8" s="1"/>
  <c r="AF255" i="8"/>
  <c r="AF339" i="8" s="1"/>
  <c r="AF254" i="8"/>
  <c r="AF338" i="8" s="1"/>
  <c r="AF247" i="8"/>
  <c r="AF331" i="8" s="1"/>
  <c r="AF245" i="8"/>
  <c r="AF329" i="8" s="1"/>
  <c r="AF248" i="8"/>
  <c r="AF332" i="8" s="1"/>
  <c r="AF246" i="8"/>
  <c r="AF330" i="8" s="1"/>
  <c r="AF240" i="8"/>
  <c r="AF324" i="8" s="1"/>
  <c r="AF241" i="8"/>
  <c r="AF325" i="8" s="1"/>
  <c r="AF185" i="8"/>
  <c r="AF269" i="8" s="1"/>
  <c r="AF182" i="8"/>
  <c r="AF266" i="8" s="1"/>
  <c r="AF184" i="8"/>
  <c r="AF268" i="8" s="1"/>
  <c r="AF186" i="8"/>
  <c r="AF270" i="8" s="1"/>
  <c r="AF181" i="8"/>
  <c r="AF265" i="8" s="1"/>
  <c r="AF183" i="8"/>
  <c r="AF267" i="8" s="1"/>
  <c r="AF203" i="8"/>
  <c r="AF287" i="8" s="1"/>
  <c r="AF200" i="8"/>
  <c r="AF284" i="8" s="1"/>
  <c r="AF197" i="8"/>
  <c r="AF281" i="8" s="1"/>
  <c r="AF201" i="8"/>
  <c r="AF285" i="8" s="1"/>
  <c r="AF198" i="8"/>
  <c r="AF282" i="8" s="1"/>
  <c r="AF199" i="8"/>
  <c r="AF283" i="8" s="1"/>
  <c r="AF202" i="8"/>
  <c r="AF286" i="8" s="1"/>
  <c r="AF237" i="8"/>
  <c r="AF321" i="8" s="1"/>
  <c r="AF238" i="8"/>
  <c r="AF322" i="8" s="1"/>
  <c r="AF393" i="8" l="1"/>
  <c r="AF462" i="3" s="1"/>
  <c r="AG17" i="8"/>
  <c r="AG14" i="8"/>
  <c r="AG15" i="8"/>
  <c r="AG12" i="8"/>
  <c r="AG13" i="8"/>
  <c r="AG16" i="8"/>
  <c r="AG89" i="8" l="1"/>
  <c r="AG86" i="8"/>
  <c r="AG62" i="8"/>
  <c r="AG253" i="8" s="1"/>
  <c r="AG337" i="8" s="1"/>
  <c r="AG90" i="8"/>
  <c r="AG252" i="8" s="1"/>
  <c r="AG336" i="8" s="1"/>
  <c r="AG87" i="8"/>
  <c r="AG88" i="8"/>
  <c r="AG249" i="8" s="1"/>
  <c r="AG333" i="8" s="1"/>
  <c r="AG68" i="8"/>
  <c r="AG65" i="8"/>
  <c r="AG66" i="8"/>
  <c r="AG67" i="8"/>
  <c r="AG64" i="8"/>
  <c r="AG58" i="8"/>
  <c r="AG77" i="8"/>
  <c r="AG74" i="8"/>
  <c r="AG236" i="8" s="1"/>
  <c r="AG320" i="8" s="1"/>
  <c r="AG78" i="8"/>
  <c r="AG242" i="8" s="1"/>
  <c r="AG326" i="8" s="1"/>
  <c r="AG75" i="8"/>
  <c r="AG60" i="8"/>
  <c r="AG244" i="8" s="1"/>
  <c r="AG328" i="8" s="1"/>
  <c r="AG79" i="8"/>
  <c r="AG243" i="8" s="1"/>
  <c r="AG327" i="8" s="1"/>
  <c r="AG76" i="8"/>
  <c r="AG239" i="8" s="1"/>
  <c r="AG323" i="8" s="1"/>
  <c r="AG95" i="8"/>
  <c r="AG262" i="8" s="1"/>
  <c r="AG346" i="8" s="1"/>
  <c r="AG92" i="8"/>
  <c r="AG93" i="8"/>
  <c r="AG260" i="8" s="1"/>
  <c r="AG344" i="8" s="1"/>
  <c r="AG63" i="8"/>
  <c r="AG263" i="8" s="1"/>
  <c r="AG347" i="8" s="1"/>
  <c r="AG94" i="8"/>
  <c r="AG261" i="8" s="1"/>
  <c r="AG345" i="8" s="1"/>
  <c r="AG91" i="8"/>
  <c r="AG71" i="8"/>
  <c r="AG223" i="8" s="1"/>
  <c r="AG307" i="8" s="1"/>
  <c r="AG59" i="8"/>
  <c r="AG228" i="8" s="1"/>
  <c r="AG312" i="8" s="1"/>
  <c r="AG72" i="8"/>
  <c r="AG69" i="8"/>
  <c r="AG218" i="8" s="1"/>
  <c r="AG302" i="8" s="1"/>
  <c r="AG73" i="8"/>
  <c r="AG70" i="8"/>
  <c r="AG83" i="8"/>
  <c r="AG232" i="8" s="1"/>
  <c r="AG316" i="8" s="1"/>
  <c r="AG80" i="8"/>
  <c r="AG229" i="8" s="1"/>
  <c r="AG313" i="8" s="1"/>
  <c r="AG84" i="8"/>
  <c r="AG233" i="8" s="1"/>
  <c r="AG317" i="8" s="1"/>
  <c r="AG81" i="8"/>
  <c r="AG230" i="8" s="1"/>
  <c r="AG314" i="8" s="1"/>
  <c r="AG85" i="8"/>
  <c r="AG234" i="8" s="1"/>
  <c r="AG318" i="8" s="1"/>
  <c r="AG82" i="8"/>
  <c r="AG231" i="8" s="1"/>
  <c r="AG315" i="8" s="1"/>
  <c r="AG61" i="8"/>
  <c r="AG235" i="8" s="1"/>
  <c r="AG319" i="8" s="1"/>
  <c r="AG217" i="8" l="1"/>
  <c r="AG301" i="8" s="1"/>
  <c r="AG185" i="8"/>
  <c r="AG269" i="8" s="1"/>
  <c r="AG182" i="8"/>
  <c r="AG266" i="8" s="1"/>
  <c r="AG184" i="8"/>
  <c r="AG268" i="8" s="1"/>
  <c r="AG186" i="8"/>
  <c r="AG270" i="8" s="1"/>
  <c r="AG181" i="8"/>
  <c r="AG265" i="8" s="1"/>
  <c r="AG183" i="8"/>
  <c r="AG267" i="8" s="1"/>
  <c r="AG246" i="8"/>
  <c r="AG330" i="8" s="1"/>
  <c r="AG248" i="8"/>
  <c r="AG332" i="8" s="1"/>
  <c r="AG247" i="8"/>
  <c r="AG331" i="8" s="1"/>
  <c r="AG245" i="8"/>
  <c r="AG329" i="8" s="1"/>
  <c r="AG225" i="8"/>
  <c r="AG309" i="8" s="1"/>
  <c r="AG226" i="8"/>
  <c r="AG310" i="8" s="1"/>
  <c r="AG227" i="8"/>
  <c r="AG311" i="8" s="1"/>
  <c r="AG224" i="8"/>
  <c r="AG308" i="8" s="1"/>
  <c r="AG237" i="8"/>
  <c r="AG321" i="8" s="1"/>
  <c r="AG238" i="8"/>
  <c r="AG322" i="8" s="1"/>
  <c r="AG212" i="8"/>
  <c r="AG296" i="8" s="1"/>
  <c r="AG209" i="8"/>
  <c r="AG293" i="8" s="1"/>
  <c r="AG206" i="8"/>
  <c r="AG290" i="8" s="1"/>
  <c r="AG210" i="8"/>
  <c r="AG294" i="8" s="1"/>
  <c r="AG207" i="8"/>
  <c r="AG291" i="8" s="1"/>
  <c r="AG204" i="8"/>
  <c r="AG288" i="8" s="1"/>
  <c r="AG211" i="8"/>
  <c r="AG295" i="8" s="1"/>
  <c r="AG208" i="8"/>
  <c r="AG292" i="8" s="1"/>
  <c r="AG205" i="8"/>
  <c r="AG289" i="8" s="1"/>
  <c r="AG203" i="8"/>
  <c r="AG287" i="8" s="1"/>
  <c r="AG200" i="8"/>
  <c r="AG284" i="8" s="1"/>
  <c r="AG197" i="8"/>
  <c r="AG281" i="8" s="1"/>
  <c r="AG201" i="8"/>
  <c r="AG285" i="8" s="1"/>
  <c r="AG198" i="8"/>
  <c r="AG282" i="8" s="1"/>
  <c r="AG202" i="8"/>
  <c r="AG286" i="8" s="1"/>
  <c r="AG199" i="8"/>
  <c r="AG283" i="8" s="1"/>
  <c r="AG194" i="8"/>
  <c r="AG278" i="8" s="1"/>
  <c r="AG191" i="8"/>
  <c r="AG275" i="8" s="1"/>
  <c r="AG188" i="8"/>
  <c r="AG272" i="8" s="1"/>
  <c r="AG195" i="8"/>
  <c r="AG279" i="8" s="1"/>
  <c r="AG196" i="8"/>
  <c r="AG280" i="8" s="1"/>
  <c r="AG193" i="8"/>
  <c r="AG277" i="8" s="1"/>
  <c r="AG190" i="8"/>
  <c r="AG274" i="8" s="1"/>
  <c r="AG187" i="8"/>
  <c r="AG271" i="8" s="1"/>
  <c r="AG189" i="8"/>
  <c r="AG273" i="8" s="1"/>
  <c r="AG192" i="8"/>
  <c r="AG276" i="8" s="1"/>
  <c r="AG258" i="8"/>
  <c r="AG342" i="8" s="1"/>
  <c r="AG259" i="8"/>
  <c r="AG343" i="8" s="1"/>
  <c r="AG257" i="8"/>
  <c r="AG341" i="8" s="1"/>
  <c r="AG256" i="8"/>
  <c r="AG340" i="8" s="1"/>
  <c r="AG222" i="8"/>
  <c r="AG306" i="8" s="1"/>
  <c r="AG219" i="8"/>
  <c r="AG303" i="8" s="1"/>
  <c r="AG221" i="8"/>
  <c r="AG305" i="8" s="1"/>
  <c r="AG220" i="8"/>
  <c r="AG304" i="8" s="1"/>
  <c r="AG255" i="8"/>
  <c r="AG339" i="8" s="1"/>
  <c r="AG254" i="8"/>
  <c r="AG338" i="8" s="1"/>
  <c r="AG240" i="8"/>
  <c r="AG324" i="8" s="1"/>
  <c r="AG241" i="8"/>
  <c r="AG325" i="8" s="1"/>
  <c r="AG216" i="8"/>
  <c r="AG300" i="8" s="1"/>
  <c r="AG213" i="8"/>
  <c r="AG297" i="8" s="1"/>
  <c r="AG215" i="8"/>
  <c r="AG299" i="8" s="1"/>
  <c r="AG214" i="8"/>
  <c r="AG298" i="8" s="1"/>
  <c r="AG251" i="8"/>
  <c r="AG335" i="8" s="1"/>
  <c r="AG250" i="8"/>
  <c r="AG334" i="8" s="1"/>
  <c r="AG393" i="8" l="1"/>
  <c r="AG462" i="3" s="1"/>
  <c r="AH17" i="8"/>
  <c r="AH14" i="8"/>
  <c r="AH16" i="8"/>
  <c r="AH13" i="8"/>
  <c r="AH15" i="8"/>
  <c r="AH12" i="8"/>
  <c r="AH66" i="8" l="1"/>
  <c r="AH67" i="8"/>
  <c r="AH64" i="8"/>
  <c r="AH58" i="8"/>
  <c r="AH65" i="8"/>
  <c r="AH68" i="8"/>
  <c r="AH72" i="8"/>
  <c r="AH69" i="8"/>
  <c r="AH218" i="8" s="1"/>
  <c r="AH302" i="8" s="1"/>
  <c r="AH73" i="8"/>
  <c r="AH70" i="8"/>
  <c r="AH59" i="8"/>
  <c r="AH228" i="8" s="1"/>
  <c r="AH312" i="8" s="1"/>
  <c r="AH71" i="8"/>
  <c r="AH223" i="8" s="1"/>
  <c r="AH307" i="8" s="1"/>
  <c r="AH78" i="8"/>
  <c r="AH242" i="8" s="1"/>
  <c r="AH326" i="8" s="1"/>
  <c r="AH75" i="8"/>
  <c r="AH60" i="8"/>
  <c r="AH244" i="8" s="1"/>
  <c r="AH328" i="8" s="1"/>
  <c r="AH79" i="8"/>
  <c r="AH243" i="8" s="1"/>
  <c r="AH327" i="8" s="1"/>
  <c r="AH76" i="8"/>
  <c r="AH239" i="8" s="1"/>
  <c r="AH323" i="8" s="1"/>
  <c r="AH74" i="8"/>
  <c r="AH236" i="8" s="1"/>
  <c r="AH320" i="8" s="1"/>
  <c r="AH77" i="8"/>
  <c r="AH93" i="8"/>
  <c r="AH260" i="8" s="1"/>
  <c r="AH344" i="8" s="1"/>
  <c r="AH63" i="8"/>
  <c r="AH263" i="8" s="1"/>
  <c r="AH347" i="8" s="1"/>
  <c r="AH94" i="8"/>
  <c r="AH261" i="8" s="1"/>
  <c r="AH345" i="8" s="1"/>
  <c r="AH91" i="8"/>
  <c r="AH92" i="8"/>
  <c r="AH95" i="8"/>
  <c r="AH262" i="8" s="1"/>
  <c r="AH346" i="8" s="1"/>
  <c r="AH84" i="8"/>
  <c r="AH233" i="8" s="1"/>
  <c r="AH317" i="8" s="1"/>
  <c r="AH81" i="8"/>
  <c r="AH230" i="8" s="1"/>
  <c r="AH314" i="8" s="1"/>
  <c r="AH85" i="8"/>
  <c r="AH234" i="8" s="1"/>
  <c r="AH318" i="8" s="1"/>
  <c r="AH82" i="8"/>
  <c r="AH231" i="8" s="1"/>
  <c r="AH315" i="8" s="1"/>
  <c r="AH61" i="8"/>
  <c r="AH235" i="8" s="1"/>
  <c r="AH319" i="8" s="1"/>
  <c r="AH80" i="8"/>
  <c r="AH229" i="8" s="1"/>
  <c r="AH313" i="8" s="1"/>
  <c r="AH83" i="8"/>
  <c r="AH232" i="8" s="1"/>
  <c r="AH316" i="8" s="1"/>
  <c r="AH90" i="8"/>
  <c r="AH252" i="8" s="1"/>
  <c r="AH336" i="8" s="1"/>
  <c r="AH87" i="8"/>
  <c r="AH88" i="8"/>
  <c r="AH249" i="8" s="1"/>
  <c r="AH333" i="8" s="1"/>
  <c r="AH62" i="8"/>
  <c r="AH253" i="8" s="1"/>
  <c r="AH337" i="8" s="1"/>
  <c r="AH86" i="8"/>
  <c r="AH89" i="8"/>
  <c r="AH259" i="8" l="1"/>
  <c r="AH343" i="8" s="1"/>
  <c r="AH256" i="8"/>
  <c r="AH340" i="8" s="1"/>
  <c r="AH257" i="8"/>
  <c r="AH341" i="8" s="1"/>
  <c r="AH258" i="8"/>
  <c r="AH342" i="8" s="1"/>
  <c r="AH216" i="8"/>
  <c r="AH300" i="8" s="1"/>
  <c r="AH213" i="8"/>
  <c r="AH297" i="8" s="1"/>
  <c r="AH215" i="8"/>
  <c r="AH299" i="8" s="1"/>
  <c r="AH214" i="8"/>
  <c r="AH298" i="8" s="1"/>
  <c r="AH251" i="8"/>
  <c r="AH335" i="8" s="1"/>
  <c r="AH250" i="8"/>
  <c r="AH334" i="8" s="1"/>
  <c r="AH254" i="8"/>
  <c r="AH338" i="8" s="1"/>
  <c r="AH255" i="8"/>
  <c r="AH339" i="8" s="1"/>
  <c r="AH195" i="8"/>
  <c r="AH279" i="8" s="1"/>
  <c r="AH192" i="8"/>
  <c r="AH276" i="8" s="1"/>
  <c r="AH189" i="8"/>
  <c r="AH273" i="8" s="1"/>
  <c r="AH196" i="8"/>
  <c r="AH280" i="8" s="1"/>
  <c r="AH193" i="8"/>
  <c r="AH277" i="8" s="1"/>
  <c r="AH190" i="8"/>
  <c r="AH274" i="8" s="1"/>
  <c r="AH191" i="8"/>
  <c r="AH275" i="8" s="1"/>
  <c r="AH187" i="8"/>
  <c r="AH271" i="8" s="1"/>
  <c r="AH194" i="8"/>
  <c r="AH278" i="8" s="1"/>
  <c r="AH188" i="8"/>
  <c r="AH272" i="8" s="1"/>
  <c r="AH221" i="8"/>
  <c r="AH305" i="8" s="1"/>
  <c r="AH222" i="8"/>
  <c r="AH306" i="8" s="1"/>
  <c r="AH219" i="8"/>
  <c r="AH303" i="8" s="1"/>
  <c r="AH220" i="8"/>
  <c r="AH304" i="8" s="1"/>
  <c r="AH217" i="8"/>
  <c r="AH301" i="8" s="1"/>
  <c r="AH186" i="8"/>
  <c r="AH270" i="8" s="1"/>
  <c r="AH183" i="8"/>
  <c r="AH267" i="8" s="1"/>
  <c r="AH185" i="8"/>
  <c r="AH269" i="8" s="1"/>
  <c r="AH181" i="8"/>
  <c r="AH265" i="8" s="1"/>
  <c r="AH182" i="8"/>
  <c r="AH266" i="8" s="1"/>
  <c r="AH184" i="8"/>
  <c r="AH268" i="8" s="1"/>
  <c r="AH238" i="8"/>
  <c r="AH322" i="8" s="1"/>
  <c r="AH237" i="8"/>
  <c r="AH321" i="8" s="1"/>
  <c r="AH210" i="8"/>
  <c r="AH294" i="8" s="1"/>
  <c r="AH207" i="8"/>
  <c r="AH291" i="8" s="1"/>
  <c r="AH204" i="8"/>
  <c r="AH288" i="8" s="1"/>
  <c r="AH211" i="8"/>
  <c r="AH295" i="8" s="1"/>
  <c r="AH208" i="8"/>
  <c r="AH292" i="8" s="1"/>
  <c r="AH205" i="8"/>
  <c r="AH289" i="8" s="1"/>
  <c r="AH206" i="8"/>
  <c r="AH290" i="8" s="1"/>
  <c r="AH209" i="8"/>
  <c r="AH293" i="8" s="1"/>
  <c r="AH212" i="8"/>
  <c r="AH296" i="8" s="1"/>
  <c r="AH248" i="8"/>
  <c r="AH332" i="8" s="1"/>
  <c r="AH246" i="8"/>
  <c r="AH330" i="8" s="1"/>
  <c r="AH245" i="8"/>
  <c r="AH329" i="8" s="1"/>
  <c r="AH247" i="8"/>
  <c r="AH331" i="8" s="1"/>
  <c r="AH241" i="8"/>
  <c r="AH325" i="8" s="1"/>
  <c r="AH240" i="8"/>
  <c r="AH324" i="8" s="1"/>
  <c r="AH226" i="8"/>
  <c r="AH310" i="8" s="1"/>
  <c r="AH227" i="8"/>
  <c r="AH311" i="8" s="1"/>
  <c r="AH224" i="8"/>
  <c r="AH308" i="8" s="1"/>
  <c r="AH225" i="8"/>
  <c r="AH309" i="8" s="1"/>
  <c r="AH201" i="8"/>
  <c r="AH285" i="8" s="1"/>
  <c r="AH198" i="8"/>
  <c r="AH282" i="8" s="1"/>
  <c r="AH202" i="8"/>
  <c r="AH286" i="8" s="1"/>
  <c r="AH199" i="8"/>
  <c r="AH283" i="8" s="1"/>
  <c r="AH197" i="8"/>
  <c r="AH281" i="8" s="1"/>
  <c r="AH200" i="8"/>
  <c r="AH284" i="8" s="1"/>
  <c r="AH203" i="8"/>
  <c r="AH287" i="8" s="1"/>
  <c r="AH393" i="8" l="1"/>
  <c r="AH462" i="3" s="1"/>
  <c r="AI15" i="8"/>
  <c r="AI16" i="8"/>
  <c r="AI13" i="8"/>
  <c r="AI14" i="8"/>
  <c r="AI12" i="8"/>
  <c r="AI17" i="8"/>
  <c r="AI93" i="8" l="1"/>
  <c r="AI260" i="8" s="1"/>
  <c r="AI344" i="8" s="1"/>
  <c r="AI63" i="8"/>
  <c r="AI263" i="8" s="1"/>
  <c r="AI347" i="8" s="1"/>
  <c r="AI94" i="8"/>
  <c r="AI261" i="8" s="1"/>
  <c r="AI345" i="8" s="1"/>
  <c r="AI91" i="8"/>
  <c r="AI95" i="8"/>
  <c r="AI262" i="8" s="1"/>
  <c r="AI346" i="8" s="1"/>
  <c r="AI92" i="8"/>
  <c r="AI90" i="8"/>
  <c r="AI252" i="8" s="1"/>
  <c r="AI336" i="8" s="1"/>
  <c r="AI87" i="8"/>
  <c r="AI88" i="8"/>
  <c r="AI249" i="8" s="1"/>
  <c r="AI333" i="8" s="1"/>
  <c r="AI89" i="8"/>
  <c r="AI86" i="8"/>
  <c r="AI62" i="8"/>
  <c r="AI253" i="8" s="1"/>
  <c r="AI337" i="8" s="1"/>
  <c r="AI84" i="8"/>
  <c r="AI233" i="8" s="1"/>
  <c r="AI317" i="8" s="1"/>
  <c r="AI81" i="8"/>
  <c r="AI230" i="8" s="1"/>
  <c r="AI314" i="8" s="1"/>
  <c r="AI85" i="8"/>
  <c r="AI234" i="8" s="1"/>
  <c r="AI318" i="8" s="1"/>
  <c r="AI82" i="8"/>
  <c r="AI231" i="8" s="1"/>
  <c r="AI315" i="8" s="1"/>
  <c r="AI61" i="8"/>
  <c r="AI235" i="8" s="1"/>
  <c r="AI319" i="8" s="1"/>
  <c r="AI83" i="8"/>
  <c r="AI232" i="8" s="1"/>
  <c r="AI316" i="8" s="1"/>
  <c r="AI80" i="8"/>
  <c r="AI229" i="8" s="1"/>
  <c r="AI313" i="8" s="1"/>
  <c r="AI66" i="8"/>
  <c r="AI67" i="8"/>
  <c r="AI64" i="8"/>
  <c r="AI68" i="8"/>
  <c r="AI65" i="8"/>
  <c r="AI58" i="8"/>
  <c r="AI78" i="8"/>
  <c r="AI242" i="8" s="1"/>
  <c r="AI326" i="8" s="1"/>
  <c r="AI75" i="8"/>
  <c r="AI60" i="8"/>
  <c r="AI244" i="8" s="1"/>
  <c r="AI328" i="8" s="1"/>
  <c r="AI79" i="8"/>
  <c r="AI243" i="8" s="1"/>
  <c r="AI327" i="8" s="1"/>
  <c r="AI76" i="8"/>
  <c r="AI239" i="8" s="1"/>
  <c r="AI323" i="8" s="1"/>
  <c r="AI77" i="8"/>
  <c r="AI74" i="8"/>
  <c r="AI236" i="8" s="1"/>
  <c r="AI320" i="8" s="1"/>
  <c r="AI72" i="8"/>
  <c r="AI69" i="8"/>
  <c r="AI218" i="8" s="1"/>
  <c r="AI302" i="8" s="1"/>
  <c r="AI73" i="8"/>
  <c r="AI70" i="8"/>
  <c r="AI71" i="8"/>
  <c r="AI223" i="8" s="1"/>
  <c r="AI307" i="8" s="1"/>
  <c r="AI59" i="8"/>
  <c r="AI228" i="8" s="1"/>
  <c r="AI312" i="8" s="1"/>
  <c r="AI195" i="8" l="1"/>
  <c r="AI279" i="8" s="1"/>
  <c r="AI192" i="8"/>
  <c r="AI276" i="8" s="1"/>
  <c r="AI189" i="8"/>
  <c r="AI273" i="8" s="1"/>
  <c r="AI196" i="8"/>
  <c r="AI280" i="8" s="1"/>
  <c r="AI194" i="8"/>
  <c r="AI278" i="8" s="1"/>
  <c r="AI191" i="8"/>
  <c r="AI275" i="8" s="1"/>
  <c r="AI188" i="8"/>
  <c r="AI272" i="8" s="1"/>
  <c r="AI190" i="8"/>
  <c r="AI274" i="8" s="1"/>
  <c r="AI187" i="8"/>
  <c r="AI271" i="8" s="1"/>
  <c r="AI193" i="8"/>
  <c r="AI277" i="8" s="1"/>
  <c r="AI259" i="8"/>
  <c r="AI343" i="8" s="1"/>
  <c r="AI256" i="8"/>
  <c r="AI340" i="8" s="1"/>
  <c r="AI257" i="8"/>
  <c r="AI341" i="8" s="1"/>
  <c r="AI258" i="8"/>
  <c r="AI342" i="8" s="1"/>
  <c r="AI216" i="8"/>
  <c r="AI300" i="8" s="1"/>
  <c r="AI213" i="8"/>
  <c r="AI297" i="8" s="1"/>
  <c r="AI215" i="8"/>
  <c r="AI299" i="8" s="1"/>
  <c r="AI214" i="8"/>
  <c r="AI298" i="8" s="1"/>
  <c r="AI186" i="8"/>
  <c r="AI270" i="8" s="1"/>
  <c r="AI183" i="8"/>
  <c r="AI267" i="8" s="1"/>
  <c r="AI185" i="8"/>
  <c r="AI269" i="8" s="1"/>
  <c r="AI182" i="8"/>
  <c r="AI266" i="8" s="1"/>
  <c r="AI181" i="8"/>
  <c r="AI265" i="8" s="1"/>
  <c r="AI184" i="8"/>
  <c r="AI268" i="8" s="1"/>
  <c r="AI250" i="8"/>
  <c r="AI334" i="8" s="1"/>
  <c r="AI251" i="8"/>
  <c r="AI335" i="8" s="1"/>
  <c r="AI255" i="8"/>
  <c r="AI339" i="8" s="1"/>
  <c r="AI254" i="8"/>
  <c r="AI338" i="8" s="1"/>
  <c r="AI220" i="8"/>
  <c r="AI304" i="8" s="1"/>
  <c r="AI222" i="8"/>
  <c r="AI306" i="8" s="1"/>
  <c r="AI219" i="8"/>
  <c r="AI303" i="8" s="1"/>
  <c r="AI221" i="8"/>
  <c r="AI305" i="8" s="1"/>
  <c r="AI210" i="8"/>
  <c r="AI294" i="8" s="1"/>
  <c r="AI207" i="8"/>
  <c r="AI291" i="8" s="1"/>
  <c r="AI204" i="8"/>
  <c r="AI288" i="8" s="1"/>
  <c r="AI211" i="8"/>
  <c r="AI295" i="8" s="1"/>
  <c r="AI208" i="8"/>
  <c r="AI292" i="8" s="1"/>
  <c r="AI205" i="8"/>
  <c r="AI289" i="8" s="1"/>
  <c r="AI212" i="8"/>
  <c r="AI296" i="8" s="1"/>
  <c r="AI209" i="8"/>
  <c r="AI293" i="8" s="1"/>
  <c r="AI206" i="8"/>
  <c r="AI290" i="8" s="1"/>
  <c r="AJ15" i="8"/>
  <c r="AJ12" i="8"/>
  <c r="AJ17" i="8"/>
  <c r="AJ14" i="8"/>
  <c r="AJ13" i="8"/>
  <c r="AJ16" i="8"/>
  <c r="AI201" i="8"/>
  <c r="AI285" i="8" s="1"/>
  <c r="AI198" i="8"/>
  <c r="AI282" i="8" s="1"/>
  <c r="AI202" i="8"/>
  <c r="AI286" i="8" s="1"/>
  <c r="AI199" i="8"/>
  <c r="AI283" i="8" s="1"/>
  <c r="AI203" i="8"/>
  <c r="AI287" i="8" s="1"/>
  <c r="AI200" i="8"/>
  <c r="AI284" i="8" s="1"/>
  <c r="AI197" i="8"/>
  <c r="AI281" i="8" s="1"/>
  <c r="AI247" i="8"/>
  <c r="AI331" i="8" s="1"/>
  <c r="AI246" i="8"/>
  <c r="AI330" i="8" s="1"/>
  <c r="AI248" i="8"/>
  <c r="AI332" i="8" s="1"/>
  <c r="AI245" i="8"/>
  <c r="AI329" i="8" s="1"/>
  <c r="AI226" i="8"/>
  <c r="AI310" i="8" s="1"/>
  <c r="AI227" i="8"/>
  <c r="AI311" i="8" s="1"/>
  <c r="AI225" i="8"/>
  <c r="AI309" i="8" s="1"/>
  <c r="AI224" i="8"/>
  <c r="AI308" i="8" s="1"/>
  <c r="AI238" i="8"/>
  <c r="AI322" i="8" s="1"/>
  <c r="AI237" i="8"/>
  <c r="AI321" i="8" s="1"/>
  <c r="AI241" i="8"/>
  <c r="AI325" i="8" s="1"/>
  <c r="AI240" i="8"/>
  <c r="AI324" i="8" s="1"/>
  <c r="AI217" i="8"/>
  <c r="AI301" i="8" s="1"/>
  <c r="AI393" i="8" l="1"/>
  <c r="AI462" i="3" s="1"/>
  <c r="AJ94" i="8"/>
  <c r="AJ261" i="8" s="1"/>
  <c r="AJ345" i="8" s="1"/>
  <c r="AJ91" i="8"/>
  <c r="AJ95" i="8"/>
  <c r="AJ262" i="8" s="1"/>
  <c r="AJ346" i="8" s="1"/>
  <c r="AJ92" i="8"/>
  <c r="AJ93" i="8"/>
  <c r="AJ260" i="8" s="1"/>
  <c r="AJ344" i="8" s="1"/>
  <c r="AJ63" i="8"/>
  <c r="AJ263" i="8" s="1"/>
  <c r="AJ347" i="8" s="1"/>
  <c r="AJ67" i="8"/>
  <c r="AJ64" i="8"/>
  <c r="AJ58" i="8"/>
  <c r="AJ65" i="8"/>
  <c r="AJ66" i="8"/>
  <c r="AJ68" i="8"/>
  <c r="AJ85" i="8"/>
  <c r="AJ234" i="8" s="1"/>
  <c r="AJ318" i="8" s="1"/>
  <c r="AJ82" i="8"/>
  <c r="AJ231" i="8" s="1"/>
  <c r="AJ315" i="8" s="1"/>
  <c r="AJ61" i="8"/>
  <c r="AJ235" i="8" s="1"/>
  <c r="AJ319" i="8" s="1"/>
  <c r="AJ83" i="8"/>
  <c r="AJ232" i="8" s="1"/>
  <c r="AJ316" i="8" s="1"/>
  <c r="AJ80" i="8"/>
  <c r="AJ229" i="8" s="1"/>
  <c r="AJ313" i="8" s="1"/>
  <c r="AJ81" i="8"/>
  <c r="AJ230" i="8" s="1"/>
  <c r="AJ314" i="8" s="1"/>
  <c r="AJ84" i="8"/>
  <c r="AJ233" i="8" s="1"/>
  <c r="AJ317" i="8" s="1"/>
  <c r="AJ88" i="8"/>
  <c r="AJ249" i="8" s="1"/>
  <c r="AJ333" i="8" s="1"/>
  <c r="AJ89" i="8"/>
  <c r="AJ86" i="8"/>
  <c r="AJ62" i="8"/>
  <c r="AJ253" i="8" s="1"/>
  <c r="AJ337" i="8" s="1"/>
  <c r="AJ87" i="8"/>
  <c r="AJ90" i="8"/>
  <c r="AJ252" i="8" s="1"/>
  <c r="AJ336" i="8" s="1"/>
  <c r="AJ73" i="8"/>
  <c r="AJ70" i="8"/>
  <c r="AJ71" i="8"/>
  <c r="AJ223" i="8" s="1"/>
  <c r="AJ307" i="8" s="1"/>
  <c r="AJ59" i="8"/>
  <c r="AJ228" i="8" s="1"/>
  <c r="AJ312" i="8" s="1"/>
  <c r="AJ69" i="8"/>
  <c r="AJ218" i="8" s="1"/>
  <c r="AJ302" i="8" s="1"/>
  <c r="AJ72" i="8"/>
  <c r="AJ79" i="8"/>
  <c r="AJ243" i="8" s="1"/>
  <c r="AJ327" i="8" s="1"/>
  <c r="AJ76" i="8"/>
  <c r="AJ239" i="8" s="1"/>
  <c r="AJ323" i="8" s="1"/>
  <c r="AJ77" i="8"/>
  <c r="AJ74" i="8"/>
  <c r="AJ236" i="8" s="1"/>
  <c r="AJ320" i="8" s="1"/>
  <c r="AJ75" i="8"/>
  <c r="AJ78" i="8"/>
  <c r="AJ242" i="8" s="1"/>
  <c r="AJ326" i="8" s="1"/>
  <c r="AJ60" i="8"/>
  <c r="AJ244" i="8" s="1"/>
  <c r="AJ328" i="8" s="1"/>
  <c r="AJ246" i="8" l="1"/>
  <c r="AJ330" i="8" s="1"/>
  <c r="AJ245" i="8"/>
  <c r="AJ329" i="8" s="1"/>
  <c r="AJ247" i="8"/>
  <c r="AJ331" i="8" s="1"/>
  <c r="AJ248" i="8"/>
  <c r="AJ332" i="8" s="1"/>
  <c r="AJ216" i="8"/>
  <c r="AJ300" i="8" s="1"/>
  <c r="AJ215" i="8"/>
  <c r="AJ299" i="8" s="1"/>
  <c r="AJ214" i="8"/>
  <c r="AJ298" i="8" s="1"/>
  <c r="AJ213" i="8"/>
  <c r="AJ297" i="8" s="1"/>
  <c r="AJ222" i="8"/>
  <c r="AJ306" i="8" s="1"/>
  <c r="AJ219" i="8"/>
  <c r="AJ303" i="8" s="1"/>
  <c r="AJ220" i="8"/>
  <c r="AJ304" i="8" s="1"/>
  <c r="AJ221" i="8"/>
  <c r="AJ305" i="8" s="1"/>
  <c r="AJ202" i="8"/>
  <c r="AJ286" i="8" s="1"/>
  <c r="AJ199" i="8"/>
  <c r="AJ283" i="8" s="1"/>
  <c r="AJ203" i="8"/>
  <c r="AJ287" i="8" s="1"/>
  <c r="AJ200" i="8"/>
  <c r="AJ284" i="8" s="1"/>
  <c r="AJ197" i="8"/>
  <c r="AJ281" i="8" s="1"/>
  <c r="AJ198" i="8"/>
  <c r="AJ282" i="8" s="1"/>
  <c r="AJ201" i="8"/>
  <c r="AJ285" i="8" s="1"/>
  <c r="AJ240" i="8"/>
  <c r="AJ324" i="8" s="1"/>
  <c r="AJ241" i="8"/>
  <c r="AJ325" i="8" s="1"/>
  <c r="AJ196" i="8"/>
  <c r="AJ280" i="8" s="1"/>
  <c r="AJ193" i="8"/>
  <c r="AJ277" i="8" s="1"/>
  <c r="AJ190" i="8"/>
  <c r="AJ274" i="8" s="1"/>
  <c r="AJ187" i="8"/>
  <c r="AJ271" i="8" s="1"/>
  <c r="AJ194" i="8"/>
  <c r="AJ278" i="8" s="1"/>
  <c r="AJ191" i="8"/>
  <c r="AJ275" i="8" s="1"/>
  <c r="AJ192" i="8"/>
  <c r="AJ276" i="8" s="1"/>
  <c r="AJ188" i="8"/>
  <c r="AJ272" i="8" s="1"/>
  <c r="AJ189" i="8"/>
  <c r="AJ273" i="8" s="1"/>
  <c r="AJ195" i="8"/>
  <c r="AJ279" i="8" s="1"/>
  <c r="AJ257" i="8"/>
  <c r="AJ341" i="8" s="1"/>
  <c r="AJ258" i="8"/>
  <c r="AJ342" i="8" s="1"/>
  <c r="AJ259" i="8"/>
  <c r="AJ343" i="8" s="1"/>
  <c r="AJ256" i="8"/>
  <c r="AJ340" i="8" s="1"/>
  <c r="AJ250" i="8"/>
  <c r="AJ334" i="8" s="1"/>
  <c r="AJ251" i="8"/>
  <c r="AJ335" i="8" s="1"/>
  <c r="AJ217" i="8"/>
  <c r="AJ301" i="8" s="1"/>
  <c r="AJ237" i="8"/>
  <c r="AJ321" i="8" s="1"/>
  <c r="AJ238" i="8"/>
  <c r="AJ322" i="8" s="1"/>
  <c r="AJ184" i="8"/>
  <c r="AJ268" i="8" s="1"/>
  <c r="AJ186" i="8"/>
  <c r="AJ270" i="8" s="1"/>
  <c r="AJ182" i="8"/>
  <c r="AJ266" i="8" s="1"/>
  <c r="AJ183" i="8"/>
  <c r="AJ267" i="8" s="1"/>
  <c r="AJ185" i="8"/>
  <c r="AJ269" i="8" s="1"/>
  <c r="AJ181" i="8"/>
  <c r="AJ265" i="8" s="1"/>
  <c r="AJ254" i="8"/>
  <c r="AJ338" i="8" s="1"/>
  <c r="AJ255" i="8"/>
  <c r="AJ339" i="8" s="1"/>
  <c r="AJ227" i="8"/>
  <c r="AJ311" i="8" s="1"/>
  <c r="AJ224" i="8"/>
  <c r="AJ308" i="8" s="1"/>
  <c r="AJ225" i="8"/>
  <c r="AJ309" i="8" s="1"/>
  <c r="AJ226" i="8"/>
  <c r="AJ310" i="8" s="1"/>
  <c r="AJ211" i="8"/>
  <c r="AJ295" i="8" s="1"/>
  <c r="AJ208" i="8"/>
  <c r="AJ292" i="8" s="1"/>
  <c r="AJ205" i="8"/>
  <c r="AJ289" i="8" s="1"/>
  <c r="AJ212" i="8"/>
  <c r="AJ296" i="8" s="1"/>
  <c r="AJ209" i="8"/>
  <c r="AJ293" i="8" s="1"/>
  <c r="AJ206" i="8"/>
  <c r="AJ290" i="8" s="1"/>
  <c r="AJ204" i="8"/>
  <c r="AJ288" i="8" s="1"/>
  <c r="AJ207" i="8"/>
  <c r="AJ291" i="8" s="1"/>
  <c r="AJ210" i="8"/>
  <c r="AJ294" i="8" s="1"/>
  <c r="AJ393" i="8" l="1"/>
  <c r="AJ462" i="3" s="1"/>
  <c r="D45" i="4"/>
  <c r="AI527" i="4"/>
  <c r="AH527" i="4"/>
  <c r="AG527" i="4"/>
  <c r="AF527" i="4"/>
  <c r="AE527" i="4"/>
  <c r="AD527" i="4"/>
  <c r="AC527" i="4"/>
  <c r="AB527" i="4"/>
  <c r="AA527" i="4"/>
  <c r="Z527" i="4"/>
  <c r="Y527" i="4"/>
  <c r="X527" i="4"/>
  <c r="W527" i="4"/>
  <c r="V527" i="4"/>
  <c r="U527" i="4"/>
  <c r="T527" i="4"/>
  <c r="S527" i="4"/>
  <c r="R527" i="4"/>
  <c r="Q527" i="4"/>
  <c r="P527" i="4"/>
  <c r="O527" i="4"/>
  <c r="N527" i="4"/>
  <c r="M527" i="4"/>
  <c r="L527" i="4"/>
  <c r="K527" i="4"/>
  <c r="J527" i="4"/>
  <c r="I527" i="4"/>
  <c r="AI526" i="4"/>
  <c r="AH526" i="4"/>
  <c r="AG526" i="4"/>
  <c r="AF526" i="4"/>
  <c r="AE526" i="4"/>
  <c r="AD526" i="4"/>
  <c r="AC526" i="4"/>
  <c r="AB526" i="4"/>
  <c r="AA526" i="4"/>
  <c r="Z526" i="4"/>
  <c r="Y526" i="4"/>
  <c r="X526" i="4"/>
  <c r="W526" i="4"/>
  <c r="V526" i="4"/>
  <c r="U526" i="4"/>
  <c r="T526" i="4"/>
  <c r="S526" i="4"/>
  <c r="R526" i="4"/>
  <c r="Q526" i="4"/>
  <c r="P526" i="4"/>
  <c r="O526" i="4"/>
  <c r="N526" i="4"/>
  <c r="M526" i="4"/>
  <c r="L526" i="4"/>
  <c r="K526" i="4"/>
  <c r="J526" i="4"/>
  <c r="I526" i="4"/>
  <c r="AI525" i="4"/>
  <c r="AH525" i="4"/>
  <c r="AG525" i="4"/>
  <c r="AF525" i="4"/>
  <c r="AE525" i="4"/>
  <c r="AD525" i="4"/>
  <c r="AC525" i="4"/>
  <c r="AB525" i="4"/>
  <c r="AA525" i="4"/>
  <c r="Z525" i="4"/>
  <c r="Y525" i="4"/>
  <c r="X525" i="4"/>
  <c r="W525" i="4"/>
  <c r="V525" i="4"/>
  <c r="U525" i="4"/>
  <c r="T525" i="4"/>
  <c r="S525" i="4"/>
  <c r="R525" i="4"/>
  <c r="Q525" i="4"/>
  <c r="P525" i="4"/>
  <c r="O525" i="4"/>
  <c r="N525" i="4"/>
  <c r="M525" i="4"/>
  <c r="L525" i="4"/>
  <c r="K525" i="4"/>
  <c r="J525" i="4"/>
  <c r="I525" i="4"/>
  <c r="AI524" i="4"/>
  <c r="AH524" i="4"/>
  <c r="AG524" i="4"/>
  <c r="AF524" i="4"/>
  <c r="AE524" i="4"/>
  <c r="AD524" i="4"/>
  <c r="AC524" i="4"/>
  <c r="AB524" i="4"/>
  <c r="AA524" i="4"/>
  <c r="Z524" i="4"/>
  <c r="Y524" i="4"/>
  <c r="X524" i="4"/>
  <c r="W524" i="4"/>
  <c r="V524" i="4"/>
  <c r="U524" i="4"/>
  <c r="T524" i="4"/>
  <c r="S524" i="4"/>
  <c r="R524" i="4"/>
  <c r="Q524" i="4"/>
  <c r="P524" i="4"/>
  <c r="O524" i="4"/>
  <c r="N524" i="4"/>
  <c r="M524" i="4"/>
  <c r="L524" i="4"/>
  <c r="K524" i="4"/>
  <c r="J524" i="4"/>
  <c r="I524" i="4"/>
  <c r="AJ515" i="4"/>
  <c r="AI515" i="4"/>
  <c r="AH515" i="4"/>
  <c r="AG515" i="4"/>
  <c r="AF515" i="4"/>
  <c r="AE515" i="4"/>
  <c r="AD515" i="4"/>
  <c r="AC515" i="4"/>
  <c r="AB515" i="4"/>
  <c r="AA515" i="4"/>
  <c r="Z515" i="4"/>
  <c r="Y515" i="4"/>
  <c r="X515" i="4"/>
  <c r="W515" i="4"/>
  <c r="V515" i="4"/>
  <c r="U515" i="4"/>
  <c r="T515" i="4"/>
  <c r="S515" i="4"/>
  <c r="R515" i="4"/>
  <c r="Q515" i="4"/>
  <c r="P515" i="4"/>
  <c r="O515" i="4"/>
  <c r="N515" i="4"/>
  <c r="M515" i="4"/>
  <c r="L515" i="4"/>
  <c r="K515" i="4"/>
  <c r="J515" i="4"/>
  <c r="I515" i="4"/>
  <c r="H515" i="4"/>
  <c r="G515" i="4"/>
  <c r="F515" i="4"/>
  <c r="H88" i="4"/>
  <c r="G88" i="4"/>
  <c r="G166" i="4" s="1"/>
  <c r="G338" i="4" s="1"/>
  <c r="G426" i="4" s="1"/>
  <c r="F88" i="4"/>
  <c r="F170" i="4" s="1"/>
  <c r="F345" i="4" s="1"/>
  <c r="F433" i="4" s="1"/>
  <c r="E88" i="4"/>
  <c r="D88" i="4"/>
  <c r="D136" i="4" s="1"/>
  <c r="D346" i="4" s="1"/>
  <c r="D434" i="4" s="1"/>
  <c r="C88" i="4"/>
  <c r="C170" i="4" s="1"/>
  <c r="C345" i="4" s="1"/>
  <c r="C433" i="4" s="1"/>
  <c r="H87" i="4"/>
  <c r="H163" i="4" s="1"/>
  <c r="H332" i="4" s="1"/>
  <c r="H420" i="4" s="1"/>
  <c r="G87" i="4"/>
  <c r="G164" i="4" s="1"/>
  <c r="F87" i="4"/>
  <c r="F164" i="4" s="1"/>
  <c r="E87" i="4"/>
  <c r="E162" i="4" s="1"/>
  <c r="D87" i="4"/>
  <c r="D163" i="4" s="1"/>
  <c r="D332" i="4" s="1"/>
  <c r="D420" i="4" s="1"/>
  <c r="C87" i="4"/>
  <c r="C135" i="4" s="1"/>
  <c r="C336" i="4" s="1"/>
  <c r="C424" i="4" s="1"/>
  <c r="H86" i="4"/>
  <c r="H158" i="4" s="1"/>
  <c r="H315" i="4" s="1"/>
  <c r="H403" i="4" s="1"/>
  <c r="G86" i="4"/>
  <c r="G156" i="4" s="1"/>
  <c r="G313" i="4" s="1"/>
  <c r="G401" i="4" s="1"/>
  <c r="F86" i="4"/>
  <c r="F158" i="4" s="1"/>
  <c r="F315" i="4" s="1"/>
  <c r="F403" i="4" s="1"/>
  <c r="E86" i="4"/>
  <c r="E158" i="4" s="1"/>
  <c r="E315" i="4" s="1"/>
  <c r="E403" i="4" s="1"/>
  <c r="D86" i="4"/>
  <c r="D158" i="4" s="1"/>
  <c r="D315" i="4" s="1"/>
  <c r="D403" i="4" s="1"/>
  <c r="C86" i="4"/>
  <c r="C156" i="4" s="1"/>
  <c r="C313" i="4" s="1"/>
  <c r="C401" i="4" s="1"/>
  <c r="H85" i="4"/>
  <c r="H150" i="4" s="1"/>
  <c r="G85" i="4"/>
  <c r="G151" i="4" s="1"/>
  <c r="G322" i="4" s="1"/>
  <c r="G410" i="4" s="1"/>
  <c r="F85" i="4"/>
  <c r="F150" i="4" s="1"/>
  <c r="E85" i="4"/>
  <c r="E151" i="4" s="1"/>
  <c r="E322" i="4" s="1"/>
  <c r="E410" i="4" s="1"/>
  <c r="D85" i="4"/>
  <c r="D151" i="4" s="1"/>
  <c r="D322" i="4" s="1"/>
  <c r="D410" i="4" s="1"/>
  <c r="C85" i="4"/>
  <c r="H84" i="4"/>
  <c r="H132" i="4" s="1"/>
  <c r="H309" i="4" s="1"/>
  <c r="H397" i="4" s="1"/>
  <c r="G84" i="4"/>
  <c r="F84" i="4"/>
  <c r="F147" i="4" s="1"/>
  <c r="E84" i="4"/>
  <c r="E132" i="4" s="1"/>
  <c r="E309" i="4" s="1"/>
  <c r="E397" i="4" s="1"/>
  <c r="D84" i="4"/>
  <c r="D144" i="4" s="1"/>
  <c r="C84" i="4"/>
  <c r="C147" i="4" s="1"/>
  <c r="H83" i="4"/>
  <c r="H139" i="4" s="1"/>
  <c r="G83" i="4"/>
  <c r="G141" i="4" s="1"/>
  <c r="F83" i="4"/>
  <c r="F137" i="4" s="1"/>
  <c r="E83" i="4"/>
  <c r="E141" i="4" s="1"/>
  <c r="D83" i="4"/>
  <c r="D131" i="4" s="1"/>
  <c r="C83" i="4"/>
  <c r="C140" i="4" s="1"/>
  <c r="C288" i="4" s="1"/>
  <c r="C376" i="4" s="1"/>
  <c r="H70" i="4"/>
  <c r="F24" i="11" s="1"/>
  <c r="G70" i="4"/>
  <c r="E24" i="11" s="1"/>
  <c r="F70" i="4"/>
  <c r="D24" i="11" s="1"/>
  <c r="E70" i="4"/>
  <c r="C24" i="11" s="1"/>
  <c r="D70" i="4"/>
  <c r="B24" i="11" s="1"/>
  <c r="C70" i="4"/>
  <c r="H68" i="4"/>
  <c r="G68" i="4"/>
  <c r="F68" i="4"/>
  <c r="E68" i="4"/>
  <c r="D68" i="4"/>
  <c r="H60" i="4"/>
  <c r="G60" i="4"/>
  <c r="F60" i="4"/>
  <c r="E60" i="4"/>
  <c r="D60" i="4"/>
  <c r="C60" i="4"/>
  <c r="H53" i="4"/>
  <c r="G53" i="4"/>
  <c r="F53" i="4"/>
  <c r="E53" i="4"/>
  <c r="D53" i="4"/>
  <c r="C53" i="4"/>
  <c r="I52" i="4"/>
  <c r="I59" i="4" s="1"/>
  <c r="I51" i="4"/>
  <c r="I58" i="4" s="1"/>
  <c r="I50" i="4"/>
  <c r="I57" i="4" s="1"/>
  <c r="J50" i="4" s="1"/>
  <c r="I49" i="4"/>
  <c r="I56" i="4" s="1"/>
  <c r="I48" i="4"/>
  <c r="I55" i="4" s="1"/>
  <c r="J48" i="4" s="1"/>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C45" i="4"/>
  <c r="J23" i="4"/>
  <c r="J37" i="4" s="1"/>
  <c r="I23" i="4"/>
  <c r="I37" i="4" s="1"/>
  <c r="H23" i="4"/>
  <c r="H37" i="4" s="1"/>
  <c r="G23" i="4"/>
  <c r="G37" i="4" s="1"/>
  <c r="F23" i="4"/>
  <c r="F37" i="4" s="1"/>
  <c r="E23" i="4"/>
  <c r="E37" i="4" s="1"/>
  <c r="D23" i="4"/>
  <c r="D37" i="4" s="1"/>
  <c r="C23" i="4"/>
  <c r="C37" i="4" s="1"/>
  <c r="J22" i="4"/>
  <c r="J36" i="4" s="1"/>
  <c r="I22" i="4"/>
  <c r="I36" i="4" s="1"/>
  <c r="H22" i="4"/>
  <c r="H36" i="4" s="1"/>
  <c r="G22" i="4"/>
  <c r="G36" i="4" s="1"/>
  <c r="F22" i="4"/>
  <c r="F36" i="4" s="1"/>
  <c r="E22" i="4"/>
  <c r="E36" i="4" s="1"/>
  <c r="D22" i="4"/>
  <c r="D36" i="4" s="1"/>
  <c r="C22" i="4"/>
  <c r="C36" i="4" s="1"/>
  <c r="J21" i="4"/>
  <c r="J35" i="4" s="1"/>
  <c r="I21" i="4"/>
  <c r="I35" i="4" s="1"/>
  <c r="H21" i="4"/>
  <c r="H35" i="4" s="1"/>
  <c r="G21" i="4"/>
  <c r="G35" i="4" s="1"/>
  <c r="F21" i="4"/>
  <c r="F35" i="4" s="1"/>
  <c r="E21" i="4"/>
  <c r="E35" i="4" s="1"/>
  <c r="D21" i="4"/>
  <c r="D35" i="4" s="1"/>
  <c r="C21" i="4"/>
  <c r="C35" i="4" s="1"/>
  <c r="J20" i="4"/>
  <c r="J34" i="4" s="1"/>
  <c r="I20" i="4"/>
  <c r="I34" i="4" s="1"/>
  <c r="H20" i="4"/>
  <c r="H34" i="4" s="1"/>
  <c r="G20" i="4"/>
  <c r="G34" i="4" s="1"/>
  <c r="F20" i="4"/>
  <c r="F34" i="4" s="1"/>
  <c r="E20" i="4"/>
  <c r="E34" i="4" s="1"/>
  <c r="D20" i="4"/>
  <c r="D34" i="4" s="1"/>
  <c r="C20" i="4"/>
  <c r="C34" i="4" s="1"/>
  <c r="J19" i="4"/>
  <c r="J33" i="4" s="1"/>
  <c r="I19" i="4"/>
  <c r="I33" i="4" s="1"/>
  <c r="H19" i="4"/>
  <c r="H33" i="4" s="1"/>
  <c r="G19" i="4"/>
  <c r="G33" i="4" s="1"/>
  <c r="F19" i="4"/>
  <c r="F33" i="4" s="1"/>
  <c r="E19" i="4"/>
  <c r="E33" i="4" s="1"/>
  <c r="D19" i="4"/>
  <c r="D33" i="4" s="1"/>
  <c r="C19" i="4"/>
  <c r="C33" i="4" s="1"/>
  <c r="J18" i="4"/>
  <c r="J32" i="4" s="1"/>
  <c r="I18" i="4"/>
  <c r="I32" i="4" s="1"/>
  <c r="H18" i="4"/>
  <c r="H32" i="4" s="1"/>
  <c r="G18" i="4"/>
  <c r="G32" i="4" s="1"/>
  <c r="F18" i="4"/>
  <c r="F32" i="4" s="1"/>
  <c r="E18" i="4"/>
  <c r="E32" i="4" s="1"/>
  <c r="D18" i="4"/>
  <c r="D32" i="4" s="1"/>
  <c r="C18" i="4"/>
  <c r="C32" i="4" s="1"/>
  <c r="AJ22" i="4"/>
  <c r="AJ36" i="4" s="1"/>
  <c r="AI22" i="4"/>
  <c r="AI36" i="4" s="1"/>
  <c r="AH22" i="4"/>
  <c r="AH36" i="4" s="1"/>
  <c r="AG22" i="4"/>
  <c r="AG36" i="4" s="1"/>
  <c r="AF22" i="4"/>
  <c r="AF36" i="4" s="1"/>
  <c r="AE22" i="4"/>
  <c r="AE36" i="4" s="1"/>
  <c r="AD22" i="4"/>
  <c r="AD36" i="4" s="1"/>
  <c r="AC22" i="4"/>
  <c r="AC36" i="4" s="1"/>
  <c r="AB22" i="4"/>
  <c r="AB36" i="4" s="1"/>
  <c r="AA22" i="4"/>
  <c r="AA36" i="4" s="1"/>
  <c r="Z22" i="4"/>
  <c r="Z36" i="4" s="1"/>
  <c r="Y22" i="4"/>
  <c r="Y36" i="4" s="1"/>
  <c r="X22" i="4"/>
  <c r="X36" i="4" s="1"/>
  <c r="W22" i="4"/>
  <c r="W36" i="4" s="1"/>
  <c r="V22" i="4"/>
  <c r="V36" i="4" s="1"/>
  <c r="U22" i="4"/>
  <c r="U36" i="4" s="1"/>
  <c r="T22" i="4"/>
  <c r="T36" i="4" s="1"/>
  <c r="S22" i="4"/>
  <c r="S36" i="4" s="1"/>
  <c r="R22" i="4"/>
  <c r="R36" i="4" s="1"/>
  <c r="Q22" i="4"/>
  <c r="Q36" i="4" s="1"/>
  <c r="P22" i="4"/>
  <c r="P36" i="4" s="1"/>
  <c r="O22" i="4"/>
  <c r="O36" i="4" s="1"/>
  <c r="N22" i="4"/>
  <c r="N36" i="4" s="1"/>
  <c r="M22" i="4"/>
  <c r="M36" i="4" s="1"/>
  <c r="J483" i="3"/>
  <c r="I483" i="3"/>
  <c r="H483" i="3"/>
  <c r="G483" i="3"/>
  <c r="F483" i="3"/>
  <c r="E483" i="3"/>
  <c r="D483" i="3"/>
  <c r="C483" i="3"/>
  <c r="AJ474" i="3"/>
  <c r="AI474" i="3"/>
  <c r="AH474" i="3"/>
  <c r="AG474" i="3"/>
  <c r="AF474" i="3"/>
  <c r="AE474" i="3"/>
  <c r="AD474" i="3"/>
  <c r="AC474" i="3"/>
  <c r="AB474" i="3"/>
  <c r="AA474" i="3"/>
  <c r="Z474" i="3"/>
  <c r="Y474" i="3"/>
  <c r="X474" i="3"/>
  <c r="W474" i="3"/>
  <c r="V474" i="3"/>
  <c r="U474" i="3"/>
  <c r="T474" i="3"/>
  <c r="S474" i="3"/>
  <c r="R474" i="3"/>
  <c r="Q474" i="3"/>
  <c r="P474" i="3"/>
  <c r="O474" i="3"/>
  <c r="N474" i="3"/>
  <c r="M474" i="3"/>
  <c r="L474" i="3"/>
  <c r="K474" i="3"/>
  <c r="J474" i="3"/>
  <c r="I474" i="3"/>
  <c r="H474" i="3"/>
  <c r="G474" i="3"/>
  <c r="F474" i="3"/>
  <c r="E474" i="3"/>
  <c r="D474" i="3"/>
  <c r="C474" i="3"/>
  <c r="H63" i="3"/>
  <c r="G63" i="3"/>
  <c r="F63" i="3"/>
  <c r="E63" i="3"/>
  <c r="D63" i="3"/>
  <c r="D64" i="3" s="1"/>
  <c r="C63"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I61" i="3"/>
  <c r="H61" i="3"/>
  <c r="G61" i="3"/>
  <c r="F61" i="3"/>
  <c r="E61" i="3"/>
  <c r="D61" i="3"/>
  <c r="H52" i="3"/>
  <c r="G52" i="3"/>
  <c r="F52" i="3"/>
  <c r="E52" i="3"/>
  <c r="D52" i="3"/>
  <c r="C52" i="3"/>
  <c r="H45" i="3"/>
  <c r="G45" i="3"/>
  <c r="F45" i="3"/>
  <c r="E45" i="3"/>
  <c r="D45" i="3"/>
  <c r="C45" i="3"/>
  <c r="I44" i="3"/>
  <c r="I43" i="3"/>
  <c r="I42" i="3"/>
  <c r="I41" i="3"/>
  <c r="I40" i="3"/>
  <c r="H38" i="3"/>
  <c r="G38" i="3"/>
  <c r="F38" i="3"/>
  <c r="E38" i="3"/>
  <c r="D38" i="3"/>
  <c r="C38"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J26" i="3"/>
  <c r="I26" i="3"/>
  <c r="H26" i="3"/>
  <c r="G26" i="3"/>
  <c r="F26" i="3"/>
  <c r="E26" i="3"/>
  <c r="D26" i="3"/>
  <c r="C26" i="3"/>
  <c r="J25" i="3"/>
  <c r="I25" i="3"/>
  <c r="H25" i="3"/>
  <c r="G25" i="3"/>
  <c r="F25" i="3"/>
  <c r="E25" i="3"/>
  <c r="D25" i="3"/>
  <c r="C25" i="3"/>
  <c r="AF28" i="3"/>
  <c r="AD28" i="3"/>
  <c r="AC28" i="3"/>
  <c r="AB28" i="3"/>
  <c r="AA28" i="3"/>
  <c r="Z28" i="3"/>
  <c r="Y28" i="3"/>
  <c r="X28" i="3"/>
  <c r="V28" i="3"/>
  <c r="U28" i="3"/>
  <c r="T28" i="3"/>
  <c r="R28" i="3"/>
  <c r="J28" i="3"/>
  <c r="I28" i="3"/>
  <c r="H28" i="3"/>
  <c r="G28" i="3"/>
  <c r="F28" i="3"/>
  <c r="E28" i="3"/>
  <c r="D28" i="3"/>
  <c r="AI27" i="3"/>
  <c r="AH27" i="3"/>
  <c r="AG27" i="3"/>
  <c r="AC27" i="3"/>
  <c r="AB27" i="3"/>
  <c r="AA27" i="3"/>
  <c r="X27" i="3"/>
  <c r="V27" i="3"/>
  <c r="P27" i="3"/>
  <c r="O27" i="3"/>
  <c r="J27" i="3"/>
  <c r="I27" i="3"/>
  <c r="H27" i="3"/>
  <c r="G27" i="3"/>
  <c r="F27" i="3"/>
  <c r="E27" i="3"/>
  <c r="D27" i="3"/>
  <c r="AH26" i="3"/>
  <c r="AG26" i="3"/>
  <c r="AE26" i="3"/>
  <c r="AD26" i="3"/>
  <c r="AB26" i="3"/>
  <c r="V26" i="3"/>
  <c r="R26" i="3"/>
  <c r="Q26" i="3"/>
  <c r="O26" i="3"/>
  <c r="L26" i="3"/>
  <c r="C310" i="4" l="1"/>
  <c r="C398" i="4" s="1"/>
  <c r="C499" i="4"/>
  <c r="F264" i="4"/>
  <c r="F352" i="4" s="1"/>
  <c r="F263" i="4"/>
  <c r="F351" i="4" s="1"/>
  <c r="F265" i="4"/>
  <c r="F353" i="4" s="1"/>
  <c r="F262" i="4"/>
  <c r="F350" i="4" s="1"/>
  <c r="AA18" i="4"/>
  <c r="AA32" i="4" s="1"/>
  <c r="L23" i="4"/>
  <c r="L37" i="4" s="1"/>
  <c r="G169" i="4"/>
  <c r="G344" i="4" s="1"/>
  <c r="G432" i="4" s="1"/>
  <c r="F169" i="4"/>
  <c r="F344" i="4" s="1"/>
  <c r="F432" i="4" s="1"/>
  <c r="O25" i="3"/>
  <c r="P25" i="3"/>
  <c r="N23" i="4"/>
  <c r="N37" i="4" s="1"/>
  <c r="E71" i="4"/>
  <c r="N18" i="4"/>
  <c r="N32" i="4" s="1"/>
  <c r="AH18" i="4"/>
  <c r="AH32" i="4" s="1"/>
  <c r="C141" i="4"/>
  <c r="Z23" i="4"/>
  <c r="Z37" i="4" s="1"/>
  <c r="C131" i="4"/>
  <c r="C295" i="4" s="1"/>
  <c r="C383" i="4" s="1"/>
  <c r="T23" i="4"/>
  <c r="T37" i="4" s="1"/>
  <c r="AF23" i="4"/>
  <c r="AF37" i="4" s="1"/>
  <c r="R23" i="4"/>
  <c r="R37" i="4" s="1"/>
  <c r="S23" i="4"/>
  <c r="S37" i="4" s="1"/>
  <c r="AB20" i="4"/>
  <c r="AB34" i="4" s="1"/>
  <c r="F143" i="4"/>
  <c r="Q23" i="4"/>
  <c r="Q37" i="4" s="1"/>
  <c r="H135" i="4"/>
  <c r="H336" i="4" s="1"/>
  <c r="H424" i="4" s="1"/>
  <c r="D137" i="4"/>
  <c r="H165" i="4"/>
  <c r="H335" i="4" s="1"/>
  <c r="H423" i="4" s="1"/>
  <c r="AF20" i="4"/>
  <c r="AF34" i="4" s="1"/>
  <c r="D139" i="4"/>
  <c r="D278" i="4" s="1"/>
  <c r="D366" i="4" s="1"/>
  <c r="F144" i="4"/>
  <c r="F299" i="4" s="1"/>
  <c r="F387" i="4" s="1"/>
  <c r="H161" i="4"/>
  <c r="H164" i="4"/>
  <c r="H333" i="4" s="1"/>
  <c r="H421" i="4" s="1"/>
  <c r="D140" i="4"/>
  <c r="D290" i="4" s="1"/>
  <c r="D378" i="4" s="1"/>
  <c r="D141" i="4"/>
  <c r="C143" i="4"/>
  <c r="C297" i="4" s="1"/>
  <c r="C385" i="4" s="1"/>
  <c r="D143" i="4"/>
  <c r="X19" i="4"/>
  <c r="X33" i="4" s="1"/>
  <c r="N21" i="4"/>
  <c r="N35" i="4" s="1"/>
  <c r="F151" i="4"/>
  <c r="F322" i="4" s="1"/>
  <c r="F410" i="4" s="1"/>
  <c r="D156" i="4"/>
  <c r="D313" i="4" s="1"/>
  <c r="D401" i="4" s="1"/>
  <c r="H156" i="4"/>
  <c r="H313" i="4" s="1"/>
  <c r="H401" i="4" s="1"/>
  <c r="AC19" i="4"/>
  <c r="AC33" i="4" s="1"/>
  <c r="G158" i="4"/>
  <c r="G315" i="4" s="1"/>
  <c r="G403" i="4" s="1"/>
  <c r="T21" i="4"/>
  <c r="T35" i="4" s="1"/>
  <c r="F499" i="4"/>
  <c r="F535" i="4" s="1"/>
  <c r="F537" i="4" s="1"/>
  <c r="F529" i="4" s="1"/>
  <c r="F311" i="4"/>
  <c r="F399" i="4" s="1"/>
  <c r="F310" i="4"/>
  <c r="F398" i="4" s="1"/>
  <c r="F145" i="4"/>
  <c r="F146" i="4"/>
  <c r="F304" i="4" s="1"/>
  <c r="F392" i="4" s="1"/>
  <c r="F148" i="4"/>
  <c r="F132" i="4"/>
  <c r="F309" i="4" s="1"/>
  <c r="F397" i="4" s="1"/>
  <c r="H151" i="4"/>
  <c r="H322" i="4" s="1"/>
  <c r="H410" i="4" s="1"/>
  <c r="C136" i="4"/>
  <c r="C346" i="4" s="1"/>
  <c r="C434" i="4" s="1"/>
  <c r="H153" i="4"/>
  <c r="H325" i="4" s="1"/>
  <c r="H413" i="4" s="1"/>
  <c r="C145" i="4"/>
  <c r="F136" i="4"/>
  <c r="F346" i="4" s="1"/>
  <c r="F434" i="4" s="1"/>
  <c r="F156" i="4"/>
  <c r="F313" i="4" s="1"/>
  <c r="F401" i="4" s="1"/>
  <c r="F140" i="4"/>
  <c r="F285" i="4" s="1"/>
  <c r="F373" i="4" s="1"/>
  <c r="F141" i="4"/>
  <c r="F167" i="4"/>
  <c r="F340" i="4" s="1"/>
  <c r="F428" i="4" s="1"/>
  <c r="D71" i="4"/>
  <c r="H141" i="4"/>
  <c r="G167" i="4"/>
  <c r="G340" i="4" s="1"/>
  <c r="G428" i="4" s="1"/>
  <c r="C142" i="4"/>
  <c r="C168" i="4"/>
  <c r="C343" i="4" s="1"/>
  <c r="C431" i="4" s="1"/>
  <c r="AJ19" i="4"/>
  <c r="AJ33" i="4" s="1"/>
  <c r="D142" i="4"/>
  <c r="F168" i="4"/>
  <c r="F343" i="4" s="1"/>
  <c r="F431" i="4" s="1"/>
  <c r="F142" i="4"/>
  <c r="C169" i="4"/>
  <c r="C344" i="4" s="1"/>
  <c r="C432" i="4" s="1"/>
  <c r="J52" i="4"/>
  <c r="J59" i="4" s="1"/>
  <c r="K52" i="4" s="1"/>
  <c r="F133" i="4"/>
  <c r="F327" i="4" s="1"/>
  <c r="F415" i="4" s="1"/>
  <c r="H133" i="4"/>
  <c r="H327" i="4" s="1"/>
  <c r="H415" i="4" s="1"/>
  <c r="D134" i="4"/>
  <c r="D318" i="4" s="1"/>
  <c r="D406" i="4" s="1"/>
  <c r="F135" i="4"/>
  <c r="F336" i="4" s="1"/>
  <c r="F424" i="4" s="1"/>
  <c r="AG23" i="4"/>
  <c r="AG37" i="4" s="1"/>
  <c r="G135" i="4"/>
  <c r="G336" i="4" s="1"/>
  <c r="G424" i="4" s="1"/>
  <c r="G136" i="4"/>
  <c r="G346" i="4" s="1"/>
  <c r="G434" i="4" s="1"/>
  <c r="C146" i="4"/>
  <c r="C306" i="4" s="1"/>
  <c r="C394" i="4" s="1"/>
  <c r="H162" i="4"/>
  <c r="H328" i="4" s="1"/>
  <c r="H416" i="4" s="1"/>
  <c r="H71" i="4"/>
  <c r="Z19" i="4"/>
  <c r="Z33" i="4" s="1"/>
  <c r="U20" i="4"/>
  <c r="U34" i="4" s="1"/>
  <c r="P21" i="4"/>
  <c r="P35" i="4" s="1"/>
  <c r="K23" i="4"/>
  <c r="K37" i="4" s="1"/>
  <c r="C137" i="4"/>
  <c r="E164" i="4"/>
  <c r="E334" i="4" s="1"/>
  <c r="E422" i="4" s="1"/>
  <c r="M23" i="4"/>
  <c r="M37" i="4" s="1"/>
  <c r="C138" i="4"/>
  <c r="C273" i="4" s="1"/>
  <c r="C361" i="4" s="1"/>
  <c r="D152" i="4"/>
  <c r="D324" i="4" s="1"/>
  <c r="D412" i="4" s="1"/>
  <c r="E152" i="4"/>
  <c r="E324" i="4" s="1"/>
  <c r="E412" i="4" s="1"/>
  <c r="K19" i="4"/>
  <c r="K33" i="4" s="1"/>
  <c r="F152" i="4"/>
  <c r="F324" i="4" s="1"/>
  <c r="F412" i="4" s="1"/>
  <c r="M19" i="4"/>
  <c r="M33" i="4" s="1"/>
  <c r="D161" i="4"/>
  <c r="F138" i="4"/>
  <c r="F268" i="4" s="1"/>
  <c r="F356" i="4" s="1"/>
  <c r="C139" i="4"/>
  <c r="C281" i="4" s="1"/>
  <c r="C369" i="4" s="1"/>
  <c r="U21" i="4"/>
  <c r="U35" i="4" s="1"/>
  <c r="G150" i="4"/>
  <c r="AF19" i="4"/>
  <c r="AF33" i="4" s="1"/>
  <c r="F139" i="4"/>
  <c r="F281" i="4" s="1"/>
  <c r="F369" i="4" s="1"/>
  <c r="C166" i="4"/>
  <c r="C337" i="4" s="1"/>
  <c r="C425" i="4" s="1"/>
  <c r="G337" i="4"/>
  <c r="G425" i="4" s="1"/>
  <c r="AG19" i="4"/>
  <c r="AG33" i="4" s="1"/>
  <c r="F166" i="4"/>
  <c r="AH19" i="4"/>
  <c r="AH33" i="4" s="1"/>
  <c r="AC20" i="4"/>
  <c r="AC34" i="4" s="1"/>
  <c r="X21" i="4"/>
  <c r="X35" i="4" s="1"/>
  <c r="C167" i="4"/>
  <c r="C340" i="4" s="1"/>
  <c r="C428" i="4" s="1"/>
  <c r="O23" i="4"/>
  <c r="O37" i="4" s="1"/>
  <c r="P23" i="4"/>
  <c r="P37" i="4" s="1"/>
  <c r="AD19" i="4"/>
  <c r="AD33" i="4" s="1"/>
  <c r="Z18" i="4"/>
  <c r="Z32" i="4" s="1"/>
  <c r="O20" i="4"/>
  <c r="O34" i="4" s="1"/>
  <c r="AG20" i="4"/>
  <c r="AG34" i="4" s="1"/>
  <c r="AB21" i="4"/>
  <c r="AB35" i="4" s="1"/>
  <c r="R21" i="4"/>
  <c r="R35" i="4" s="1"/>
  <c r="R25" i="3"/>
  <c r="V21" i="4"/>
  <c r="V35" i="4" s="1"/>
  <c r="AC21" i="4"/>
  <c r="AC35" i="4" s="1"/>
  <c r="U25" i="3"/>
  <c r="W25" i="3"/>
  <c r="X18" i="4"/>
  <c r="X32" i="4" s="1"/>
  <c r="AB19" i="4"/>
  <c r="AB33" i="4" s="1"/>
  <c r="Y25" i="3"/>
  <c r="AC26" i="3"/>
  <c r="P20" i="4"/>
  <c r="P34" i="4" s="1"/>
  <c r="AF26" i="3"/>
  <c r="V20" i="4"/>
  <c r="V34" i="4" s="1"/>
  <c r="X20" i="4"/>
  <c r="X34" i="4" s="1"/>
  <c r="AH20" i="4"/>
  <c r="AH34" i="4" s="1"/>
  <c r="F71" i="4"/>
  <c r="G71" i="4"/>
  <c r="H137" i="4"/>
  <c r="H131" i="4"/>
  <c r="H140" i="4"/>
  <c r="H142" i="4"/>
  <c r="H138" i="4"/>
  <c r="G138" i="4"/>
  <c r="G137" i="4"/>
  <c r="G131" i="4"/>
  <c r="G139" i="4"/>
  <c r="G142" i="4"/>
  <c r="G140" i="4"/>
  <c r="J57" i="4"/>
  <c r="F320" i="4"/>
  <c r="F408" i="4" s="1"/>
  <c r="F321" i="4"/>
  <c r="F409" i="4" s="1"/>
  <c r="F333" i="4"/>
  <c r="F421" i="4" s="1"/>
  <c r="F334" i="4"/>
  <c r="F422" i="4" s="1"/>
  <c r="G333" i="4"/>
  <c r="G421" i="4" s="1"/>
  <c r="G334" i="4"/>
  <c r="G422" i="4" s="1"/>
  <c r="H321" i="4"/>
  <c r="H409" i="4" s="1"/>
  <c r="H320" i="4"/>
  <c r="H408" i="4" s="1"/>
  <c r="E143" i="4"/>
  <c r="E148" i="4"/>
  <c r="E147" i="4"/>
  <c r="E145" i="4"/>
  <c r="E146" i="4"/>
  <c r="E144" i="4"/>
  <c r="G148" i="4"/>
  <c r="G147" i="4"/>
  <c r="G146" i="4"/>
  <c r="G132" i="4"/>
  <c r="G309" i="4" s="1"/>
  <c r="G397" i="4" s="1"/>
  <c r="G144" i="4"/>
  <c r="G143" i="4"/>
  <c r="G145" i="4"/>
  <c r="H143" i="4"/>
  <c r="H147" i="4"/>
  <c r="H148" i="4"/>
  <c r="H146" i="4"/>
  <c r="H144" i="4"/>
  <c r="H145" i="4"/>
  <c r="E139" i="4"/>
  <c r="E131" i="4"/>
  <c r="E137" i="4"/>
  <c r="E142" i="4"/>
  <c r="E140" i="4"/>
  <c r="E138" i="4"/>
  <c r="J49" i="4"/>
  <c r="AI19" i="4"/>
  <c r="AI33" i="4" s="1"/>
  <c r="E296" i="4"/>
  <c r="E384" i="4" s="1"/>
  <c r="H281" i="4"/>
  <c r="H369" i="4" s="1"/>
  <c r="H279" i="4"/>
  <c r="H367" i="4" s="1"/>
  <c r="H277" i="4"/>
  <c r="H365" i="4" s="1"/>
  <c r="H276" i="4"/>
  <c r="H364" i="4" s="1"/>
  <c r="H278" i="4"/>
  <c r="H366" i="4" s="1"/>
  <c r="J51" i="4"/>
  <c r="J58" i="4" s="1"/>
  <c r="U23" i="4"/>
  <c r="U37" i="4" s="1"/>
  <c r="J55" i="4"/>
  <c r="E329" i="4"/>
  <c r="E417" i="4" s="1"/>
  <c r="E331" i="4"/>
  <c r="E419" i="4" s="1"/>
  <c r="E330" i="4"/>
  <c r="E418" i="4" s="1"/>
  <c r="E328" i="4"/>
  <c r="E416" i="4" s="1"/>
  <c r="G296" i="4"/>
  <c r="G384" i="4" s="1"/>
  <c r="F260" i="4"/>
  <c r="F348" i="4" s="1"/>
  <c r="F261" i="4"/>
  <c r="F349" i="4" s="1"/>
  <c r="I53" i="4"/>
  <c r="H280" i="4"/>
  <c r="H368" i="4" s="1"/>
  <c r="V23" i="4"/>
  <c r="V37" i="4" s="1"/>
  <c r="W23" i="4"/>
  <c r="W37" i="4" s="1"/>
  <c r="D167" i="4"/>
  <c r="D170" i="4"/>
  <c r="D345" i="4" s="1"/>
  <c r="D433" i="4" s="1"/>
  <c r="D169" i="4"/>
  <c r="D344" i="4" s="1"/>
  <c r="D432" i="4" s="1"/>
  <c r="D168" i="4"/>
  <c r="D343" i="4" s="1"/>
  <c r="D431" i="4" s="1"/>
  <c r="D166" i="4"/>
  <c r="X23" i="4"/>
  <c r="X37" i="4" s="1"/>
  <c r="E167" i="4"/>
  <c r="E169" i="4"/>
  <c r="E344" i="4" s="1"/>
  <c r="E432" i="4" s="1"/>
  <c r="E168" i="4"/>
  <c r="E343" i="4" s="1"/>
  <c r="E431" i="4" s="1"/>
  <c r="E166" i="4"/>
  <c r="E170" i="4"/>
  <c r="E345" i="4" s="1"/>
  <c r="E433" i="4" s="1"/>
  <c r="E136" i="4"/>
  <c r="E346" i="4" s="1"/>
  <c r="E434" i="4" s="1"/>
  <c r="Y23" i="4"/>
  <c r="Y37" i="4" s="1"/>
  <c r="C162" i="4"/>
  <c r="C164" i="4"/>
  <c r="C165" i="4"/>
  <c r="C335" i="4" s="1"/>
  <c r="C423" i="4" s="1"/>
  <c r="AA23" i="4"/>
  <c r="AA37" i="4" s="1"/>
  <c r="E165" i="4"/>
  <c r="E335" i="4" s="1"/>
  <c r="E423" i="4" s="1"/>
  <c r="E161" i="4"/>
  <c r="E135" i="4"/>
  <c r="E336" i="4" s="1"/>
  <c r="E424" i="4" s="1"/>
  <c r="H166" i="4"/>
  <c r="H170" i="4"/>
  <c r="H345" i="4" s="1"/>
  <c r="H433" i="4" s="1"/>
  <c r="H169" i="4"/>
  <c r="H344" i="4" s="1"/>
  <c r="H432" i="4" s="1"/>
  <c r="H168" i="4"/>
  <c r="H343" i="4" s="1"/>
  <c r="H431" i="4" s="1"/>
  <c r="H136" i="4"/>
  <c r="H346" i="4" s="1"/>
  <c r="H434" i="4" s="1"/>
  <c r="C282" i="4"/>
  <c r="C370" i="4" s="1"/>
  <c r="C290" i="4"/>
  <c r="C378" i="4" s="1"/>
  <c r="C289" i="4"/>
  <c r="C377" i="4" s="1"/>
  <c r="C285" i="4"/>
  <c r="C373" i="4" s="1"/>
  <c r="C286" i="4"/>
  <c r="C374" i="4" s="1"/>
  <c r="C287" i="4"/>
  <c r="C375" i="4" s="1"/>
  <c r="C284" i="4"/>
  <c r="C372" i="4" s="1"/>
  <c r="AB23" i="4"/>
  <c r="AB37" i="4" s="1"/>
  <c r="F162" i="4"/>
  <c r="F165" i="4"/>
  <c r="F335" i="4" s="1"/>
  <c r="F423" i="4" s="1"/>
  <c r="F161" i="4"/>
  <c r="AC23" i="4"/>
  <c r="AC37" i="4" s="1"/>
  <c r="C158" i="4"/>
  <c r="C315" i="4" s="1"/>
  <c r="C403" i="4" s="1"/>
  <c r="C159" i="4"/>
  <c r="C316" i="4" s="1"/>
  <c r="C404" i="4" s="1"/>
  <c r="C160" i="4"/>
  <c r="C317" i="4" s="1"/>
  <c r="C405" i="4" s="1"/>
  <c r="C134" i="4"/>
  <c r="C318" i="4" s="1"/>
  <c r="C406" i="4" s="1"/>
  <c r="G162" i="4"/>
  <c r="G165" i="4"/>
  <c r="G335" i="4" s="1"/>
  <c r="G423" i="4" s="1"/>
  <c r="G161" i="4"/>
  <c r="AD23" i="4"/>
  <c r="AD37" i="4" s="1"/>
  <c r="D159" i="4"/>
  <c r="D316" i="4" s="1"/>
  <c r="D404" i="4" s="1"/>
  <c r="D160" i="4"/>
  <c r="D317" i="4" s="1"/>
  <c r="D405" i="4" s="1"/>
  <c r="AE23" i="4"/>
  <c r="AE37" i="4" s="1"/>
  <c r="E157" i="4"/>
  <c r="E314" i="4" s="1"/>
  <c r="E402" i="4" s="1"/>
  <c r="E160" i="4"/>
  <c r="E317" i="4" s="1"/>
  <c r="E405" i="4" s="1"/>
  <c r="E156" i="4"/>
  <c r="E313" i="4" s="1"/>
  <c r="E401" i="4" s="1"/>
  <c r="C283" i="4"/>
  <c r="C371" i="4" s="1"/>
  <c r="F157" i="4"/>
  <c r="F314" i="4" s="1"/>
  <c r="F402" i="4" s="1"/>
  <c r="F159" i="4"/>
  <c r="F316" i="4" s="1"/>
  <c r="F404" i="4" s="1"/>
  <c r="F160" i="4"/>
  <c r="F317" i="4" s="1"/>
  <c r="F405" i="4" s="1"/>
  <c r="F134" i="4"/>
  <c r="F318" i="4" s="1"/>
  <c r="F406" i="4" s="1"/>
  <c r="F155" i="4"/>
  <c r="F312" i="4" s="1"/>
  <c r="F400" i="4" s="1"/>
  <c r="E134" i="4"/>
  <c r="E318" i="4" s="1"/>
  <c r="E406" i="4" s="1"/>
  <c r="C151" i="4"/>
  <c r="C322" i="4" s="1"/>
  <c r="C410" i="4" s="1"/>
  <c r="C150" i="4"/>
  <c r="C152" i="4"/>
  <c r="C153" i="4"/>
  <c r="C325" i="4" s="1"/>
  <c r="C413" i="4" s="1"/>
  <c r="C154" i="4"/>
  <c r="C326" i="4" s="1"/>
  <c r="C414" i="4" s="1"/>
  <c r="C133" i="4"/>
  <c r="C327" i="4" s="1"/>
  <c r="C415" i="4" s="1"/>
  <c r="G134" i="4"/>
  <c r="G318" i="4" s="1"/>
  <c r="G406" i="4" s="1"/>
  <c r="G159" i="4"/>
  <c r="G316" i="4" s="1"/>
  <c r="G404" i="4" s="1"/>
  <c r="G160" i="4"/>
  <c r="G317" i="4" s="1"/>
  <c r="G405" i="4" s="1"/>
  <c r="G155" i="4"/>
  <c r="G312" i="4" s="1"/>
  <c r="G400" i="4" s="1"/>
  <c r="C163" i="4"/>
  <c r="C332" i="4" s="1"/>
  <c r="C420" i="4" s="1"/>
  <c r="AH23" i="4"/>
  <c r="AH37" i="4" s="1"/>
  <c r="D153" i="4"/>
  <c r="D325" i="4" s="1"/>
  <c r="D413" i="4" s="1"/>
  <c r="D150" i="4"/>
  <c r="D149" i="4"/>
  <c r="D319" i="4" s="1"/>
  <c r="D407" i="4" s="1"/>
  <c r="D154" i="4"/>
  <c r="D326" i="4" s="1"/>
  <c r="D414" i="4" s="1"/>
  <c r="H157" i="4"/>
  <c r="H314" i="4" s="1"/>
  <c r="H402" i="4" s="1"/>
  <c r="H160" i="4"/>
  <c r="H317" i="4" s="1"/>
  <c r="H405" i="4" s="1"/>
  <c r="H134" i="4"/>
  <c r="H318" i="4" s="1"/>
  <c r="H406" i="4" s="1"/>
  <c r="H155" i="4"/>
  <c r="H312" i="4" s="1"/>
  <c r="H400" i="4" s="1"/>
  <c r="C149" i="4"/>
  <c r="C319" i="4" s="1"/>
  <c r="C407" i="4" s="1"/>
  <c r="E159" i="4"/>
  <c r="E316" i="4" s="1"/>
  <c r="E404" i="4" s="1"/>
  <c r="E153" i="4"/>
  <c r="E325" i="4" s="1"/>
  <c r="E413" i="4" s="1"/>
  <c r="E150" i="4"/>
  <c r="E149" i="4"/>
  <c r="E319" i="4" s="1"/>
  <c r="E407" i="4" s="1"/>
  <c r="E154" i="4"/>
  <c r="E326" i="4" s="1"/>
  <c r="E414" i="4" s="1"/>
  <c r="D301" i="4"/>
  <c r="D389" i="4" s="1"/>
  <c r="D300" i="4"/>
  <c r="D388" i="4" s="1"/>
  <c r="D299" i="4"/>
  <c r="D387" i="4" s="1"/>
  <c r="D298" i="4"/>
  <c r="D386" i="4" s="1"/>
  <c r="H159" i="4"/>
  <c r="H316" i="4" s="1"/>
  <c r="H404" i="4" s="1"/>
  <c r="E163" i="4"/>
  <c r="E332" i="4" s="1"/>
  <c r="E420" i="4" s="1"/>
  <c r="H167" i="4"/>
  <c r="F149" i="4"/>
  <c r="F319" i="4" s="1"/>
  <c r="F407" i="4" s="1"/>
  <c r="F153" i="4"/>
  <c r="F325" i="4" s="1"/>
  <c r="F413" i="4" s="1"/>
  <c r="F154" i="4"/>
  <c r="F326" i="4" s="1"/>
  <c r="F414" i="4" s="1"/>
  <c r="C155" i="4"/>
  <c r="C312" i="4" s="1"/>
  <c r="C400" i="4" s="1"/>
  <c r="C157" i="4"/>
  <c r="C314" i="4" s="1"/>
  <c r="C402" i="4" s="1"/>
  <c r="F163" i="4"/>
  <c r="F332" i="4" s="1"/>
  <c r="F420" i="4" s="1"/>
  <c r="Q20" i="4"/>
  <c r="Q34" i="4" s="1"/>
  <c r="AI23" i="4"/>
  <c r="AI37" i="4" s="1"/>
  <c r="AJ23" i="4"/>
  <c r="AJ37" i="4" s="1"/>
  <c r="G152" i="4"/>
  <c r="G149" i="4"/>
  <c r="G319" i="4" s="1"/>
  <c r="G407" i="4" s="1"/>
  <c r="G153" i="4"/>
  <c r="G325" i="4" s="1"/>
  <c r="G413" i="4" s="1"/>
  <c r="G154" i="4"/>
  <c r="G326" i="4" s="1"/>
  <c r="G414" i="4" s="1"/>
  <c r="G133" i="4"/>
  <c r="G327" i="4" s="1"/>
  <c r="G415" i="4" s="1"/>
  <c r="D133" i="4"/>
  <c r="D327" i="4" s="1"/>
  <c r="D415" i="4" s="1"/>
  <c r="D155" i="4"/>
  <c r="D312" i="4" s="1"/>
  <c r="D400" i="4" s="1"/>
  <c r="D157" i="4"/>
  <c r="D314" i="4" s="1"/>
  <c r="D402" i="4" s="1"/>
  <c r="G163" i="4"/>
  <c r="G332" i="4" s="1"/>
  <c r="G420" i="4" s="1"/>
  <c r="D135" i="4"/>
  <c r="D336" i="4" s="1"/>
  <c r="D424" i="4" s="1"/>
  <c r="D162" i="4"/>
  <c r="D164" i="4"/>
  <c r="D165" i="4"/>
  <c r="D335" i="4" s="1"/>
  <c r="D423" i="4" s="1"/>
  <c r="V19" i="4"/>
  <c r="V33" i="4" s="1"/>
  <c r="D148" i="4"/>
  <c r="D132" i="4"/>
  <c r="D309" i="4" s="1"/>
  <c r="D397" i="4" s="1"/>
  <c r="D146" i="4"/>
  <c r="D145" i="4"/>
  <c r="D147" i="4"/>
  <c r="H152" i="4"/>
  <c r="H154" i="4"/>
  <c r="H326" i="4" s="1"/>
  <c r="H414" i="4" s="1"/>
  <c r="H149" i="4"/>
  <c r="H319" i="4" s="1"/>
  <c r="H407" i="4" s="1"/>
  <c r="E133" i="4"/>
  <c r="E327" i="4" s="1"/>
  <c r="E415" i="4" s="1"/>
  <c r="E155" i="4"/>
  <c r="E312" i="4" s="1"/>
  <c r="E400" i="4" s="1"/>
  <c r="G157" i="4"/>
  <c r="G314" i="4" s="1"/>
  <c r="G402" i="4" s="1"/>
  <c r="C161" i="4"/>
  <c r="C535" i="4"/>
  <c r="C537" i="4" s="1"/>
  <c r="C529" i="4" s="1"/>
  <c r="C311" i="4"/>
  <c r="C399" i="4" s="1"/>
  <c r="C442" i="4" s="1"/>
  <c r="Y19" i="4"/>
  <c r="Y33" i="4" s="1"/>
  <c r="O21" i="4"/>
  <c r="O35" i="4" s="1"/>
  <c r="AE19" i="4"/>
  <c r="AE33" i="4" s="1"/>
  <c r="C144" i="4"/>
  <c r="C148" i="4"/>
  <c r="C132" i="4"/>
  <c r="C309" i="4" s="1"/>
  <c r="C397" i="4" s="1"/>
  <c r="G168" i="4"/>
  <c r="G343" i="4" s="1"/>
  <c r="G431" i="4" s="1"/>
  <c r="F131" i="4"/>
  <c r="G170" i="4"/>
  <c r="G345" i="4" s="1"/>
  <c r="G433" i="4" s="1"/>
  <c r="D295" i="4"/>
  <c r="D383" i="4" s="1"/>
  <c r="D138" i="4"/>
  <c r="G65" i="3"/>
  <c r="G66" i="3"/>
  <c r="G64" i="3"/>
  <c r="H65" i="3"/>
  <c r="I34" i="3" s="1"/>
  <c r="I48" i="3" s="1"/>
  <c r="J41" i="3" s="1"/>
  <c r="H68" i="3"/>
  <c r="H67" i="3"/>
  <c r="I36" i="3" s="1"/>
  <c r="I50" i="3" s="1"/>
  <c r="J43" i="3" s="1"/>
  <c r="H66" i="3"/>
  <c r="I35" i="3" s="1"/>
  <c r="I49" i="3" s="1"/>
  <c r="J42" i="3" s="1"/>
  <c r="H64" i="3"/>
  <c r="I33" i="3" s="1"/>
  <c r="I47" i="3" s="1"/>
  <c r="I45" i="3"/>
  <c r="AC18" i="4"/>
  <c r="AC32" i="4" s="1"/>
  <c r="AG28" i="3"/>
  <c r="AG21" i="4"/>
  <c r="AG35" i="4" s="1"/>
  <c r="AD18" i="4"/>
  <c r="AD32" i="4" s="1"/>
  <c r="AJ20" i="4"/>
  <c r="AJ34" i="4" s="1"/>
  <c r="AJ27" i="3"/>
  <c r="AE28" i="3"/>
  <c r="AE21" i="4"/>
  <c r="AE35" i="4" s="1"/>
  <c r="C38" i="4"/>
  <c r="C46" i="4" s="1"/>
  <c r="T19" i="4"/>
  <c r="T33" i="4" s="1"/>
  <c r="T26" i="3"/>
  <c r="AI18" i="4"/>
  <c r="AI32" i="4" s="1"/>
  <c r="U26" i="3"/>
  <c r="U19" i="4"/>
  <c r="U33" i="4" s="1"/>
  <c r="K21" i="4"/>
  <c r="K35" i="4" s="1"/>
  <c r="K28" i="3"/>
  <c r="L21" i="4"/>
  <c r="L35" i="4" s="1"/>
  <c r="L28" i="3"/>
  <c r="C65" i="3"/>
  <c r="C68" i="3"/>
  <c r="C67" i="3"/>
  <c r="C66" i="3"/>
  <c r="D68" i="3"/>
  <c r="D67" i="3"/>
  <c r="D66" i="3"/>
  <c r="D65" i="3"/>
  <c r="L18" i="4"/>
  <c r="L32" i="4" s="1"/>
  <c r="I30" i="3"/>
  <c r="D38" i="4"/>
  <c r="D46" i="4" s="1"/>
  <c r="J30" i="3"/>
  <c r="E38" i="4"/>
  <c r="E46" i="4" s="1"/>
  <c r="C30" i="3"/>
  <c r="D30" i="3"/>
  <c r="Y21" i="4"/>
  <c r="Y35" i="4" s="1"/>
  <c r="Z21" i="4"/>
  <c r="Z35" i="4" s="1"/>
  <c r="AA21" i="4"/>
  <c r="AA35" i="4" s="1"/>
  <c r="K18" i="4"/>
  <c r="K32" i="4" s="1"/>
  <c r="K25" i="3"/>
  <c r="AA26" i="3"/>
  <c r="AA19" i="4"/>
  <c r="AA33" i="4" s="1"/>
  <c r="Q28" i="3"/>
  <c r="Q21" i="4"/>
  <c r="Q35" i="4" s="1"/>
  <c r="F68" i="3"/>
  <c r="F66" i="3"/>
  <c r="F65" i="3"/>
  <c r="I51" i="3"/>
  <c r="S20" i="4"/>
  <c r="S34" i="4" s="1"/>
  <c r="S27" i="3"/>
  <c r="Z27" i="3"/>
  <c r="Z20" i="4"/>
  <c r="Z34" i="4" s="1"/>
  <c r="N28" i="3"/>
  <c r="F64" i="3"/>
  <c r="AF21" i="4"/>
  <c r="AF35" i="4" s="1"/>
  <c r="O28" i="3"/>
  <c r="E64" i="3"/>
  <c r="E68" i="3"/>
  <c r="E66" i="3"/>
  <c r="X26" i="3"/>
  <c r="P28" i="3"/>
  <c r="Y26" i="3"/>
  <c r="AD20" i="4"/>
  <c r="AD34" i="4" s="1"/>
  <c r="AD27" i="3"/>
  <c r="Z26" i="3"/>
  <c r="E65" i="3"/>
  <c r="AE20" i="4"/>
  <c r="AE34" i="4" s="1"/>
  <c r="AE27" i="3"/>
  <c r="AA20" i="4"/>
  <c r="AA34" i="4" s="1"/>
  <c r="H30" i="3"/>
  <c r="T20" i="4"/>
  <c r="T34" i="4" s="1"/>
  <c r="T27" i="3"/>
  <c r="N19" i="4"/>
  <c r="N33" i="4" s="1"/>
  <c r="N26" i="3"/>
  <c r="AI26" i="3"/>
  <c r="E67" i="3"/>
  <c r="F38" i="4"/>
  <c r="F46" i="4" s="1"/>
  <c r="AJ26" i="3"/>
  <c r="F67" i="3"/>
  <c r="G38" i="4"/>
  <c r="G46" i="4" s="1"/>
  <c r="H38" i="4"/>
  <c r="H46" i="4" s="1"/>
  <c r="I38" i="4"/>
  <c r="I46" i="4" s="1"/>
  <c r="AJ21" i="4"/>
  <c r="AJ35" i="4" s="1"/>
  <c r="AJ28" i="3"/>
  <c r="Q19" i="4"/>
  <c r="Q33" i="4" s="1"/>
  <c r="J38" i="4"/>
  <c r="J46" i="4" s="1"/>
  <c r="M20" i="4"/>
  <c r="M34" i="4" s="1"/>
  <c r="M27" i="3"/>
  <c r="P19" i="4"/>
  <c r="P33" i="4" s="1"/>
  <c r="P26" i="3"/>
  <c r="AI28" i="3"/>
  <c r="AI21" i="4"/>
  <c r="AI35" i="4" s="1"/>
  <c r="K27" i="3"/>
  <c r="K20" i="4"/>
  <c r="K34" i="4" s="1"/>
  <c r="AH28" i="3"/>
  <c r="AH21" i="4"/>
  <c r="AH35" i="4" s="1"/>
  <c r="L27" i="3"/>
  <c r="L20" i="4"/>
  <c r="L34" i="4" s="1"/>
  <c r="E30" i="3"/>
  <c r="R19" i="4"/>
  <c r="R33" i="4" s="1"/>
  <c r="U27" i="3"/>
  <c r="W26" i="3"/>
  <c r="W19" i="4"/>
  <c r="W33" i="4" s="1"/>
  <c r="R27" i="3"/>
  <c r="R20" i="4"/>
  <c r="R34" i="4" s="1"/>
  <c r="M28" i="3"/>
  <c r="M21" i="4"/>
  <c r="M35" i="4" s="1"/>
  <c r="W21" i="4"/>
  <c r="W35" i="4" s="1"/>
  <c r="W28" i="3"/>
  <c r="M26" i="3"/>
  <c r="L19" i="4"/>
  <c r="L33" i="4" s="1"/>
  <c r="AI20" i="4"/>
  <c r="AI34" i="4" s="1"/>
  <c r="F30" i="3"/>
  <c r="AF27" i="3"/>
  <c r="W20" i="4"/>
  <c r="W34" i="4" s="1"/>
  <c r="W27" i="3"/>
  <c r="S21" i="4"/>
  <c r="S35" i="4" s="1"/>
  <c r="S28" i="3"/>
  <c r="Y20" i="4"/>
  <c r="Y34" i="4" s="1"/>
  <c r="Y27" i="3"/>
  <c r="AD21" i="4"/>
  <c r="AD35" i="4" s="1"/>
  <c r="G30" i="3"/>
  <c r="Q27" i="3"/>
  <c r="S26" i="3"/>
  <c r="S19" i="4"/>
  <c r="S33" i="4" s="1"/>
  <c r="N27" i="3"/>
  <c r="N20" i="4"/>
  <c r="N34" i="4" s="1"/>
  <c r="O19" i="4"/>
  <c r="O33" i="4" s="1"/>
  <c r="K26" i="3"/>
  <c r="G67" i="3"/>
  <c r="C64" i="3"/>
  <c r="G68" i="3"/>
  <c r="H302" i="4" l="1"/>
  <c r="H303" i="4"/>
  <c r="G302" i="4"/>
  <c r="G390" i="4" s="1"/>
  <c r="G303" i="4"/>
  <c r="G391" i="4" s="1"/>
  <c r="F302" i="4"/>
  <c r="F390" i="4" s="1"/>
  <c r="F303" i="4"/>
  <c r="F391" i="4" s="1"/>
  <c r="E302" i="4"/>
  <c r="E303" i="4"/>
  <c r="E391" i="4" s="1"/>
  <c r="D302" i="4"/>
  <c r="D390" i="4" s="1"/>
  <c r="D303" i="4"/>
  <c r="D391" i="4" s="1"/>
  <c r="C302" i="4"/>
  <c r="C390" i="4" s="1"/>
  <c r="C303" i="4"/>
  <c r="C391" i="4" s="1"/>
  <c r="C508" i="4"/>
  <c r="C551" i="4"/>
  <c r="F508" i="4"/>
  <c r="F551" i="4"/>
  <c r="G292" i="4"/>
  <c r="G380" i="4" s="1"/>
  <c r="G294" i="4"/>
  <c r="G382" i="4" s="1"/>
  <c r="G293" i="4"/>
  <c r="G381" i="4" s="1"/>
  <c r="G291" i="4"/>
  <c r="G379" i="4" s="1"/>
  <c r="H291" i="4"/>
  <c r="H379" i="4" s="1"/>
  <c r="H293" i="4"/>
  <c r="H381" i="4" s="1"/>
  <c r="H294" i="4"/>
  <c r="H382" i="4" s="1"/>
  <c r="H292" i="4"/>
  <c r="H380" i="4" s="1"/>
  <c r="C294" i="4"/>
  <c r="C382" i="4" s="1"/>
  <c r="C291" i="4"/>
  <c r="C379" i="4" s="1"/>
  <c r="C293" i="4"/>
  <c r="C381" i="4" s="1"/>
  <c r="C292" i="4"/>
  <c r="C380" i="4" s="1"/>
  <c r="F291" i="4"/>
  <c r="F379" i="4" s="1"/>
  <c r="F294" i="4"/>
  <c r="F382" i="4" s="1"/>
  <c r="F293" i="4"/>
  <c r="F381" i="4" s="1"/>
  <c r="F292" i="4"/>
  <c r="F380" i="4" s="1"/>
  <c r="E294" i="4"/>
  <c r="E382" i="4" s="1"/>
  <c r="E293" i="4"/>
  <c r="E381" i="4" s="1"/>
  <c r="E292" i="4"/>
  <c r="E380" i="4" s="1"/>
  <c r="E291" i="4"/>
  <c r="E379" i="4" s="1"/>
  <c r="D293" i="4"/>
  <c r="D381" i="4" s="1"/>
  <c r="D292" i="4"/>
  <c r="D380" i="4" s="1"/>
  <c r="D291" i="4"/>
  <c r="D379" i="4" s="1"/>
  <c r="D294" i="4"/>
  <c r="D382" i="4" s="1"/>
  <c r="AA25" i="3"/>
  <c r="E263" i="4"/>
  <c r="E351" i="4" s="1"/>
  <c r="E265" i="4"/>
  <c r="E353" i="4" s="1"/>
  <c r="E262" i="4"/>
  <c r="E350" i="4" s="1"/>
  <c r="E264" i="4"/>
  <c r="E352" i="4" s="1"/>
  <c r="G265" i="4"/>
  <c r="G353" i="4" s="1"/>
  <c r="G264" i="4"/>
  <c r="G352" i="4" s="1"/>
  <c r="G263" i="4"/>
  <c r="G351" i="4" s="1"/>
  <c r="G262" i="4"/>
  <c r="G350" i="4" s="1"/>
  <c r="H265" i="4"/>
  <c r="H353" i="4" s="1"/>
  <c r="H264" i="4"/>
  <c r="H352" i="4" s="1"/>
  <c r="H262" i="4"/>
  <c r="H350" i="4" s="1"/>
  <c r="H263" i="4"/>
  <c r="H351" i="4" s="1"/>
  <c r="H296" i="4"/>
  <c r="H384" i="4" s="1"/>
  <c r="H443" i="4" s="1"/>
  <c r="C260" i="4"/>
  <c r="C348" i="4" s="1"/>
  <c r="C265" i="4"/>
  <c r="C353" i="4" s="1"/>
  <c r="C262" i="4"/>
  <c r="C350" i="4" s="1"/>
  <c r="C264" i="4"/>
  <c r="C352" i="4" s="1"/>
  <c r="C263" i="4"/>
  <c r="C351" i="4" s="1"/>
  <c r="D296" i="4"/>
  <c r="D384" i="4" s="1"/>
  <c r="D443" i="4" s="1"/>
  <c r="F296" i="4"/>
  <c r="F384" i="4" s="1"/>
  <c r="F443" i="4" s="1"/>
  <c r="D262" i="4"/>
  <c r="D350" i="4" s="1"/>
  <c r="D264" i="4"/>
  <c r="D352" i="4" s="1"/>
  <c r="D265" i="4"/>
  <c r="D353" i="4" s="1"/>
  <c r="D263" i="4"/>
  <c r="D351" i="4" s="1"/>
  <c r="C296" i="4"/>
  <c r="C384" i="4" s="1"/>
  <c r="C443" i="4" s="1"/>
  <c r="D280" i="4"/>
  <c r="D368" i="4" s="1"/>
  <c r="H334" i="4"/>
  <c r="H422" i="4" s="1"/>
  <c r="AH25" i="3"/>
  <c r="AH30" i="3" s="1"/>
  <c r="D281" i="4"/>
  <c r="D369" i="4" s="1"/>
  <c r="D276" i="4"/>
  <c r="D364" i="4" s="1"/>
  <c r="D261" i="4"/>
  <c r="D349" i="4" s="1"/>
  <c r="O30" i="3"/>
  <c r="P18" i="4"/>
  <c r="P32" i="4" s="1"/>
  <c r="P38" i="4" s="1"/>
  <c r="P46" i="4" s="1"/>
  <c r="O18" i="4"/>
  <c r="O32" i="4" s="1"/>
  <c r="O38" i="4" s="1"/>
  <c r="O46" i="4" s="1"/>
  <c r="F442" i="4"/>
  <c r="I60" i="4"/>
  <c r="F297" i="4"/>
  <c r="F385" i="4" s="1"/>
  <c r="D283" i="4"/>
  <c r="D371" i="4" s="1"/>
  <c r="C441" i="4"/>
  <c r="H330" i="4"/>
  <c r="H418" i="4" s="1"/>
  <c r="F284" i="4"/>
  <c r="F372" i="4" s="1"/>
  <c r="F288" i="4"/>
  <c r="F376" i="4" s="1"/>
  <c r="D260" i="4"/>
  <c r="D348" i="4" s="1"/>
  <c r="F342" i="4"/>
  <c r="F430" i="4" s="1"/>
  <c r="D279" i="4"/>
  <c r="D367" i="4" s="1"/>
  <c r="N25" i="3"/>
  <c r="N30" i="3" s="1"/>
  <c r="L25" i="3"/>
  <c r="L30" i="3" s="1"/>
  <c r="F279" i="4"/>
  <c r="F367" i="4" s="1"/>
  <c r="F290" i="4"/>
  <c r="F378" i="4" s="1"/>
  <c r="F287" i="4"/>
  <c r="F375" i="4" s="1"/>
  <c r="F341" i="4"/>
  <c r="F429" i="4" s="1"/>
  <c r="F286" i="4"/>
  <c r="F374" i="4" s="1"/>
  <c r="F289" i="4"/>
  <c r="F377" i="4" s="1"/>
  <c r="F282" i="4"/>
  <c r="F370" i="4" s="1"/>
  <c r="G342" i="4"/>
  <c r="G430" i="4" s="1"/>
  <c r="F273" i="4"/>
  <c r="F361" i="4" s="1"/>
  <c r="F275" i="4"/>
  <c r="F363" i="4" s="1"/>
  <c r="Z25" i="3"/>
  <c r="Z30" i="3" s="1"/>
  <c r="F283" i="4"/>
  <c r="F371" i="4" s="1"/>
  <c r="D286" i="4"/>
  <c r="D374" i="4" s="1"/>
  <c r="H331" i="4"/>
  <c r="H419" i="4" s="1"/>
  <c r="D285" i="4"/>
  <c r="D373" i="4" s="1"/>
  <c r="C278" i="4"/>
  <c r="C366" i="4" s="1"/>
  <c r="D289" i="4"/>
  <c r="D377" i="4" s="1"/>
  <c r="C277" i="4"/>
  <c r="C365" i="4" s="1"/>
  <c r="D282" i="4"/>
  <c r="D370" i="4" s="1"/>
  <c r="F280" i="4"/>
  <c r="F368" i="4" s="1"/>
  <c r="D297" i="4"/>
  <c r="D385" i="4" s="1"/>
  <c r="D284" i="4"/>
  <c r="D372" i="4" s="1"/>
  <c r="H329" i="4"/>
  <c r="H417" i="4" s="1"/>
  <c r="D287" i="4"/>
  <c r="D375" i="4" s="1"/>
  <c r="J53" i="4"/>
  <c r="C269" i="4"/>
  <c r="C357" i="4" s="1"/>
  <c r="F323" i="4"/>
  <c r="F411" i="4" s="1"/>
  <c r="C268" i="4"/>
  <c r="C356" i="4" s="1"/>
  <c r="C272" i="4"/>
  <c r="C360" i="4" s="1"/>
  <c r="C266" i="4"/>
  <c r="C354" i="4" s="1"/>
  <c r="C267" i="4"/>
  <c r="C355" i="4" s="1"/>
  <c r="C274" i="4"/>
  <c r="C362" i="4" s="1"/>
  <c r="G341" i="4"/>
  <c r="G429" i="4" s="1"/>
  <c r="G339" i="4"/>
  <c r="G427" i="4" s="1"/>
  <c r="E323" i="4"/>
  <c r="E411" i="4" s="1"/>
  <c r="F298" i="4"/>
  <c r="F386" i="4" s="1"/>
  <c r="F300" i="4"/>
  <c r="F388" i="4" s="1"/>
  <c r="F496" i="4"/>
  <c r="F521" i="4" s="1"/>
  <c r="F308" i="4"/>
  <c r="F396" i="4" s="1"/>
  <c r="K59" i="4"/>
  <c r="L52" i="4" s="1"/>
  <c r="L59" i="4" s="1"/>
  <c r="F301" i="4"/>
  <c r="F389" i="4" s="1"/>
  <c r="D277" i="4"/>
  <c r="D365" i="4" s="1"/>
  <c r="D288" i="4"/>
  <c r="D376" i="4" s="1"/>
  <c r="F307" i="4"/>
  <c r="F395" i="4" s="1"/>
  <c r="D496" i="4"/>
  <c r="D521" i="4" s="1"/>
  <c r="F306" i="4"/>
  <c r="F394" i="4" s="1"/>
  <c r="F305" i="4"/>
  <c r="F393" i="4" s="1"/>
  <c r="C279" i="4"/>
  <c r="C367" i="4" s="1"/>
  <c r="F500" i="4"/>
  <c r="F509" i="4" s="1"/>
  <c r="F266" i="4"/>
  <c r="F354" i="4" s="1"/>
  <c r="F270" i="4"/>
  <c r="F358" i="4" s="1"/>
  <c r="F271" i="4"/>
  <c r="F359" i="4" s="1"/>
  <c r="C494" i="4"/>
  <c r="C519" i="4" s="1"/>
  <c r="F339" i="4"/>
  <c r="F427" i="4" s="1"/>
  <c r="F272" i="4"/>
  <c r="F360" i="4" s="1"/>
  <c r="D441" i="4"/>
  <c r="J56" i="4"/>
  <c r="K49" i="4" s="1"/>
  <c r="K56" i="4" s="1"/>
  <c r="G443" i="4"/>
  <c r="G320" i="4"/>
  <c r="G408" i="4" s="1"/>
  <c r="E500" i="4"/>
  <c r="E509" i="4" s="1"/>
  <c r="C280" i="4"/>
  <c r="C368" i="4" s="1"/>
  <c r="C261" i="4"/>
  <c r="C349" i="4" s="1"/>
  <c r="Z38" i="4"/>
  <c r="Z46" i="4" s="1"/>
  <c r="C276" i="4"/>
  <c r="C364" i="4" s="1"/>
  <c r="D497" i="4"/>
  <c r="F338" i="4"/>
  <c r="F426" i="4" s="1"/>
  <c r="F337" i="4"/>
  <c r="F425" i="4" s="1"/>
  <c r="C339" i="4"/>
  <c r="C427" i="4" s="1"/>
  <c r="C341" i="4"/>
  <c r="C429" i="4" s="1"/>
  <c r="C342" i="4"/>
  <c r="C430" i="4" s="1"/>
  <c r="F278" i="4"/>
  <c r="F366" i="4" s="1"/>
  <c r="E333" i="4"/>
  <c r="E421" i="4" s="1"/>
  <c r="C304" i="4"/>
  <c r="C392" i="4" s="1"/>
  <c r="C338" i="4"/>
  <c r="C426" i="4" s="1"/>
  <c r="C500" i="4"/>
  <c r="C509" i="4" s="1"/>
  <c r="F276" i="4"/>
  <c r="F364" i="4" s="1"/>
  <c r="D500" i="4"/>
  <c r="D509" i="4" s="1"/>
  <c r="C305" i="4"/>
  <c r="C393" i="4" s="1"/>
  <c r="C308" i="4"/>
  <c r="C396" i="4" s="1"/>
  <c r="D323" i="4"/>
  <c r="D411" i="4" s="1"/>
  <c r="F277" i="4"/>
  <c r="F365" i="4" s="1"/>
  <c r="C307" i="4"/>
  <c r="C395" i="4" s="1"/>
  <c r="F267" i="4"/>
  <c r="F355" i="4" s="1"/>
  <c r="D498" i="4"/>
  <c r="F274" i="4"/>
  <c r="F362" i="4" s="1"/>
  <c r="G321" i="4"/>
  <c r="G409" i="4" s="1"/>
  <c r="F269" i="4"/>
  <c r="F357" i="4" s="1"/>
  <c r="C270" i="4"/>
  <c r="C358" i="4" s="1"/>
  <c r="C275" i="4"/>
  <c r="C363" i="4" s="1"/>
  <c r="C271" i="4"/>
  <c r="C359" i="4" s="1"/>
  <c r="Y18" i="4"/>
  <c r="Y32" i="4" s="1"/>
  <c r="Y38" i="4" s="1"/>
  <c r="Y46" i="4" s="1"/>
  <c r="AC25" i="3"/>
  <c r="AC30" i="3" s="1"/>
  <c r="X25" i="3"/>
  <c r="X30" i="3" s="1"/>
  <c r="U30" i="3"/>
  <c r="AD25" i="3"/>
  <c r="AD30" i="3" s="1"/>
  <c r="U18" i="4"/>
  <c r="U32" i="4" s="1"/>
  <c r="U38" i="4" s="1"/>
  <c r="U46" i="4" s="1"/>
  <c r="R18" i="4"/>
  <c r="R32" i="4" s="1"/>
  <c r="R38" i="4" s="1"/>
  <c r="R46" i="4" s="1"/>
  <c r="G469" i="3"/>
  <c r="G484" i="3" s="1"/>
  <c r="G485" i="3" s="1"/>
  <c r="C466" i="3"/>
  <c r="C479" i="3" s="1"/>
  <c r="M483" i="3"/>
  <c r="X38" i="4"/>
  <c r="X46" i="4" s="1"/>
  <c r="O483" i="3"/>
  <c r="H468" i="3"/>
  <c r="H481" i="3" s="1"/>
  <c r="AI38" i="4"/>
  <c r="AI46" i="4" s="1"/>
  <c r="I38" i="3"/>
  <c r="W18" i="4"/>
  <c r="W32" i="4" s="1"/>
  <c r="W38" i="4" s="1"/>
  <c r="W46" i="4" s="1"/>
  <c r="G466" i="3"/>
  <c r="G479" i="3" s="1"/>
  <c r="H391" i="4"/>
  <c r="H390" i="4"/>
  <c r="H304" i="4"/>
  <c r="H392" i="4" s="1"/>
  <c r="H306" i="4"/>
  <c r="H394" i="4" s="1"/>
  <c r="H307" i="4"/>
  <c r="H395" i="4" s="1"/>
  <c r="H308" i="4"/>
  <c r="H396" i="4" s="1"/>
  <c r="H305" i="4"/>
  <c r="H393" i="4" s="1"/>
  <c r="AC38" i="4"/>
  <c r="AC46" i="4" s="1"/>
  <c r="G496" i="4"/>
  <c r="G286" i="4"/>
  <c r="G374" i="4" s="1"/>
  <c r="G290" i="4"/>
  <c r="G378" i="4" s="1"/>
  <c r="G285" i="4"/>
  <c r="G373" i="4" s="1"/>
  <c r="G289" i="4"/>
  <c r="G377" i="4" s="1"/>
  <c r="G288" i="4"/>
  <c r="G376" i="4" s="1"/>
  <c r="G287" i="4"/>
  <c r="G375" i="4" s="1"/>
  <c r="G284" i="4"/>
  <c r="G372" i="4" s="1"/>
  <c r="G282" i="4"/>
  <c r="G370" i="4" s="1"/>
  <c r="G283" i="4"/>
  <c r="G371" i="4" s="1"/>
  <c r="H297" i="4"/>
  <c r="H385" i="4" s="1"/>
  <c r="F495" i="4"/>
  <c r="G497" i="4"/>
  <c r="D320" i="4"/>
  <c r="D408" i="4" s="1"/>
  <c r="D321" i="4"/>
  <c r="D409" i="4" s="1"/>
  <c r="K50" i="4"/>
  <c r="K57" i="4" s="1"/>
  <c r="G495" i="4"/>
  <c r="G276" i="4"/>
  <c r="G364" i="4" s="1"/>
  <c r="G281" i="4"/>
  <c r="G369" i="4" s="1"/>
  <c r="G279" i="4"/>
  <c r="G367" i="4" s="1"/>
  <c r="G280" i="4"/>
  <c r="G368" i="4" s="1"/>
  <c r="G278" i="4"/>
  <c r="G366" i="4" s="1"/>
  <c r="G277" i="4"/>
  <c r="G365" i="4" s="1"/>
  <c r="G500" i="4"/>
  <c r="G509" i="4" s="1"/>
  <c r="G297" i="4"/>
  <c r="G385" i="4" s="1"/>
  <c r="G493" i="4"/>
  <c r="G261" i="4"/>
  <c r="G349" i="4" s="1"/>
  <c r="G260" i="4"/>
  <c r="G348" i="4" s="1"/>
  <c r="H500" i="4"/>
  <c r="H509" i="4" s="1"/>
  <c r="G300" i="4"/>
  <c r="G388" i="4" s="1"/>
  <c r="G301" i="4"/>
  <c r="G389" i="4" s="1"/>
  <c r="G298" i="4"/>
  <c r="G386" i="4" s="1"/>
  <c r="G299" i="4"/>
  <c r="G387" i="4" s="1"/>
  <c r="G494" i="4"/>
  <c r="G275" i="4"/>
  <c r="G363" i="4" s="1"/>
  <c r="G270" i="4"/>
  <c r="G358" i="4" s="1"/>
  <c r="G271" i="4"/>
  <c r="G359" i="4" s="1"/>
  <c r="G269" i="4"/>
  <c r="G357" i="4" s="1"/>
  <c r="G273" i="4"/>
  <c r="G361" i="4" s="1"/>
  <c r="G268" i="4"/>
  <c r="G356" i="4" s="1"/>
  <c r="G267" i="4"/>
  <c r="G355" i="4" s="1"/>
  <c r="G274" i="4"/>
  <c r="G362" i="4" s="1"/>
  <c r="G272" i="4"/>
  <c r="G360" i="4" s="1"/>
  <c r="G266" i="4"/>
  <c r="G354" i="4" s="1"/>
  <c r="C493" i="4"/>
  <c r="H494" i="4"/>
  <c r="H271" i="4"/>
  <c r="H359" i="4" s="1"/>
  <c r="H275" i="4"/>
  <c r="H363" i="4" s="1"/>
  <c r="H270" i="4"/>
  <c r="H358" i="4" s="1"/>
  <c r="H269" i="4"/>
  <c r="H357" i="4" s="1"/>
  <c r="H273" i="4"/>
  <c r="H361" i="4" s="1"/>
  <c r="H268" i="4"/>
  <c r="H356" i="4" s="1"/>
  <c r="H274" i="4"/>
  <c r="H362" i="4" s="1"/>
  <c r="H272" i="4"/>
  <c r="H360" i="4" s="1"/>
  <c r="H267" i="4"/>
  <c r="H355" i="4" s="1"/>
  <c r="H266" i="4"/>
  <c r="H354" i="4" s="1"/>
  <c r="G307" i="4"/>
  <c r="G395" i="4" s="1"/>
  <c r="G305" i="4"/>
  <c r="G393" i="4" s="1"/>
  <c r="G306" i="4"/>
  <c r="G394" i="4" s="1"/>
  <c r="G304" i="4"/>
  <c r="G392" i="4" s="1"/>
  <c r="G308" i="4"/>
  <c r="G396" i="4" s="1"/>
  <c r="D499" i="4"/>
  <c r="D535" i="4" s="1"/>
  <c r="D537" i="4" s="1"/>
  <c r="D529" i="4" s="1"/>
  <c r="D311" i="4"/>
  <c r="D399" i="4" s="1"/>
  <c r="D310" i="4"/>
  <c r="D398" i="4" s="1"/>
  <c r="D493" i="4"/>
  <c r="D518" i="4" s="1"/>
  <c r="F330" i="4"/>
  <c r="F418" i="4" s="1"/>
  <c r="F328" i="4"/>
  <c r="F416" i="4" s="1"/>
  <c r="F329" i="4"/>
  <c r="F417" i="4" s="1"/>
  <c r="F331" i="4"/>
  <c r="F419" i="4" s="1"/>
  <c r="H498" i="4"/>
  <c r="H295" i="4"/>
  <c r="H383" i="4" s="1"/>
  <c r="H441" i="4" s="1"/>
  <c r="AH38" i="4"/>
  <c r="AH46" i="4" s="1"/>
  <c r="E338" i="4"/>
  <c r="E426" i="4" s="1"/>
  <c r="E337" i="4"/>
  <c r="E425" i="4" s="1"/>
  <c r="H493" i="4"/>
  <c r="H260" i="4"/>
  <c r="H348" i="4" s="1"/>
  <c r="H261" i="4"/>
  <c r="H349" i="4" s="1"/>
  <c r="D304" i="4"/>
  <c r="D392" i="4" s="1"/>
  <c r="D305" i="4"/>
  <c r="D393" i="4" s="1"/>
  <c r="D306" i="4"/>
  <c r="D394" i="4" s="1"/>
  <c r="D307" i="4"/>
  <c r="D395" i="4" s="1"/>
  <c r="D308" i="4"/>
  <c r="D396" i="4" s="1"/>
  <c r="E320" i="4"/>
  <c r="E408" i="4" s="1"/>
  <c r="E321" i="4"/>
  <c r="E409" i="4" s="1"/>
  <c r="F494" i="4"/>
  <c r="E298" i="4"/>
  <c r="E386" i="4" s="1"/>
  <c r="E301" i="4"/>
  <c r="E389" i="4" s="1"/>
  <c r="E300" i="4"/>
  <c r="E388" i="4" s="1"/>
  <c r="E299" i="4"/>
  <c r="E387" i="4" s="1"/>
  <c r="H499" i="4"/>
  <c r="H535" i="4" s="1"/>
  <c r="H537" i="4" s="1"/>
  <c r="H529" i="4" s="1"/>
  <c r="H311" i="4"/>
  <c r="H399" i="4" s="1"/>
  <c r="H310" i="4"/>
  <c r="H398" i="4" s="1"/>
  <c r="H497" i="4"/>
  <c r="E443" i="4"/>
  <c r="D337" i="4"/>
  <c r="D425" i="4" s="1"/>
  <c r="D338" i="4"/>
  <c r="D426" i="4" s="1"/>
  <c r="K48" i="4"/>
  <c r="K55" i="4" s="1"/>
  <c r="E307" i="4"/>
  <c r="E395" i="4" s="1"/>
  <c r="E304" i="4"/>
  <c r="E392" i="4" s="1"/>
  <c r="E305" i="4"/>
  <c r="E393" i="4" s="1"/>
  <c r="E306" i="4"/>
  <c r="E394" i="4" s="1"/>
  <c r="E308" i="4"/>
  <c r="E396" i="4" s="1"/>
  <c r="C334" i="4"/>
  <c r="C422" i="4" s="1"/>
  <c r="C333" i="4"/>
  <c r="C421" i="4" s="1"/>
  <c r="E494" i="4"/>
  <c r="E267" i="4"/>
  <c r="E355" i="4" s="1"/>
  <c r="E272" i="4"/>
  <c r="E360" i="4" s="1"/>
  <c r="E266" i="4"/>
  <c r="E354" i="4" s="1"/>
  <c r="E271" i="4"/>
  <c r="E359" i="4" s="1"/>
  <c r="E270" i="4"/>
  <c r="E358" i="4" s="1"/>
  <c r="E273" i="4"/>
  <c r="E361" i="4" s="1"/>
  <c r="E268" i="4"/>
  <c r="E356" i="4" s="1"/>
  <c r="E274" i="4"/>
  <c r="E362" i="4" s="1"/>
  <c r="E275" i="4"/>
  <c r="E363" i="4" s="1"/>
  <c r="E269" i="4"/>
  <c r="E357" i="4" s="1"/>
  <c r="E390" i="4"/>
  <c r="H301" i="4"/>
  <c r="H389" i="4" s="1"/>
  <c r="H300" i="4"/>
  <c r="H388" i="4" s="1"/>
  <c r="H298" i="4"/>
  <c r="H386" i="4" s="1"/>
  <c r="H299" i="4"/>
  <c r="H387" i="4" s="1"/>
  <c r="G499" i="4"/>
  <c r="G535" i="4" s="1"/>
  <c r="G537" i="4" s="1"/>
  <c r="G529" i="4" s="1"/>
  <c r="G311" i="4"/>
  <c r="G399" i="4" s="1"/>
  <c r="G310" i="4"/>
  <c r="G398" i="4" s="1"/>
  <c r="C331" i="4"/>
  <c r="C419" i="4" s="1"/>
  <c r="C329" i="4"/>
  <c r="C417" i="4" s="1"/>
  <c r="C328" i="4"/>
  <c r="C416" i="4" s="1"/>
  <c r="C330" i="4"/>
  <c r="C418" i="4" s="1"/>
  <c r="E496" i="4"/>
  <c r="E290" i="4"/>
  <c r="E378" i="4" s="1"/>
  <c r="E283" i="4"/>
  <c r="E371" i="4" s="1"/>
  <c r="E282" i="4"/>
  <c r="E370" i="4" s="1"/>
  <c r="E289" i="4"/>
  <c r="E377" i="4" s="1"/>
  <c r="E288" i="4"/>
  <c r="E376" i="4" s="1"/>
  <c r="E286" i="4"/>
  <c r="E374" i="4" s="1"/>
  <c r="E287" i="4"/>
  <c r="E375" i="4" s="1"/>
  <c r="E284" i="4"/>
  <c r="E372" i="4" s="1"/>
  <c r="E285" i="4"/>
  <c r="E373" i="4" s="1"/>
  <c r="E499" i="4"/>
  <c r="E535" i="4" s="1"/>
  <c r="E537" i="4" s="1"/>
  <c r="E529" i="4" s="1"/>
  <c r="E311" i="4"/>
  <c r="E399" i="4" s="1"/>
  <c r="E310" i="4"/>
  <c r="E398" i="4" s="1"/>
  <c r="H341" i="4"/>
  <c r="H429" i="4" s="1"/>
  <c r="H339" i="4"/>
  <c r="H427" i="4" s="1"/>
  <c r="H342" i="4"/>
  <c r="H430" i="4" s="1"/>
  <c r="H340" i="4"/>
  <c r="H428" i="4" s="1"/>
  <c r="H338" i="4"/>
  <c r="H426" i="4" s="1"/>
  <c r="H337" i="4"/>
  <c r="H425" i="4" s="1"/>
  <c r="H495" i="4"/>
  <c r="C497" i="4"/>
  <c r="C324" i="4"/>
  <c r="C412" i="4" s="1"/>
  <c r="C323" i="4"/>
  <c r="C411" i="4" s="1"/>
  <c r="D495" i="4"/>
  <c r="D520" i="4" s="1"/>
  <c r="E497" i="4"/>
  <c r="G498" i="4"/>
  <c r="G295" i="4"/>
  <c r="G383" i="4" s="1"/>
  <c r="G441" i="4" s="1"/>
  <c r="G324" i="4"/>
  <c r="G412" i="4" s="1"/>
  <c r="G323" i="4"/>
  <c r="G411" i="4" s="1"/>
  <c r="H324" i="4"/>
  <c r="H412" i="4" s="1"/>
  <c r="H323" i="4"/>
  <c r="H411" i="4" s="1"/>
  <c r="C300" i="4"/>
  <c r="C388" i="4" s="1"/>
  <c r="C299" i="4"/>
  <c r="C387" i="4" s="1"/>
  <c r="C298" i="4"/>
  <c r="C386" i="4" s="1"/>
  <c r="C301" i="4"/>
  <c r="C389" i="4" s="1"/>
  <c r="D333" i="4"/>
  <c r="D421" i="4" s="1"/>
  <c r="D334" i="4"/>
  <c r="D422" i="4" s="1"/>
  <c r="C321" i="4"/>
  <c r="C409" i="4" s="1"/>
  <c r="C320" i="4"/>
  <c r="C408" i="4" s="1"/>
  <c r="D341" i="4"/>
  <c r="D429" i="4" s="1"/>
  <c r="D339" i="4"/>
  <c r="D427" i="4" s="1"/>
  <c r="D342" i="4"/>
  <c r="D430" i="4" s="1"/>
  <c r="D340" i="4"/>
  <c r="D428" i="4" s="1"/>
  <c r="E493" i="4"/>
  <c r="E518" i="4" s="1"/>
  <c r="E260" i="4"/>
  <c r="E348" i="4" s="1"/>
  <c r="E261" i="4"/>
  <c r="E349" i="4" s="1"/>
  <c r="E297" i="4"/>
  <c r="E385" i="4" s="1"/>
  <c r="K51" i="4"/>
  <c r="K58" i="4" s="1"/>
  <c r="E342" i="4"/>
  <c r="E430" i="4" s="1"/>
  <c r="E341" i="4"/>
  <c r="E429" i="4" s="1"/>
  <c r="E340" i="4"/>
  <c r="E428" i="4" s="1"/>
  <c r="E339" i="4"/>
  <c r="E427" i="4" s="1"/>
  <c r="D329" i="4"/>
  <c r="D417" i="4" s="1"/>
  <c r="D331" i="4"/>
  <c r="D419" i="4" s="1"/>
  <c r="D330" i="4"/>
  <c r="D418" i="4" s="1"/>
  <c r="D328" i="4"/>
  <c r="D416" i="4" s="1"/>
  <c r="F497" i="4"/>
  <c r="E498" i="4"/>
  <c r="E295" i="4"/>
  <c r="E383" i="4" s="1"/>
  <c r="E441" i="4" s="1"/>
  <c r="F498" i="4"/>
  <c r="F295" i="4"/>
  <c r="F383" i="4" s="1"/>
  <c r="F441" i="4" s="1"/>
  <c r="C496" i="4"/>
  <c r="E495" i="4"/>
  <c r="E520" i="4" s="1"/>
  <c r="E279" i="4"/>
  <c r="E367" i="4" s="1"/>
  <c r="E277" i="4"/>
  <c r="E365" i="4" s="1"/>
  <c r="E276" i="4"/>
  <c r="E364" i="4" s="1"/>
  <c r="E280" i="4"/>
  <c r="E368" i="4" s="1"/>
  <c r="E281" i="4"/>
  <c r="E369" i="4" s="1"/>
  <c r="E278" i="4"/>
  <c r="E366" i="4" s="1"/>
  <c r="C495" i="4"/>
  <c r="C498" i="4"/>
  <c r="F493" i="4"/>
  <c r="H496" i="4"/>
  <c r="H282" i="4"/>
  <c r="H370" i="4" s="1"/>
  <c r="H289" i="4"/>
  <c r="H377" i="4" s="1"/>
  <c r="H288" i="4"/>
  <c r="H376" i="4" s="1"/>
  <c r="H286" i="4"/>
  <c r="H374" i="4" s="1"/>
  <c r="H284" i="4"/>
  <c r="H372" i="4" s="1"/>
  <c r="H287" i="4"/>
  <c r="H375" i="4" s="1"/>
  <c r="H283" i="4"/>
  <c r="H371" i="4" s="1"/>
  <c r="H285" i="4"/>
  <c r="H373" i="4" s="1"/>
  <c r="H290" i="4"/>
  <c r="H378" i="4" s="1"/>
  <c r="D494" i="4"/>
  <c r="D272" i="4"/>
  <c r="D360" i="4" s="1"/>
  <c r="D266" i="4"/>
  <c r="D354" i="4" s="1"/>
  <c r="D271" i="4"/>
  <c r="D359" i="4" s="1"/>
  <c r="D269" i="4"/>
  <c r="D357" i="4" s="1"/>
  <c r="D273" i="4"/>
  <c r="D361" i="4" s="1"/>
  <c r="D268" i="4"/>
  <c r="D356" i="4" s="1"/>
  <c r="D267" i="4"/>
  <c r="D355" i="4" s="1"/>
  <c r="D274" i="4"/>
  <c r="D362" i="4" s="1"/>
  <c r="D270" i="4"/>
  <c r="D358" i="4" s="1"/>
  <c r="D275" i="4"/>
  <c r="D363" i="4" s="1"/>
  <c r="G329" i="4"/>
  <c r="G417" i="4" s="1"/>
  <c r="G331" i="4"/>
  <c r="G419" i="4" s="1"/>
  <c r="G328" i="4"/>
  <c r="G416" i="4" s="1"/>
  <c r="G330" i="4"/>
  <c r="G418" i="4" s="1"/>
  <c r="E469" i="3"/>
  <c r="E484" i="3" s="1"/>
  <c r="E485" i="3" s="1"/>
  <c r="G465" i="3"/>
  <c r="G478" i="3" s="1"/>
  <c r="C467" i="3"/>
  <c r="C480" i="3" s="1"/>
  <c r="L483" i="3"/>
  <c r="P30" i="3"/>
  <c r="AJ25" i="3"/>
  <c r="AJ30" i="3" s="1"/>
  <c r="AJ18" i="4"/>
  <c r="AJ32" i="4" s="1"/>
  <c r="AJ38" i="4" s="1"/>
  <c r="AJ46" i="4" s="1"/>
  <c r="AD38" i="4"/>
  <c r="AD46" i="4" s="1"/>
  <c r="G467" i="3"/>
  <c r="G480" i="3" s="1"/>
  <c r="AA30" i="3"/>
  <c r="AI25" i="3"/>
  <c r="AI30" i="3" s="1"/>
  <c r="V18" i="4"/>
  <c r="V32" i="4" s="1"/>
  <c r="V38" i="4" s="1"/>
  <c r="V46" i="4" s="1"/>
  <c r="V25" i="3"/>
  <c r="V30" i="3" s="1"/>
  <c r="N38" i="4"/>
  <c r="N46" i="4" s="1"/>
  <c r="H469" i="3"/>
  <c r="H484" i="3" s="1"/>
  <c r="H485" i="3" s="1"/>
  <c r="Q483" i="3"/>
  <c r="I52" i="3"/>
  <c r="I63" i="3" s="1"/>
  <c r="J40" i="3"/>
  <c r="AA38" i="4"/>
  <c r="AA46" i="4" s="1"/>
  <c r="E467" i="3"/>
  <c r="E480" i="3" s="1"/>
  <c r="F467" i="3"/>
  <c r="F480" i="3" s="1"/>
  <c r="C468" i="3"/>
  <c r="C481" i="3" s="1"/>
  <c r="R30" i="3"/>
  <c r="E465" i="3"/>
  <c r="E478" i="3" s="1"/>
  <c r="P483" i="3"/>
  <c r="S25" i="3"/>
  <c r="S30" i="3" s="1"/>
  <c r="S18" i="4"/>
  <c r="S32" i="4" s="1"/>
  <c r="S38" i="4" s="1"/>
  <c r="S46" i="4" s="1"/>
  <c r="H467" i="3"/>
  <c r="H480" i="3" s="1"/>
  <c r="D469" i="3"/>
  <c r="D465" i="3"/>
  <c r="D478" i="3" s="1"/>
  <c r="AB25" i="3"/>
  <c r="AB30" i="3" s="1"/>
  <c r="AB18" i="4"/>
  <c r="AB32" i="4" s="1"/>
  <c r="AB38" i="4" s="1"/>
  <c r="AB46" i="4" s="1"/>
  <c r="C469" i="3"/>
  <c r="W30" i="3"/>
  <c r="M18" i="4"/>
  <c r="M32" i="4" s="1"/>
  <c r="M38" i="4" s="1"/>
  <c r="M46" i="4" s="1"/>
  <c r="M25" i="3"/>
  <c r="M30" i="3" s="1"/>
  <c r="C465" i="3"/>
  <c r="C478" i="3" s="1"/>
  <c r="F464" i="3"/>
  <c r="F477" i="3" s="1"/>
  <c r="H465" i="3"/>
  <c r="H478" i="3" s="1"/>
  <c r="D467" i="3"/>
  <c r="D480" i="3" s="1"/>
  <c r="E464" i="3"/>
  <c r="E477" i="3" s="1"/>
  <c r="E468" i="3"/>
  <c r="E481" i="3" s="1"/>
  <c r="C464" i="3"/>
  <c r="C477" i="3" s="1"/>
  <c r="D466" i="3"/>
  <c r="D479" i="3" s="1"/>
  <c r="E466" i="3"/>
  <c r="E479" i="3" s="1"/>
  <c r="T25" i="3"/>
  <c r="T30" i="3" s="1"/>
  <c r="T18" i="4"/>
  <c r="T32" i="4" s="1"/>
  <c r="T38" i="4" s="1"/>
  <c r="T46" i="4" s="1"/>
  <c r="Y30" i="3"/>
  <c r="R483" i="3"/>
  <c r="H464" i="3"/>
  <c r="H477" i="3" s="1"/>
  <c r="G464" i="3"/>
  <c r="G477" i="3" s="1"/>
  <c r="F465" i="3"/>
  <c r="F478" i="3" s="1"/>
  <c r="K30" i="3"/>
  <c r="D464" i="3"/>
  <c r="D477" i="3" s="1"/>
  <c r="H466" i="3"/>
  <c r="H479" i="3" s="1"/>
  <c r="F466" i="3"/>
  <c r="F479" i="3" s="1"/>
  <c r="Q25" i="3"/>
  <c r="Q30" i="3" s="1"/>
  <c r="Q18" i="4"/>
  <c r="Q32" i="4" s="1"/>
  <c r="Q38" i="4" s="1"/>
  <c r="Q46" i="4" s="1"/>
  <c r="F469" i="3"/>
  <c r="D468" i="3"/>
  <c r="D481" i="3" s="1"/>
  <c r="J44" i="3"/>
  <c r="F468" i="3"/>
  <c r="F481" i="3" s="1"/>
  <c r="AE18" i="4"/>
  <c r="AE32" i="4" s="1"/>
  <c r="AE38" i="4" s="1"/>
  <c r="AE46" i="4" s="1"/>
  <c r="AE25" i="3"/>
  <c r="AE30" i="3" s="1"/>
  <c r="G468" i="3"/>
  <c r="G481" i="3" s="1"/>
  <c r="AF18" i="4"/>
  <c r="AF32" i="4" s="1"/>
  <c r="AF38" i="4" s="1"/>
  <c r="AF46" i="4" s="1"/>
  <c r="AF25" i="3"/>
  <c r="AF30" i="3" s="1"/>
  <c r="AG25" i="3"/>
  <c r="AG30" i="3" s="1"/>
  <c r="AG18" i="4"/>
  <c r="AG32" i="4" s="1"/>
  <c r="AG38" i="4" s="1"/>
  <c r="AG46" i="4" s="1"/>
  <c r="K483" i="3"/>
  <c r="N483" i="3"/>
  <c r="F436" i="4" l="1"/>
  <c r="F545" i="4" s="1"/>
  <c r="G436" i="4"/>
  <c r="G545" i="4" s="1"/>
  <c r="C436" i="4"/>
  <c r="C545" i="4" s="1"/>
  <c r="H436" i="4"/>
  <c r="H545" i="4" s="1"/>
  <c r="D436" i="4"/>
  <c r="D545" i="4" s="1"/>
  <c r="G508" i="4"/>
  <c r="G551" i="4"/>
  <c r="H508" i="4"/>
  <c r="H551" i="4"/>
  <c r="E436" i="4"/>
  <c r="E545" i="4" s="1"/>
  <c r="D508" i="4"/>
  <c r="D551" i="4"/>
  <c r="E508" i="4"/>
  <c r="E551" i="4"/>
  <c r="J60" i="4"/>
  <c r="E550" i="4"/>
  <c r="F550" i="4"/>
  <c r="H442" i="4"/>
  <c r="D550" i="4"/>
  <c r="G442" i="4"/>
  <c r="C550" i="4"/>
  <c r="E442" i="4"/>
  <c r="D507" i="4"/>
  <c r="C440" i="4"/>
  <c r="C549" i="4" s="1"/>
  <c r="E440" i="4"/>
  <c r="E549" i="4" s="1"/>
  <c r="D442" i="4"/>
  <c r="F440" i="4"/>
  <c r="F549" i="4" s="1"/>
  <c r="C503" i="4"/>
  <c r="D439" i="4"/>
  <c r="D548" i="4" s="1"/>
  <c r="E552" i="4"/>
  <c r="D438" i="4"/>
  <c r="D547" i="4" s="1"/>
  <c r="C438" i="4"/>
  <c r="C547" i="4" s="1"/>
  <c r="F505" i="4"/>
  <c r="F439" i="4"/>
  <c r="F548" i="4" s="1"/>
  <c r="C552" i="4"/>
  <c r="D530" i="4"/>
  <c r="D539" i="4" s="1"/>
  <c r="D440" i="4"/>
  <c r="D549" i="4" s="1"/>
  <c r="H440" i="4"/>
  <c r="H549" i="4" s="1"/>
  <c r="F438" i="4"/>
  <c r="F547" i="4" s="1"/>
  <c r="G440" i="4"/>
  <c r="G549" i="4" s="1"/>
  <c r="D505" i="4"/>
  <c r="D506" i="4"/>
  <c r="F437" i="4"/>
  <c r="F546" i="4" s="1"/>
  <c r="G437" i="4"/>
  <c r="G546" i="4" s="1"/>
  <c r="F552" i="4"/>
  <c r="H550" i="4"/>
  <c r="C437" i="4"/>
  <c r="C546" i="4" s="1"/>
  <c r="G438" i="4"/>
  <c r="G547" i="4" s="1"/>
  <c r="E439" i="4"/>
  <c r="E548" i="4" s="1"/>
  <c r="G550" i="4"/>
  <c r="G439" i="4"/>
  <c r="G548" i="4" s="1"/>
  <c r="G552" i="4"/>
  <c r="H439" i="4"/>
  <c r="H548" i="4" s="1"/>
  <c r="E438" i="4"/>
  <c r="E547" i="4" s="1"/>
  <c r="D552" i="4"/>
  <c r="H438" i="4"/>
  <c r="H547" i="4" s="1"/>
  <c r="J51" i="3"/>
  <c r="L50" i="4"/>
  <c r="L57" i="4" s="1"/>
  <c r="M52" i="4"/>
  <c r="M59" i="4" s="1"/>
  <c r="G521" i="4"/>
  <c r="G505" i="4"/>
  <c r="G519" i="4"/>
  <c r="G503" i="4"/>
  <c r="F506" i="4"/>
  <c r="C439" i="4"/>
  <c r="C548" i="4" s="1"/>
  <c r="H503" i="4"/>
  <c r="H519" i="4"/>
  <c r="G520" i="4"/>
  <c r="G504" i="4"/>
  <c r="C522" i="4"/>
  <c r="C506" i="4"/>
  <c r="C504" i="4"/>
  <c r="C520" i="4"/>
  <c r="E437" i="4"/>
  <c r="E546" i="4" s="1"/>
  <c r="H520" i="4"/>
  <c r="H504" i="4"/>
  <c r="F519" i="4"/>
  <c r="F503" i="4"/>
  <c r="G502" i="4"/>
  <c r="G518" i="4"/>
  <c r="C502" i="4"/>
  <c r="C518" i="4"/>
  <c r="G506" i="4"/>
  <c r="F507" i="4"/>
  <c r="F530" i="4"/>
  <c r="F539" i="4" s="1"/>
  <c r="F504" i="4"/>
  <c r="F520" i="4"/>
  <c r="D502" i="4"/>
  <c r="E502" i="4"/>
  <c r="D437" i="4"/>
  <c r="D546" i="4" s="1"/>
  <c r="H437" i="4"/>
  <c r="H546" i="4" s="1"/>
  <c r="L49" i="4"/>
  <c r="L56" i="4" s="1"/>
  <c r="F502" i="4"/>
  <c r="F518" i="4"/>
  <c r="E504" i="4"/>
  <c r="H552" i="4"/>
  <c r="E506" i="4"/>
  <c r="D504" i="4"/>
  <c r="E503" i="4"/>
  <c r="E519" i="4"/>
  <c r="H521" i="4"/>
  <c r="H505" i="4"/>
  <c r="L48" i="4"/>
  <c r="C505" i="4"/>
  <c r="C521" i="4"/>
  <c r="H506" i="4"/>
  <c r="E507" i="4"/>
  <c r="E530" i="4"/>
  <c r="E539" i="4" s="1"/>
  <c r="H507" i="4"/>
  <c r="H530" i="4"/>
  <c r="H539" i="4" s="1"/>
  <c r="D519" i="4"/>
  <c r="D503" i="4"/>
  <c r="K53" i="4"/>
  <c r="G507" i="4"/>
  <c r="G530" i="4"/>
  <c r="G539" i="4" s="1"/>
  <c r="H502" i="4"/>
  <c r="H518" i="4"/>
  <c r="E521" i="4"/>
  <c r="E505" i="4"/>
  <c r="C507" i="4"/>
  <c r="C530" i="4"/>
  <c r="C539" i="4" s="1"/>
  <c r="L51" i="4"/>
  <c r="L58" i="4" s="1"/>
  <c r="C484" i="3"/>
  <c r="C485" i="3" s="1"/>
  <c r="C486" i="3" s="1"/>
  <c r="C487" i="3" s="1"/>
  <c r="S483" i="3"/>
  <c r="G486" i="3"/>
  <c r="G487" i="3" s="1"/>
  <c r="E486" i="3"/>
  <c r="E487" i="3" s="1"/>
  <c r="F484" i="3"/>
  <c r="F485" i="3" s="1"/>
  <c r="F486" i="3" s="1"/>
  <c r="F487" i="3" s="1"/>
  <c r="D484" i="3"/>
  <c r="D485" i="3" s="1"/>
  <c r="D486" i="3" s="1"/>
  <c r="D487" i="3" s="1"/>
  <c r="I66" i="3"/>
  <c r="I64" i="3"/>
  <c r="J33" i="3" s="1"/>
  <c r="I67" i="3"/>
  <c r="J36" i="3" s="1"/>
  <c r="J50" i="3" s="1"/>
  <c r="K43" i="3" s="1"/>
  <c r="I68" i="3"/>
  <c r="I65" i="3"/>
  <c r="I71" i="3"/>
  <c r="I72" i="3" s="1"/>
  <c r="H486" i="3"/>
  <c r="H487" i="3" s="1"/>
  <c r="J45" i="3"/>
  <c r="I82" i="3" l="1"/>
  <c r="I86" i="3"/>
  <c r="I84" i="3"/>
  <c r="I81" i="3"/>
  <c r="I85" i="3"/>
  <c r="I83" i="3"/>
  <c r="K44" i="3"/>
  <c r="G510" i="4"/>
  <c r="C510" i="4"/>
  <c r="H510" i="4"/>
  <c r="M51" i="4"/>
  <c r="M58" i="4" s="1"/>
  <c r="M49" i="4"/>
  <c r="M56" i="4" s="1"/>
  <c r="M50" i="4"/>
  <c r="M57" i="4" s="1"/>
  <c r="F510" i="4"/>
  <c r="E510" i="4"/>
  <c r="D510" i="4"/>
  <c r="L53" i="4"/>
  <c r="L55" i="4"/>
  <c r="N52" i="4"/>
  <c r="N59" i="4" s="1"/>
  <c r="C540" i="4"/>
  <c r="C541" i="4" s="1"/>
  <c r="J34" i="3"/>
  <c r="J48" i="3" s="1"/>
  <c r="K41" i="3" s="1"/>
  <c r="J47" i="3"/>
  <c r="J35" i="3"/>
  <c r="T483" i="3"/>
  <c r="I136" i="3" l="1"/>
  <c r="I133" i="3"/>
  <c r="I127" i="3"/>
  <c r="I286" i="3" s="1"/>
  <c r="I370" i="3" s="1"/>
  <c r="I135" i="3"/>
  <c r="I134" i="3"/>
  <c r="I137" i="3"/>
  <c r="I149" i="3"/>
  <c r="I298" i="3" s="1"/>
  <c r="I382" i="3" s="1"/>
  <c r="I130" i="3"/>
  <c r="I304" i="3" s="1"/>
  <c r="I388" i="3" s="1"/>
  <c r="I151" i="3"/>
  <c r="I300" i="3" s="1"/>
  <c r="I384" i="3" s="1"/>
  <c r="I153" i="3"/>
  <c r="I302" i="3" s="1"/>
  <c r="I386" i="3" s="1"/>
  <c r="I150" i="3"/>
  <c r="I299" i="3" s="1"/>
  <c r="I383" i="3" s="1"/>
  <c r="I152" i="3"/>
  <c r="I301" i="3" s="1"/>
  <c r="I385" i="3" s="1"/>
  <c r="I154" i="3"/>
  <c r="I303" i="3" s="1"/>
  <c r="I387" i="3" s="1"/>
  <c r="I147" i="3"/>
  <c r="I311" i="3" s="1"/>
  <c r="I395" i="3" s="1"/>
  <c r="I145" i="3"/>
  <c r="I308" i="3" s="1"/>
  <c r="I392" i="3" s="1"/>
  <c r="I144" i="3"/>
  <c r="I129" i="3"/>
  <c r="I313" i="3" s="1"/>
  <c r="I397" i="3" s="1"/>
  <c r="I146" i="3"/>
  <c r="I143" i="3"/>
  <c r="I305" i="3" s="1"/>
  <c r="I389" i="3" s="1"/>
  <c r="I148" i="3"/>
  <c r="I312" i="3" s="1"/>
  <c r="I396" i="3" s="1"/>
  <c r="I162" i="3"/>
  <c r="I329" i="3" s="1"/>
  <c r="I413" i="3" s="1"/>
  <c r="I160" i="3"/>
  <c r="I163" i="3"/>
  <c r="I330" i="3" s="1"/>
  <c r="I414" i="3" s="1"/>
  <c r="I164" i="3"/>
  <c r="I331" i="3" s="1"/>
  <c r="I415" i="3" s="1"/>
  <c r="I132" i="3"/>
  <c r="I332" i="3" s="1"/>
  <c r="I416" i="3" s="1"/>
  <c r="I161" i="3"/>
  <c r="I155" i="3"/>
  <c r="I159" i="3"/>
  <c r="I321" i="3" s="1"/>
  <c r="I405" i="3" s="1"/>
  <c r="I156" i="3"/>
  <c r="I131" i="3"/>
  <c r="I322" i="3" s="1"/>
  <c r="I406" i="3" s="1"/>
  <c r="I157" i="3"/>
  <c r="I318" i="3" s="1"/>
  <c r="I402" i="3" s="1"/>
  <c r="I158" i="3"/>
  <c r="I139" i="3"/>
  <c r="I141" i="3"/>
  <c r="I138" i="3"/>
  <c r="I287" i="3" s="1"/>
  <c r="I371" i="3" s="1"/>
  <c r="I140" i="3"/>
  <c r="I292" i="3" s="1"/>
  <c r="I376" i="3" s="1"/>
  <c r="I142" i="3"/>
  <c r="I128" i="3"/>
  <c r="I297" i="3" s="1"/>
  <c r="I381" i="3" s="1"/>
  <c r="J38" i="3"/>
  <c r="O52" i="4"/>
  <c r="O59" i="4" s="1"/>
  <c r="N50" i="4"/>
  <c r="N57" i="4" s="1"/>
  <c r="M48" i="4"/>
  <c r="M53" i="4" s="1"/>
  <c r="N51" i="4"/>
  <c r="N58" i="4" s="1"/>
  <c r="N49" i="4"/>
  <c r="N56" i="4" s="1"/>
  <c r="J49" i="3"/>
  <c r="K42" i="3" s="1"/>
  <c r="U483" i="3"/>
  <c r="K40" i="3"/>
  <c r="I259" i="3" l="1"/>
  <c r="I343" i="3" s="1"/>
  <c r="I262" i="3"/>
  <c r="I346" i="3" s="1"/>
  <c r="I265" i="3"/>
  <c r="I349" i="3" s="1"/>
  <c r="I256" i="3"/>
  <c r="I340" i="3" s="1"/>
  <c r="I257" i="3"/>
  <c r="I341" i="3" s="1"/>
  <c r="I260" i="3"/>
  <c r="I344" i="3" s="1"/>
  <c r="I263" i="3"/>
  <c r="I347" i="3" s="1"/>
  <c r="I261" i="3"/>
  <c r="I345" i="3" s="1"/>
  <c r="I264" i="3"/>
  <c r="I348" i="3" s="1"/>
  <c r="I258" i="3"/>
  <c r="I342" i="3" s="1"/>
  <c r="I310" i="3"/>
  <c r="I394" i="3" s="1"/>
  <c r="I309" i="3"/>
  <c r="I393" i="3" s="1"/>
  <c r="I317" i="3"/>
  <c r="I401" i="3" s="1"/>
  <c r="I314" i="3"/>
  <c r="I398" i="3" s="1"/>
  <c r="I315" i="3"/>
  <c r="I399" i="3" s="1"/>
  <c r="I316" i="3"/>
  <c r="I400" i="3" s="1"/>
  <c r="I293" i="3"/>
  <c r="I377" i="3" s="1"/>
  <c r="I294" i="3"/>
  <c r="I378" i="3" s="1"/>
  <c r="I295" i="3"/>
  <c r="I379" i="3" s="1"/>
  <c r="I296" i="3"/>
  <c r="I380" i="3" s="1"/>
  <c r="I323" i="3"/>
  <c r="I407" i="3" s="1"/>
  <c r="I324" i="3"/>
  <c r="I408" i="3" s="1"/>
  <c r="I307" i="3"/>
  <c r="I391" i="3" s="1"/>
  <c r="I306" i="3"/>
  <c r="I390" i="3" s="1"/>
  <c r="I271" i="3"/>
  <c r="I355" i="3" s="1"/>
  <c r="I267" i="3"/>
  <c r="I351" i="3" s="1"/>
  <c r="I268" i="3"/>
  <c r="I352" i="3" s="1"/>
  <c r="I266" i="3"/>
  <c r="I350" i="3" s="1"/>
  <c r="I270" i="3"/>
  <c r="I354" i="3" s="1"/>
  <c r="I272" i="3"/>
  <c r="I356" i="3" s="1"/>
  <c r="I269" i="3"/>
  <c r="I353" i="3" s="1"/>
  <c r="I283" i="3"/>
  <c r="I367" i="3" s="1"/>
  <c r="I284" i="3"/>
  <c r="I368" i="3" s="1"/>
  <c r="I282" i="3"/>
  <c r="I366" i="3" s="1"/>
  <c r="I285" i="3"/>
  <c r="I369" i="3" s="1"/>
  <c r="I288" i="3"/>
  <c r="I372" i="3" s="1"/>
  <c r="I290" i="3"/>
  <c r="I374" i="3" s="1"/>
  <c r="I291" i="3"/>
  <c r="I375" i="3" s="1"/>
  <c r="I289" i="3"/>
  <c r="I373" i="3" s="1"/>
  <c r="I320" i="3"/>
  <c r="I404" i="3" s="1"/>
  <c r="I319" i="3"/>
  <c r="I403" i="3" s="1"/>
  <c r="I327" i="3"/>
  <c r="I411" i="3" s="1"/>
  <c r="I328" i="3"/>
  <c r="I412" i="3" s="1"/>
  <c r="I326" i="3"/>
  <c r="I410" i="3" s="1"/>
  <c r="I325" i="3"/>
  <c r="I409" i="3" s="1"/>
  <c r="I250" i="3"/>
  <c r="I334" i="3" s="1"/>
  <c r="I253" i="3"/>
  <c r="I337" i="3" s="1"/>
  <c r="I255" i="3"/>
  <c r="I339" i="3" s="1"/>
  <c r="I251" i="3"/>
  <c r="I335" i="3" s="1"/>
  <c r="I254" i="3"/>
  <c r="I338" i="3" s="1"/>
  <c r="I252" i="3"/>
  <c r="I336" i="3" s="1"/>
  <c r="I276" i="3"/>
  <c r="I360" i="3" s="1"/>
  <c r="I275" i="3"/>
  <c r="I359" i="3" s="1"/>
  <c r="I279" i="3"/>
  <c r="I363" i="3" s="1"/>
  <c r="I278" i="3"/>
  <c r="I362" i="3" s="1"/>
  <c r="I277" i="3"/>
  <c r="I361" i="3" s="1"/>
  <c r="I281" i="3"/>
  <c r="I365" i="3" s="1"/>
  <c r="I280" i="3"/>
  <c r="I364" i="3" s="1"/>
  <c r="I274" i="3"/>
  <c r="I358" i="3" s="1"/>
  <c r="I273" i="3"/>
  <c r="I357" i="3" s="1"/>
  <c r="M55" i="4"/>
  <c r="N48" i="4" s="1"/>
  <c r="N53" i="4" s="1"/>
  <c r="J52" i="3"/>
  <c r="J63" i="3" s="1"/>
  <c r="J64" i="3" s="1"/>
  <c r="K33" i="3" s="1"/>
  <c r="K45" i="3"/>
  <c r="O51" i="4"/>
  <c r="O58" i="4" s="1"/>
  <c r="O49" i="4"/>
  <c r="O56" i="4" s="1"/>
  <c r="P52" i="4"/>
  <c r="P59" i="4" s="1"/>
  <c r="O50" i="4"/>
  <c r="O57" i="4" s="1"/>
  <c r="I469" i="3"/>
  <c r="I468" i="3"/>
  <c r="I481" i="3" s="1"/>
  <c r="I466" i="3"/>
  <c r="I479" i="3" s="1"/>
  <c r="I465" i="3"/>
  <c r="I478" i="3" s="1"/>
  <c r="V483" i="3"/>
  <c r="I464" i="3"/>
  <c r="I477" i="3" s="1"/>
  <c r="I467" i="3"/>
  <c r="I480" i="3" s="1"/>
  <c r="N55" i="4" l="1"/>
  <c r="O48" i="4" s="1"/>
  <c r="O53" i="4" s="1"/>
  <c r="Q52" i="4"/>
  <c r="Q59" i="4" s="1"/>
  <c r="P51" i="4"/>
  <c r="P58" i="4" s="1"/>
  <c r="P50" i="4"/>
  <c r="P57" i="4" s="1"/>
  <c r="P49" i="4"/>
  <c r="P56" i="4" s="1"/>
  <c r="K47" i="3"/>
  <c r="W483" i="3"/>
  <c r="I484" i="3"/>
  <c r="I485" i="3" s="1"/>
  <c r="I486" i="3" s="1"/>
  <c r="I487" i="3" s="1"/>
  <c r="J66" i="3"/>
  <c r="K35" i="3" s="1"/>
  <c r="K49" i="3" s="1"/>
  <c r="L42" i="3" s="1"/>
  <c r="J71" i="3"/>
  <c r="J72" i="3" s="1"/>
  <c r="J65" i="3"/>
  <c r="K34" i="3" s="1"/>
  <c r="K48" i="3" s="1"/>
  <c r="L41" i="3" s="1"/>
  <c r="J67" i="3"/>
  <c r="K36" i="3" s="1"/>
  <c r="K50" i="3" s="1"/>
  <c r="L43" i="3" s="1"/>
  <c r="J68" i="3"/>
  <c r="K37" i="3" s="1"/>
  <c r="K51" i="3" s="1"/>
  <c r="L44" i="3" l="1"/>
  <c r="J81" i="3"/>
  <c r="J85" i="3"/>
  <c r="J82" i="3"/>
  <c r="J86" i="3"/>
  <c r="J84" i="3"/>
  <c r="J83" i="3"/>
  <c r="O55" i="4"/>
  <c r="P48" i="4" s="1"/>
  <c r="Q50" i="4"/>
  <c r="Q57" i="4" s="1"/>
  <c r="R52" i="4"/>
  <c r="R59" i="4" s="1"/>
  <c r="Q49" i="4"/>
  <c r="Q56" i="4" s="1"/>
  <c r="Q51" i="4"/>
  <c r="Q58" i="4" s="1"/>
  <c r="X483" i="3"/>
  <c r="L40" i="3"/>
  <c r="L45" i="3" s="1"/>
  <c r="K52" i="3"/>
  <c r="K63" i="3" s="1"/>
  <c r="K38" i="3"/>
  <c r="J147" i="3" l="1"/>
  <c r="J311" i="3" s="1"/>
  <c r="J395" i="3" s="1"/>
  <c r="J129" i="3"/>
  <c r="J313" i="3" s="1"/>
  <c r="J397" i="3" s="1"/>
  <c r="J143" i="3"/>
  <c r="J305" i="3" s="1"/>
  <c r="J389" i="3" s="1"/>
  <c r="J146" i="3"/>
  <c r="J145" i="3"/>
  <c r="J308" i="3" s="1"/>
  <c r="J392" i="3" s="1"/>
  <c r="J148" i="3"/>
  <c r="J312" i="3" s="1"/>
  <c r="J396" i="3" s="1"/>
  <c r="J144" i="3"/>
  <c r="J149" i="3"/>
  <c r="J298" i="3" s="1"/>
  <c r="J382" i="3" s="1"/>
  <c r="J151" i="3"/>
  <c r="J300" i="3" s="1"/>
  <c r="J384" i="3" s="1"/>
  <c r="J153" i="3"/>
  <c r="J302" i="3" s="1"/>
  <c r="J386" i="3" s="1"/>
  <c r="J130" i="3"/>
  <c r="J304" i="3" s="1"/>
  <c r="J388" i="3" s="1"/>
  <c r="J152" i="3"/>
  <c r="J301" i="3" s="1"/>
  <c r="J385" i="3" s="1"/>
  <c r="J150" i="3"/>
  <c r="J299" i="3" s="1"/>
  <c r="J383" i="3" s="1"/>
  <c r="J154" i="3"/>
  <c r="J303" i="3" s="1"/>
  <c r="J387" i="3" s="1"/>
  <c r="J160" i="3"/>
  <c r="J161" i="3"/>
  <c r="J162" i="3"/>
  <c r="J329" i="3" s="1"/>
  <c r="J413" i="3" s="1"/>
  <c r="J132" i="3"/>
  <c r="J332" i="3" s="1"/>
  <c r="J416" i="3" s="1"/>
  <c r="J163" i="3"/>
  <c r="J330" i="3" s="1"/>
  <c r="J414" i="3" s="1"/>
  <c r="J164" i="3"/>
  <c r="J331" i="3" s="1"/>
  <c r="J415" i="3" s="1"/>
  <c r="J139" i="3"/>
  <c r="J141" i="3"/>
  <c r="J128" i="3"/>
  <c r="J297" i="3" s="1"/>
  <c r="J381" i="3" s="1"/>
  <c r="J142" i="3"/>
  <c r="J138" i="3"/>
  <c r="J287" i="3" s="1"/>
  <c r="J371" i="3" s="1"/>
  <c r="J140" i="3"/>
  <c r="J292" i="3" s="1"/>
  <c r="J376" i="3" s="1"/>
  <c r="J158" i="3"/>
  <c r="J157" i="3"/>
  <c r="J318" i="3" s="1"/>
  <c r="J402" i="3" s="1"/>
  <c r="J131" i="3"/>
  <c r="J322" i="3" s="1"/>
  <c r="J406" i="3" s="1"/>
  <c r="J159" i="3"/>
  <c r="J321" i="3" s="1"/>
  <c r="J405" i="3" s="1"/>
  <c r="J156" i="3"/>
  <c r="J155" i="3"/>
  <c r="J135" i="3"/>
  <c r="J134" i="3"/>
  <c r="J133" i="3"/>
  <c r="J137" i="3"/>
  <c r="J127" i="3"/>
  <c r="J286" i="3" s="1"/>
  <c r="J370" i="3" s="1"/>
  <c r="J136" i="3"/>
  <c r="P53" i="4"/>
  <c r="P55" i="4"/>
  <c r="Q48" i="4" s="1"/>
  <c r="Q53" i="4" s="1"/>
  <c r="S52" i="4"/>
  <c r="S59" i="4" s="1"/>
  <c r="R50" i="4"/>
  <c r="R57" i="4" s="1"/>
  <c r="R49" i="4"/>
  <c r="R56" i="4" s="1"/>
  <c r="R51" i="4"/>
  <c r="R58" i="4" s="1"/>
  <c r="K68" i="3"/>
  <c r="L37" i="3" s="1"/>
  <c r="L51" i="3" s="1"/>
  <c r="M44" i="3" s="1"/>
  <c r="K64" i="3"/>
  <c r="L33" i="3" s="1"/>
  <c r="K66" i="3"/>
  <c r="L35" i="3" s="1"/>
  <c r="L49" i="3" s="1"/>
  <c r="M42" i="3" s="1"/>
  <c r="K71" i="3"/>
  <c r="K72" i="3" s="1"/>
  <c r="K67" i="3"/>
  <c r="L36" i="3" s="1"/>
  <c r="L50" i="3" s="1"/>
  <c r="M43" i="3" s="1"/>
  <c r="K65" i="3"/>
  <c r="L34" i="3" s="1"/>
  <c r="L48" i="3" s="1"/>
  <c r="M41" i="3" s="1"/>
  <c r="Y483" i="3"/>
  <c r="J251" i="3" l="1"/>
  <c r="J335" i="3" s="1"/>
  <c r="J253" i="3"/>
  <c r="J337" i="3" s="1"/>
  <c r="J250" i="3"/>
  <c r="J334" i="3" s="1"/>
  <c r="J254" i="3"/>
  <c r="J338" i="3" s="1"/>
  <c r="J252" i="3"/>
  <c r="J336" i="3" s="1"/>
  <c r="J255" i="3"/>
  <c r="J339" i="3" s="1"/>
  <c r="J259" i="3"/>
  <c r="J343" i="3" s="1"/>
  <c r="J263" i="3"/>
  <c r="J347" i="3" s="1"/>
  <c r="J257" i="3"/>
  <c r="J341" i="3" s="1"/>
  <c r="J262" i="3"/>
  <c r="J346" i="3" s="1"/>
  <c r="J260" i="3"/>
  <c r="J344" i="3" s="1"/>
  <c r="J265" i="3"/>
  <c r="J349" i="3" s="1"/>
  <c r="J256" i="3"/>
  <c r="J340" i="3" s="1"/>
  <c r="J264" i="3"/>
  <c r="J348" i="3" s="1"/>
  <c r="J261" i="3"/>
  <c r="J345" i="3" s="1"/>
  <c r="J258" i="3"/>
  <c r="J342" i="3" s="1"/>
  <c r="J296" i="3"/>
  <c r="J380" i="3" s="1"/>
  <c r="J293" i="3"/>
  <c r="J377" i="3" s="1"/>
  <c r="J295" i="3"/>
  <c r="J379" i="3" s="1"/>
  <c r="J294" i="3"/>
  <c r="J378" i="3" s="1"/>
  <c r="J325" i="3"/>
  <c r="J409" i="3" s="1"/>
  <c r="J328" i="3"/>
  <c r="J412" i="3" s="1"/>
  <c r="J326" i="3"/>
  <c r="J410" i="3" s="1"/>
  <c r="J327" i="3"/>
  <c r="J411" i="3" s="1"/>
  <c r="J310" i="3"/>
  <c r="J394" i="3" s="1"/>
  <c r="J309" i="3"/>
  <c r="J393" i="3" s="1"/>
  <c r="J282" i="3"/>
  <c r="J366" i="3" s="1"/>
  <c r="J284" i="3"/>
  <c r="J368" i="3" s="1"/>
  <c r="J283" i="3"/>
  <c r="J367" i="3" s="1"/>
  <c r="J285" i="3"/>
  <c r="J369" i="3" s="1"/>
  <c r="J269" i="3"/>
  <c r="J353" i="3" s="1"/>
  <c r="J266" i="3"/>
  <c r="J350" i="3" s="1"/>
  <c r="J272" i="3"/>
  <c r="J356" i="3" s="1"/>
  <c r="J271" i="3"/>
  <c r="J355" i="3" s="1"/>
  <c r="J268" i="3"/>
  <c r="J352" i="3" s="1"/>
  <c r="J270" i="3"/>
  <c r="J354" i="3" s="1"/>
  <c r="J267" i="3"/>
  <c r="J351" i="3" s="1"/>
  <c r="J320" i="3"/>
  <c r="J404" i="3" s="1"/>
  <c r="J319" i="3"/>
  <c r="J403" i="3" s="1"/>
  <c r="J289" i="3"/>
  <c r="J373" i="3" s="1"/>
  <c r="J290" i="3"/>
  <c r="J374" i="3" s="1"/>
  <c r="J288" i="3"/>
  <c r="J372" i="3" s="1"/>
  <c r="J291" i="3"/>
  <c r="J375" i="3" s="1"/>
  <c r="J323" i="3"/>
  <c r="J407" i="3" s="1"/>
  <c r="J324" i="3"/>
  <c r="J408" i="3" s="1"/>
  <c r="J277" i="3"/>
  <c r="J361" i="3" s="1"/>
  <c r="J276" i="3"/>
  <c r="J360" i="3" s="1"/>
  <c r="J275" i="3"/>
  <c r="J359" i="3" s="1"/>
  <c r="J280" i="3"/>
  <c r="J364" i="3" s="1"/>
  <c r="J278" i="3"/>
  <c r="J362" i="3" s="1"/>
  <c r="J274" i="3"/>
  <c r="J358" i="3" s="1"/>
  <c r="J281" i="3"/>
  <c r="J365" i="3" s="1"/>
  <c r="J279" i="3"/>
  <c r="J363" i="3" s="1"/>
  <c r="J273" i="3"/>
  <c r="J357" i="3" s="1"/>
  <c r="K84" i="3"/>
  <c r="K81" i="3"/>
  <c r="K85" i="3"/>
  <c r="K83" i="3"/>
  <c r="K82" i="3"/>
  <c r="K86" i="3"/>
  <c r="J316" i="3"/>
  <c r="J400" i="3" s="1"/>
  <c r="J317" i="3"/>
  <c r="J401" i="3" s="1"/>
  <c r="J314" i="3"/>
  <c r="J398" i="3" s="1"/>
  <c r="J315" i="3"/>
  <c r="J399" i="3" s="1"/>
  <c r="J307" i="3"/>
  <c r="J391" i="3" s="1"/>
  <c r="J306" i="3"/>
  <c r="J390" i="3" s="1"/>
  <c r="S51" i="4"/>
  <c r="S58" i="4" s="1"/>
  <c r="T52" i="4"/>
  <c r="T59" i="4" s="1"/>
  <c r="Q55" i="4"/>
  <c r="S50" i="4"/>
  <c r="S57" i="4" s="1"/>
  <c r="S49" i="4"/>
  <c r="S56" i="4" s="1"/>
  <c r="J464" i="3"/>
  <c r="J477" i="3" s="1"/>
  <c r="J467" i="3"/>
  <c r="J480" i="3" s="1"/>
  <c r="J465" i="3"/>
  <c r="J478" i="3" s="1"/>
  <c r="Z483" i="3"/>
  <c r="J466" i="3"/>
  <c r="J479" i="3" s="1"/>
  <c r="J469" i="3"/>
  <c r="J468" i="3"/>
  <c r="J481" i="3" s="1"/>
  <c r="L38" i="3"/>
  <c r="L47" i="3"/>
  <c r="K144" i="3" l="1"/>
  <c r="K147" i="3"/>
  <c r="K311" i="3" s="1"/>
  <c r="K395" i="3" s="1"/>
  <c r="K129" i="3"/>
  <c r="K313" i="3" s="1"/>
  <c r="K397" i="3" s="1"/>
  <c r="K143" i="3"/>
  <c r="K305" i="3" s="1"/>
  <c r="K389" i="3" s="1"/>
  <c r="K148" i="3"/>
  <c r="K312" i="3" s="1"/>
  <c r="K396" i="3" s="1"/>
  <c r="K145" i="3"/>
  <c r="K308" i="3" s="1"/>
  <c r="K392" i="3" s="1"/>
  <c r="K146" i="3"/>
  <c r="K160" i="3"/>
  <c r="K161" i="3"/>
  <c r="K162" i="3"/>
  <c r="K329" i="3" s="1"/>
  <c r="K413" i="3" s="1"/>
  <c r="K163" i="3"/>
  <c r="K330" i="3" s="1"/>
  <c r="K414" i="3" s="1"/>
  <c r="K164" i="3"/>
  <c r="K331" i="3" s="1"/>
  <c r="K415" i="3" s="1"/>
  <c r="K132" i="3"/>
  <c r="K332" i="3" s="1"/>
  <c r="K416" i="3" s="1"/>
  <c r="K139" i="3"/>
  <c r="K141" i="3"/>
  <c r="K128" i="3"/>
  <c r="K297" i="3" s="1"/>
  <c r="K381" i="3" s="1"/>
  <c r="K138" i="3"/>
  <c r="K287" i="3" s="1"/>
  <c r="K371" i="3" s="1"/>
  <c r="K140" i="3"/>
  <c r="K292" i="3" s="1"/>
  <c r="K376" i="3" s="1"/>
  <c r="K142" i="3"/>
  <c r="K157" i="3"/>
  <c r="K318" i="3" s="1"/>
  <c r="K402" i="3" s="1"/>
  <c r="K156" i="3"/>
  <c r="K158" i="3"/>
  <c r="K131" i="3"/>
  <c r="K322" i="3" s="1"/>
  <c r="K406" i="3" s="1"/>
  <c r="K159" i="3"/>
  <c r="K321" i="3" s="1"/>
  <c r="K405" i="3" s="1"/>
  <c r="K155" i="3"/>
  <c r="K134" i="3"/>
  <c r="K137" i="3"/>
  <c r="K135" i="3"/>
  <c r="K133" i="3"/>
  <c r="K136" i="3"/>
  <c r="K127" i="3"/>
  <c r="K286" i="3" s="1"/>
  <c r="K370" i="3" s="1"/>
  <c r="K149" i="3"/>
  <c r="K298" i="3" s="1"/>
  <c r="K382" i="3" s="1"/>
  <c r="K151" i="3"/>
  <c r="K300" i="3" s="1"/>
  <c r="K384" i="3" s="1"/>
  <c r="K153" i="3"/>
  <c r="K302" i="3" s="1"/>
  <c r="K386" i="3" s="1"/>
  <c r="K150" i="3"/>
  <c r="K299" i="3" s="1"/>
  <c r="K383" i="3" s="1"/>
  <c r="K152" i="3"/>
  <c r="K301" i="3" s="1"/>
  <c r="K385" i="3" s="1"/>
  <c r="K154" i="3"/>
  <c r="K303" i="3" s="1"/>
  <c r="K387" i="3" s="1"/>
  <c r="K130" i="3"/>
  <c r="K304" i="3" s="1"/>
  <c r="K388" i="3" s="1"/>
  <c r="T50" i="4"/>
  <c r="T57" i="4" s="1"/>
  <c r="U52" i="4"/>
  <c r="U59" i="4" s="1"/>
  <c r="R48" i="4"/>
  <c r="R53" i="4" s="1"/>
  <c r="T51" i="4"/>
  <c r="T58" i="4" s="1"/>
  <c r="T49" i="4"/>
  <c r="T56" i="4" s="1"/>
  <c r="L52" i="3"/>
  <c r="L63" i="3" s="1"/>
  <c r="M40" i="3"/>
  <c r="M45" i="3" s="1"/>
  <c r="AA483" i="3"/>
  <c r="J484" i="3"/>
  <c r="J485" i="3" s="1"/>
  <c r="J486" i="3" s="1"/>
  <c r="J487" i="3" s="1"/>
  <c r="K271" i="3" l="1"/>
  <c r="K355" i="3" s="1"/>
  <c r="K267" i="3"/>
  <c r="K351" i="3" s="1"/>
  <c r="K270" i="3"/>
  <c r="K354" i="3" s="1"/>
  <c r="K268" i="3"/>
  <c r="K352" i="3" s="1"/>
  <c r="K272" i="3"/>
  <c r="K356" i="3" s="1"/>
  <c r="K266" i="3"/>
  <c r="K350" i="3" s="1"/>
  <c r="K269" i="3"/>
  <c r="K353" i="3" s="1"/>
  <c r="K319" i="3"/>
  <c r="K403" i="3" s="1"/>
  <c r="K320" i="3"/>
  <c r="K404" i="3" s="1"/>
  <c r="K250" i="3"/>
  <c r="K334" i="3" s="1"/>
  <c r="K254" i="3"/>
  <c r="K338" i="3" s="1"/>
  <c r="K251" i="3"/>
  <c r="K335" i="3" s="1"/>
  <c r="K253" i="3"/>
  <c r="K337" i="3" s="1"/>
  <c r="K255" i="3"/>
  <c r="K339" i="3" s="1"/>
  <c r="K252" i="3"/>
  <c r="K336" i="3" s="1"/>
  <c r="K283" i="3"/>
  <c r="K367" i="3" s="1"/>
  <c r="K284" i="3"/>
  <c r="K368" i="3" s="1"/>
  <c r="K282" i="3"/>
  <c r="K366" i="3" s="1"/>
  <c r="K285" i="3"/>
  <c r="K369" i="3" s="1"/>
  <c r="K316" i="3"/>
  <c r="K400" i="3" s="1"/>
  <c r="K317" i="3"/>
  <c r="K401" i="3" s="1"/>
  <c r="K314" i="3"/>
  <c r="K398" i="3" s="1"/>
  <c r="K315" i="3"/>
  <c r="K399" i="3" s="1"/>
  <c r="K296" i="3"/>
  <c r="K380" i="3" s="1"/>
  <c r="K294" i="3"/>
  <c r="K378" i="3" s="1"/>
  <c r="K293" i="3"/>
  <c r="K377" i="3" s="1"/>
  <c r="K295" i="3"/>
  <c r="K379" i="3" s="1"/>
  <c r="K326" i="3"/>
  <c r="K410" i="3" s="1"/>
  <c r="K325" i="3"/>
  <c r="K409" i="3" s="1"/>
  <c r="K327" i="3"/>
  <c r="K411" i="3" s="1"/>
  <c r="K328" i="3"/>
  <c r="K412" i="3" s="1"/>
  <c r="K259" i="3"/>
  <c r="K343" i="3" s="1"/>
  <c r="K264" i="3"/>
  <c r="K348" i="3" s="1"/>
  <c r="K256" i="3"/>
  <c r="K340" i="3" s="1"/>
  <c r="K261" i="3"/>
  <c r="K345" i="3" s="1"/>
  <c r="K265" i="3"/>
  <c r="K349" i="3" s="1"/>
  <c r="K262" i="3"/>
  <c r="K346" i="3" s="1"/>
  <c r="K258" i="3"/>
  <c r="K342" i="3" s="1"/>
  <c r="K257" i="3"/>
  <c r="K341" i="3" s="1"/>
  <c r="K260" i="3"/>
  <c r="K344" i="3" s="1"/>
  <c r="K263" i="3"/>
  <c r="K347" i="3" s="1"/>
  <c r="K288" i="3"/>
  <c r="K372" i="3" s="1"/>
  <c r="K289" i="3"/>
  <c r="K373" i="3" s="1"/>
  <c r="K291" i="3"/>
  <c r="K375" i="3" s="1"/>
  <c r="K290" i="3"/>
  <c r="K374" i="3" s="1"/>
  <c r="K323" i="3"/>
  <c r="K407" i="3" s="1"/>
  <c r="K324" i="3"/>
  <c r="K408" i="3" s="1"/>
  <c r="K278" i="3"/>
  <c r="K362" i="3" s="1"/>
  <c r="K277" i="3"/>
  <c r="K361" i="3" s="1"/>
  <c r="K276" i="3"/>
  <c r="K360" i="3" s="1"/>
  <c r="K274" i="3"/>
  <c r="K358" i="3" s="1"/>
  <c r="K279" i="3"/>
  <c r="K363" i="3" s="1"/>
  <c r="K273" i="3"/>
  <c r="K357" i="3" s="1"/>
  <c r="K281" i="3"/>
  <c r="K365" i="3" s="1"/>
  <c r="K280" i="3"/>
  <c r="K364" i="3" s="1"/>
  <c r="K275" i="3"/>
  <c r="K359" i="3" s="1"/>
  <c r="K309" i="3"/>
  <c r="K393" i="3" s="1"/>
  <c r="K310" i="3"/>
  <c r="K394" i="3" s="1"/>
  <c r="K307" i="3"/>
  <c r="K391" i="3" s="1"/>
  <c r="K306" i="3"/>
  <c r="K390" i="3" s="1"/>
  <c r="R55" i="4"/>
  <c r="S48" i="4" s="1"/>
  <c r="S53" i="4" s="1"/>
  <c r="U51" i="4"/>
  <c r="U58" i="4" s="1"/>
  <c r="U49" i="4"/>
  <c r="U56" i="4" s="1"/>
  <c r="V52" i="4"/>
  <c r="V59" i="4" s="1"/>
  <c r="U50" i="4"/>
  <c r="U57" i="4" s="1"/>
  <c r="AB483" i="3"/>
  <c r="L71" i="3"/>
  <c r="L72" i="3" s="1"/>
  <c r="L67" i="3"/>
  <c r="M36" i="3" s="1"/>
  <c r="M50" i="3" s="1"/>
  <c r="N43" i="3" s="1"/>
  <c r="L65" i="3"/>
  <c r="M34" i="3" s="1"/>
  <c r="M48" i="3" s="1"/>
  <c r="N41" i="3" s="1"/>
  <c r="L66" i="3"/>
  <c r="M35" i="3" s="1"/>
  <c r="M49" i="3" s="1"/>
  <c r="N42" i="3" s="1"/>
  <c r="L64" i="3"/>
  <c r="M33" i="3" s="1"/>
  <c r="L68" i="3"/>
  <c r="M37" i="3" s="1"/>
  <c r="M51" i="3" s="1"/>
  <c r="K469" i="3"/>
  <c r="K466" i="3"/>
  <c r="K479" i="3" s="1"/>
  <c r="K468" i="3"/>
  <c r="K481" i="3" s="1"/>
  <c r="K467" i="3"/>
  <c r="K480" i="3" s="1"/>
  <c r="K464" i="3"/>
  <c r="K477" i="3" s="1"/>
  <c r="K465" i="3"/>
  <c r="K478" i="3" s="1"/>
  <c r="N44" i="3" l="1"/>
  <c r="L81" i="3"/>
  <c r="L85" i="3"/>
  <c r="L83" i="3"/>
  <c r="L86" i="3"/>
  <c r="L84" i="3"/>
  <c r="L82" i="3"/>
  <c r="V50" i="4"/>
  <c r="V57" i="4" s="1"/>
  <c r="V51" i="4"/>
  <c r="V58" i="4" s="1"/>
  <c r="S55" i="4"/>
  <c r="W52" i="4"/>
  <c r="W59" i="4" s="1"/>
  <c r="V49" i="4"/>
  <c r="V56" i="4" s="1"/>
  <c r="M38" i="3"/>
  <c r="M47" i="3"/>
  <c r="AC483" i="3"/>
  <c r="K484" i="3"/>
  <c r="K485" i="3" s="1"/>
  <c r="K486" i="3" s="1"/>
  <c r="K487" i="3" s="1"/>
  <c r="L149" i="3" l="1"/>
  <c r="L298" i="3" s="1"/>
  <c r="L382" i="3" s="1"/>
  <c r="L151" i="3"/>
  <c r="L300" i="3" s="1"/>
  <c r="L384" i="3" s="1"/>
  <c r="L150" i="3"/>
  <c r="L299" i="3" s="1"/>
  <c r="L383" i="3" s="1"/>
  <c r="L153" i="3"/>
  <c r="L302" i="3" s="1"/>
  <c r="L386" i="3" s="1"/>
  <c r="L152" i="3"/>
  <c r="L301" i="3" s="1"/>
  <c r="L385" i="3" s="1"/>
  <c r="L154" i="3"/>
  <c r="L303" i="3" s="1"/>
  <c r="L387" i="3" s="1"/>
  <c r="L130" i="3"/>
  <c r="L304" i="3" s="1"/>
  <c r="L388" i="3" s="1"/>
  <c r="L145" i="3"/>
  <c r="L308" i="3" s="1"/>
  <c r="L392" i="3" s="1"/>
  <c r="L144" i="3"/>
  <c r="L147" i="3"/>
  <c r="L311" i="3" s="1"/>
  <c r="L395" i="3" s="1"/>
  <c r="L146" i="3"/>
  <c r="L129" i="3"/>
  <c r="L313" i="3" s="1"/>
  <c r="L397" i="3" s="1"/>
  <c r="L143" i="3"/>
  <c r="L305" i="3" s="1"/>
  <c r="L389" i="3" s="1"/>
  <c r="L148" i="3"/>
  <c r="L312" i="3" s="1"/>
  <c r="L396" i="3" s="1"/>
  <c r="L156" i="3"/>
  <c r="L159" i="3"/>
  <c r="L321" i="3" s="1"/>
  <c r="L405" i="3" s="1"/>
  <c r="L158" i="3"/>
  <c r="L131" i="3"/>
  <c r="L322" i="3" s="1"/>
  <c r="L406" i="3" s="1"/>
  <c r="L157" i="3"/>
  <c r="L318" i="3" s="1"/>
  <c r="L402" i="3" s="1"/>
  <c r="L155" i="3"/>
  <c r="L142" i="3"/>
  <c r="L139" i="3"/>
  <c r="L141" i="3"/>
  <c r="L128" i="3"/>
  <c r="L297" i="3" s="1"/>
  <c r="L381" i="3" s="1"/>
  <c r="L138" i="3"/>
  <c r="L287" i="3" s="1"/>
  <c r="L371" i="3" s="1"/>
  <c r="L140" i="3"/>
  <c r="L292" i="3" s="1"/>
  <c r="L376" i="3" s="1"/>
  <c r="L163" i="3"/>
  <c r="L330" i="3" s="1"/>
  <c r="L414" i="3" s="1"/>
  <c r="L162" i="3"/>
  <c r="L329" i="3" s="1"/>
  <c r="L413" i="3" s="1"/>
  <c r="L132" i="3"/>
  <c r="L332" i="3" s="1"/>
  <c r="L416" i="3" s="1"/>
  <c r="L161" i="3"/>
  <c r="L164" i="3"/>
  <c r="L331" i="3" s="1"/>
  <c r="L415" i="3" s="1"/>
  <c r="L160" i="3"/>
  <c r="L127" i="3"/>
  <c r="L286" i="3" s="1"/>
  <c r="L370" i="3" s="1"/>
  <c r="L134" i="3"/>
  <c r="L137" i="3"/>
  <c r="L133" i="3"/>
  <c r="L136" i="3"/>
  <c r="L135" i="3"/>
  <c r="X52" i="4"/>
  <c r="X59" i="4" s="1"/>
  <c r="W49" i="4"/>
  <c r="W56" i="4" s="1"/>
  <c r="W51" i="4"/>
  <c r="W58" i="4" s="1"/>
  <c r="W50" i="4"/>
  <c r="W57" i="4" s="1"/>
  <c r="T48" i="4"/>
  <c r="T53" i="4" s="1"/>
  <c r="M52" i="3"/>
  <c r="M63" i="3" s="1"/>
  <c r="N40" i="3"/>
  <c r="N45" i="3" s="1"/>
  <c r="AD483" i="3"/>
  <c r="L325" i="3" l="1"/>
  <c r="L409" i="3" s="1"/>
  <c r="L327" i="3"/>
  <c r="L411" i="3" s="1"/>
  <c r="L326" i="3"/>
  <c r="L410" i="3" s="1"/>
  <c r="L328" i="3"/>
  <c r="L412" i="3" s="1"/>
  <c r="L252" i="3"/>
  <c r="L336" i="3" s="1"/>
  <c r="L250" i="3"/>
  <c r="L334" i="3" s="1"/>
  <c r="L254" i="3"/>
  <c r="L338" i="3" s="1"/>
  <c r="L251" i="3"/>
  <c r="L335" i="3" s="1"/>
  <c r="L253" i="3"/>
  <c r="L337" i="3" s="1"/>
  <c r="L255" i="3"/>
  <c r="L339" i="3" s="1"/>
  <c r="L320" i="3"/>
  <c r="L404" i="3" s="1"/>
  <c r="L319" i="3"/>
  <c r="L403" i="3" s="1"/>
  <c r="L309" i="3"/>
  <c r="L393" i="3" s="1"/>
  <c r="L310" i="3"/>
  <c r="L394" i="3" s="1"/>
  <c r="L317" i="3"/>
  <c r="L401" i="3" s="1"/>
  <c r="L314" i="3"/>
  <c r="L398" i="3" s="1"/>
  <c r="L315" i="3"/>
  <c r="L399" i="3" s="1"/>
  <c r="L316" i="3"/>
  <c r="L400" i="3" s="1"/>
  <c r="L306" i="3"/>
  <c r="L390" i="3" s="1"/>
  <c r="L307" i="3"/>
  <c r="L391" i="3" s="1"/>
  <c r="L284" i="3"/>
  <c r="L368" i="3" s="1"/>
  <c r="L282" i="3"/>
  <c r="L366" i="3" s="1"/>
  <c r="L285" i="3"/>
  <c r="L369" i="3" s="1"/>
  <c r="L283" i="3"/>
  <c r="L367" i="3" s="1"/>
  <c r="L261" i="3"/>
  <c r="L345" i="3" s="1"/>
  <c r="L265" i="3"/>
  <c r="L349" i="3" s="1"/>
  <c r="L263" i="3"/>
  <c r="L347" i="3" s="1"/>
  <c r="L257" i="3"/>
  <c r="L341" i="3" s="1"/>
  <c r="L264" i="3"/>
  <c r="L348" i="3" s="1"/>
  <c r="L258" i="3"/>
  <c r="L342" i="3" s="1"/>
  <c r="L262" i="3"/>
  <c r="L346" i="3" s="1"/>
  <c r="L260" i="3"/>
  <c r="L344" i="3" s="1"/>
  <c r="L256" i="3"/>
  <c r="L340" i="3" s="1"/>
  <c r="L259" i="3"/>
  <c r="L343" i="3" s="1"/>
  <c r="L289" i="3"/>
  <c r="L373" i="3" s="1"/>
  <c r="L288" i="3"/>
  <c r="L372" i="3" s="1"/>
  <c r="L291" i="3"/>
  <c r="L375" i="3" s="1"/>
  <c r="L290" i="3"/>
  <c r="L374" i="3" s="1"/>
  <c r="L269" i="3"/>
  <c r="L353" i="3" s="1"/>
  <c r="L272" i="3"/>
  <c r="L356" i="3" s="1"/>
  <c r="L266" i="3"/>
  <c r="L350" i="3" s="1"/>
  <c r="L267" i="3"/>
  <c r="L351" i="3" s="1"/>
  <c r="L270" i="3"/>
  <c r="L354" i="3" s="1"/>
  <c r="L271" i="3"/>
  <c r="L355" i="3" s="1"/>
  <c r="L268" i="3"/>
  <c r="L352" i="3" s="1"/>
  <c r="L323" i="3"/>
  <c r="L407" i="3" s="1"/>
  <c r="L324" i="3"/>
  <c r="L408" i="3" s="1"/>
  <c r="L295" i="3"/>
  <c r="L379" i="3" s="1"/>
  <c r="L294" i="3"/>
  <c r="L378" i="3" s="1"/>
  <c r="L293" i="3"/>
  <c r="L377" i="3" s="1"/>
  <c r="L296" i="3"/>
  <c r="L380" i="3" s="1"/>
  <c r="L273" i="3"/>
  <c r="L357" i="3" s="1"/>
  <c r="L278" i="3"/>
  <c r="L362" i="3" s="1"/>
  <c r="L275" i="3"/>
  <c r="L359" i="3" s="1"/>
  <c r="L279" i="3"/>
  <c r="L363" i="3" s="1"/>
  <c r="L281" i="3"/>
  <c r="L365" i="3" s="1"/>
  <c r="L276" i="3"/>
  <c r="L360" i="3" s="1"/>
  <c r="L277" i="3"/>
  <c r="L361" i="3" s="1"/>
  <c r="L274" i="3"/>
  <c r="L358" i="3" s="1"/>
  <c r="L280" i="3"/>
  <c r="L364" i="3" s="1"/>
  <c r="X50" i="4"/>
  <c r="X57" i="4" s="1"/>
  <c r="X51" i="4"/>
  <c r="X58" i="4" s="1"/>
  <c r="X49" i="4"/>
  <c r="X56" i="4" s="1"/>
  <c r="T55" i="4"/>
  <c r="Y52" i="4"/>
  <c r="Y59" i="4" s="1"/>
  <c r="M65" i="3"/>
  <c r="N34" i="3" s="1"/>
  <c r="N48" i="3" s="1"/>
  <c r="O41" i="3" s="1"/>
  <c r="M67" i="3"/>
  <c r="N36" i="3" s="1"/>
  <c r="N50" i="3" s="1"/>
  <c r="O43" i="3" s="1"/>
  <c r="M68" i="3"/>
  <c r="N37" i="3" s="1"/>
  <c r="N51" i="3" s="1"/>
  <c r="M64" i="3"/>
  <c r="N33" i="3" s="1"/>
  <c r="M71" i="3"/>
  <c r="M72" i="3" s="1"/>
  <c r="M66" i="3"/>
  <c r="N35" i="3" s="1"/>
  <c r="N49" i="3" s="1"/>
  <c r="O42" i="3" s="1"/>
  <c r="AE483" i="3"/>
  <c r="L466" i="3"/>
  <c r="L479" i="3" s="1"/>
  <c r="L464" i="3"/>
  <c r="L477" i="3" s="1"/>
  <c r="L469" i="3"/>
  <c r="L468" i="3"/>
  <c r="L481" i="3" s="1"/>
  <c r="L467" i="3"/>
  <c r="L480" i="3" s="1"/>
  <c r="L465" i="3"/>
  <c r="L478" i="3" s="1"/>
  <c r="O44" i="3" l="1"/>
  <c r="M83" i="3"/>
  <c r="M84" i="3"/>
  <c r="M82" i="3"/>
  <c r="M86" i="3"/>
  <c r="M85" i="3"/>
  <c r="M81" i="3"/>
  <c r="Y49" i="4"/>
  <c r="Y56" i="4" s="1"/>
  <c r="Y51" i="4"/>
  <c r="Y58" i="4" s="1"/>
  <c r="Y50" i="4"/>
  <c r="Y57" i="4" s="1"/>
  <c r="Z52" i="4"/>
  <c r="Z59" i="4" s="1"/>
  <c r="U48" i="4"/>
  <c r="U53" i="4" s="1"/>
  <c r="AF483" i="3"/>
  <c r="L484" i="3"/>
  <c r="L485" i="3" s="1"/>
  <c r="L486" i="3" s="1"/>
  <c r="L487" i="3" s="1"/>
  <c r="N38" i="3"/>
  <c r="N47" i="3"/>
  <c r="M133" i="3" l="1"/>
  <c r="M136" i="3"/>
  <c r="M127" i="3"/>
  <c r="M286" i="3" s="1"/>
  <c r="M370" i="3" s="1"/>
  <c r="M134" i="3"/>
  <c r="M137" i="3"/>
  <c r="M135" i="3"/>
  <c r="M131" i="3"/>
  <c r="M322" i="3" s="1"/>
  <c r="M406" i="3" s="1"/>
  <c r="M156" i="3"/>
  <c r="M159" i="3"/>
  <c r="M321" i="3" s="1"/>
  <c r="M405" i="3" s="1"/>
  <c r="M158" i="3"/>
  <c r="M157" i="3"/>
  <c r="M318" i="3" s="1"/>
  <c r="M402" i="3" s="1"/>
  <c r="M155" i="3"/>
  <c r="M162" i="3"/>
  <c r="M329" i="3" s="1"/>
  <c r="M413" i="3" s="1"/>
  <c r="M161" i="3"/>
  <c r="M164" i="3"/>
  <c r="M331" i="3" s="1"/>
  <c r="M415" i="3" s="1"/>
  <c r="M132" i="3"/>
  <c r="M332" i="3" s="1"/>
  <c r="M416" i="3" s="1"/>
  <c r="M160" i="3"/>
  <c r="M163" i="3"/>
  <c r="M330" i="3" s="1"/>
  <c r="M414" i="3" s="1"/>
  <c r="M138" i="3"/>
  <c r="M287" i="3" s="1"/>
  <c r="M371" i="3" s="1"/>
  <c r="M140" i="3"/>
  <c r="M292" i="3" s="1"/>
  <c r="M376" i="3" s="1"/>
  <c r="M142" i="3"/>
  <c r="M128" i="3"/>
  <c r="M297" i="3" s="1"/>
  <c r="M381" i="3" s="1"/>
  <c r="M139" i="3"/>
  <c r="M141" i="3"/>
  <c r="M130" i="3"/>
  <c r="M304" i="3" s="1"/>
  <c r="M388" i="3" s="1"/>
  <c r="M149" i="3"/>
  <c r="M298" i="3" s="1"/>
  <c r="M382" i="3" s="1"/>
  <c r="M151" i="3"/>
  <c r="M300" i="3" s="1"/>
  <c r="M384" i="3" s="1"/>
  <c r="M153" i="3"/>
  <c r="M302" i="3" s="1"/>
  <c r="M386" i="3" s="1"/>
  <c r="M152" i="3"/>
  <c r="M301" i="3" s="1"/>
  <c r="M385" i="3" s="1"/>
  <c r="M150" i="3"/>
  <c r="M299" i="3" s="1"/>
  <c r="M383" i="3" s="1"/>
  <c r="M154" i="3"/>
  <c r="M303" i="3" s="1"/>
  <c r="M387" i="3" s="1"/>
  <c r="M144" i="3"/>
  <c r="M129" i="3"/>
  <c r="M313" i="3" s="1"/>
  <c r="M397" i="3" s="1"/>
  <c r="M146" i="3"/>
  <c r="M143" i="3"/>
  <c r="M305" i="3" s="1"/>
  <c r="M389" i="3" s="1"/>
  <c r="M148" i="3"/>
  <c r="M312" i="3" s="1"/>
  <c r="M396" i="3" s="1"/>
  <c r="M145" i="3"/>
  <c r="M308" i="3" s="1"/>
  <c r="M392" i="3" s="1"/>
  <c r="M147" i="3"/>
  <c r="M311" i="3" s="1"/>
  <c r="M395" i="3" s="1"/>
  <c r="U55" i="4"/>
  <c r="V48" i="4" s="1"/>
  <c r="V53" i="4" s="1"/>
  <c r="Z51" i="4"/>
  <c r="Z58" i="4" s="1"/>
  <c r="AA52" i="4"/>
  <c r="AA59" i="4" s="1"/>
  <c r="Z49" i="4"/>
  <c r="Z56" i="4" s="1"/>
  <c r="Z50" i="4"/>
  <c r="Z57" i="4" s="1"/>
  <c r="AG483" i="3"/>
  <c r="O40" i="3"/>
  <c r="O45" i="3" s="1"/>
  <c r="N52" i="3"/>
  <c r="N63" i="3" s="1"/>
  <c r="M283" i="3" l="1"/>
  <c r="M367" i="3" s="1"/>
  <c r="M284" i="3"/>
  <c r="M368" i="3" s="1"/>
  <c r="M282" i="3"/>
  <c r="M366" i="3" s="1"/>
  <c r="M285" i="3"/>
  <c r="M369" i="3" s="1"/>
  <c r="M269" i="3"/>
  <c r="M353" i="3" s="1"/>
  <c r="M267" i="3"/>
  <c r="M351" i="3" s="1"/>
  <c r="M272" i="3"/>
  <c r="M356" i="3" s="1"/>
  <c r="M271" i="3"/>
  <c r="M355" i="3" s="1"/>
  <c r="M268" i="3"/>
  <c r="M352" i="3" s="1"/>
  <c r="M270" i="3"/>
  <c r="M354" i="3" s="1"/>
  <c r="M266" i="3"/>
  <c r="M350" i="3" s="1"/>
  <c r="M319" i="3"/>
  <c r="M403" i="3" s="1"/>
  <c r="M320" i="3"/>
  <c r="M404" i="3" s="1"/>
  <c r="M260" i="3"/>
  <c r="M344" i="3" s="1"/>
  <c r="M261" i="3"/>
  <c r="M345" i="3" s="1"/>
  <c r="M265" i="3"/>
  <c r="M349" i="3" s="1"/>
  <c r="M259" i="3"/>
  <c r="M343" i="3" s="1"/>
  <c r="M263" i="3"/>
  <c r="M347" i="3" s="1"/>
  <c r="M256" i="3"/>
  <c r="M340" i="3" s="1"/>
  <c r="M258" i="3"/>
  <c r="M342" i="3" s="1"/>
  <c r="M262" i="3"/>
  <c r="M346" i="3" s="1"/>
  <c r="M257" i="3"/>
  <c r="M341" i="3" s="1"/>
  <c r="M264" i="3"/>
  <c r="M348" i="3" s="1"/>
  <c r="M324" i="3"/>
  <c r="M408" i="3" s="1"/>
  <c r="M323" i="3"/>
  <c r="M407" i="3" s="1"/>
  <c r="M296" i="3"/>
  <c r="M380" i="3" s="1"/>
  <c r="M294" i="3"/>
  <c r="M378" i="3" s="1"/>
  <c r="M293" i="3"/>
  <c r="M377" i="3" s="1"/>
  <c r="M295" i="3"/>
  <c r="M379" i="3" s="1"/>
  <c r="M288" i="3"/>
  <c r="M372" i="3" s="1"/>
  <c r="M289" i="3"/>
  <c r="M373" i="3" s="1"/>
  <c r="M291" i="3"/>
  <c r="M375" i="3" s="1"/>
  <c r="M290" i="3"/>
  <c r="M374" i="3" s="1"/>
  <c r="M306" i="3"/>
  <c r="M390" i="3" s="1"/>
  <c r="M307" i="3"/>
  <c r="M391" i="3" s="1"/>
  <c r="M325" i="3"/>
  <c r="M409" i="3" s="1"/>
  <c r="M326" i="3"/>
  <c r="M410" i="3" s="1"/>
  <c r="M328" i="3"/>
  <c r="M412" i="3" s="1"/>
  <c r="M327" i="3"/>
  <c r="M411" i="3" s="1"/>
  <c r="M314" i="3"/>
  <c r="M398" i="3" s="1"/>
  <c r="M315" i="3"/>
  <c r="M399" i="3" s="1"/>
  <c r="M316" i="3"/>
  <c r="M400" i="3" s="1"/>
  <c r="M317" i="3"/>
  <c r="M401" i="3" s="1"/>
  <c r="M279" i="3"/>
  <c r="M363" i="3" s="1"/>
  <c r="M273" i="3"/>
  <c r="M357" i="3" s="1"/>
  <c r="M277" i="3"/>
  <c r="M361" i="3" s="1"/>
  <c r="M278" i="3"/>
  <c r="M362" i="3" s="1"/>
  <c r="M276" i="3"/>
  <c r="M360" i="3" s="1"/>
  <c r="M280" i="3"/>
  <c r="M364" i="3" s="1"/>
  <c r="M274" i="3"/>
  <c r="M358" i="3" s="1"/>
  <c r="M275" i="3"/>
  <c r="M359" i="3" s="1"/>
  <c r="M281" i="3"/>
  <c r="M365" i="3" s="1"/>
  <c r="M309" i="3"/>
  <c r="M393" i="3" s="1"/>
  <c r="M310" i="3"/>
  <c r="M394" i="3" s="1"/>
  <c r="M250" i="3"/>
  <c r="M334" i="3" s="1"/>
  <c r="M254" i="3"/>
  <c r="M338" i="3" s="1"/>
  <c r="M251" i="3"/>
  <c r="M335" i="3" s="1"/>
  <c r="M253" i="3"/>
  <c r="M337" i="3" s="1"/>
  <c r="M252" i="3"/>
  <c r="M336" i="3" s="1"/>
  <c r="M255" i="3"/>
  <c r="M339" i="3" s="1"/>
  <c r="AA49" i="4"/>
  <c r="AA56" i="4" s="1"/>
  <c r="AA50" i="4"/>
  <c r="AA57" i="4" s="1"/>
  <c r="AA51" i="4"/>
  <c r="AA58" i="4" s="1"/>
  <c r="V55" i="4"/>
  <c r="AB52" i="4"/>
  <c r="AB59" i="4" s="1"/>
  <c r="M466" i="3"/>
  <c r="M479" i="3" s="1"/>
  <c r="M467" i="3"/>
  <c r="M480" i="3" s="1"/>
  <c r="M468" i="3"/>
  <c r="M481" i="3" s="1"/>
  <c r="M465" i="3"/>
  <c r="M478" i="3" s="1"/>
  <c r="M464" i="3"/>
  <c r="M477" i="3" s="1"/>
  <c r="AH483" i="3"/>
  <c r="N66" i="3"/>
  <c r="O35" i="3" s="1"/>
  <c r="O49" i="3" s="1"/>
  <c r="P42" i="3" s="1"/>
  <c r="N68" i="3"/>
  <c r="O37" i="3" s="1"/>
  <c r="O51" i="3" s="1"/>
  <c r="P44" i="3" s="1"/>
  <c r="N67" i="3"/>
  <c r="O36" i="3" s="1"/>
  <c r="O50" i="3" s="1"/>
  <c r="P43" i="3" s="1"/>
  <c r="N64" i="3"/>
  <c r="O33" i="3" s="1"/>
  <c r="N71" i="3"/>
  <c r="N72" i="3" s="1"/>
  <c r="N65" i="3"/>
  <c r="O34" i="3" s="1"/>
  <c r="O48" i="3" s="1"/>
  <c r="P41" i="3" s="1"/>
  <c r="M469" i="3"/>
  <c r="N83" i="3" l="1"/>
  <c r="N84" i="3"/>
  <c r="N81" i="3"/>
  <c r="N85" i="3"/>
  <c r="N82" i="3"/>
  <c r="N86" i="3"/>
  <c r="AB50" i="4"/>
  <c r="AB57" i="4" s="1"/>
  <c r="AB49" i="4"/>
  <c r="AB56" i="4" s="1"/>
  <c r="AB51" i="4"/>
  <c r="AB58" i="4" s="1"/>
  <c r="AC52" i="4"/>
  <c r="AC59" i="4" s="1"/>
  <c r="W48" i="4"/>
  <c r="W53" i="4" s="1"/>
  <c r="O38" i="3"/>
  <c r="O47" i="3"/>
  <c r="M484" i="3"/>
  <c r="M485" i="3" s="1"/>
  <c r="M486" i="3" s="1"/>
  <c r="M487" i="3" s="1"/>
  <c r="AI483" i="3"/>
  <c r="AJ483" i="3"/>
  <c r="N132" i="3" l="1"/>
  <c r="N332" i="3" s="1"/>
  <c r="N416" i="3" s="1"/>
  <c r="N160" i="3"/>
  <c r="N161" i="3"/>
  <c r="N162" i="3"/>
  <c r="N329" i="3" s="1"/>
  <c r="N413" i="3" s="1"/>
  <c r="N163" i="3"/>
  <c r="N330" i="3" s="1"/>
  <c r="N414" i="3" s="1"/>
  <c r="N164" i="3"/>
  <c r="N331" i="3" s="1"/>
  <c r="N415" i="3" s="1"/>
  <c r="N128" i="3"/>
  <c r="N297" i="3" s="1"/>
  <c r="N381" i="3" s="1"/>
  <c r="N138" i="3"/>
  <c r="N287" i="3" s="1"/>
  <c r="N371" i="3" s="1"/>
  <c r="N140" i="3"/>
  <c r="N292" i="3" s="1"/>
  <c r="N376" i="3" s="1"/>
  <c r="N142" i="3"/>
  <c r="N139" i="3"/>
  <c r="N141" i="3"/>
  <c r="N131" i="3"/>
  <c r="N322" i="3" s="1"/>
  <c r="N406" i="3" s="1"/>
  <c r="N156" i="3"/>
  <c r="N159" i="3"/>
  <c r="N321" i="3" s="1"/>
  <c r="N405" i="3" s="1"/>
  <c r="N157" i="3"/>
  <c r="N318" i="3" s="1"/>
  <c r="N402" i="3" s="1"/>
  <c r="N158" i="3"/>
  <c r="N155" i="3"/>
  <c r="N127" i="3"/>
  <c r="N286" i="3" s="1"/>
  <c r="N370" i="3" s="1"/>
  <c r="N133" i="3"/>
  <c r="N136" i="3"/>
  <c r="N135" i="3"/>
  <c r="N134" i="3"/>
  <c r="N137" i="3"/>
  <c r="N150" i="3"/>
  <c r="N299" i="3" s="1"/>
  <c r="N383" i="3" s="1"/>
  <c r="N152" i="3"/>
  <c r="N301" i="3" s="1"/>
  <c r="N385" i="3" s="1"/>
  <c r="N154" i="3"/>
  <c r="N303" i="3" s="1"/>
  <c r="N387" i="3" s="1"/>
  <c r="N130" i="3"/>
  <c r="N304" i="3" s="1"/>
  <c r="N388" i="3" s="1"/>
  <c r="N151" i="3"/>
  <c r="N300" i="3" s="1"/>
  <c r="N384" i="3" s="1"/>
  <c r="N149" i="3"/>
  <c r="N298" i="3" s="1"/>
  <c r="N382" i="3" s="1"/>
  <c r="N153" i="3"/>
  <c r="N302" i="3" s="1"/>
  <c r="N386" i="3" s="1"/>
  <c r="N148" i="3"/>
  <c r="N312" i="3" s="1"/>
  <c r="N396" i="3" s="1"/>
  <c r="N145" i="3"/>
  <c r="N308" i="3" s="1"/>
  <c r="N392" i="3" s="1"/>
  <c r="N129" i="3"/>
  <c r="N313" i="3" s="1"/>
  <c r="N397" i="3" s="1"/>
  <c r="N143" i="3"/>
  <c r="N305" i="3" s="1"/>
  <c r="N389" i="3" s="1"/>
  <c r="N147" i="3"/>
  <c r="N311" i="3" s="1"/>
  <c r="N395" i="3" s="1"/>
  <c r="N146" i="3"/>
  <c r="N144" i="3"/>
  <c r="AD52" i="4"/>
  <c r="AD59" i="4" s="1"/>
  <c r="AC51" i="4"/>
  <c r="AC58" i="4" s="1"/>
  <c r="AC50" i="4"/>
  <c r="AC57" i="4" s="1"/>
  <c r="W55" i="4"/>
  <c r="AC49" i="4"/>
  <c r="AC56" i="4" s="1"/>
  <c r="P40" i="3"/>
  <c r="P45" i="3" s="1"/>
  <c r="O52" i="3"/>
  <c r="O63" i="3" s="1"/>
  <c r="N319" i="3" l="1"/>
  <c r="N403" i="3" s="1"/>
  <c r="N320" i="3"/>
  <c r="N404" i="3" s="1"/>
  <c r="N274" i="3"/>
  <c r="N358" i="3" s="1"/>
  <c r="N279" i="3"/>
  <c r="N363" i="3" s="1"/>
  <c r="N273" i="3"/>
  <c r="N357" i="3" s="1"/>
  <c r="N276" i="3"/>
  <c r="N360" i="3" s="1"/>
  <c r="N280" i="3"/>
  <c r="N364" i="3" s="1"/>
  <c r="N277" i="3"/>
  <c r="N361" i="3" s="1"/>
  <c r="N281" i="3"/>
  <c r="N365" i="3" s="1"/>
  <c r="N278" i="3"/>
  <c r="N362" i="3" s="1"/>
  <c r="N275" i="3"/>
  <c r="N359" i="3" s="1"/>
  <c r="N328" i="3"/>
  <c r="N412" i="3" s="1"/>
  <c r="N325" i="3"/>
  <c r="N409" i="3" s="1"/>
  <c r="N327" i="3"/>
  <c r="N411" i="3" s="1"/>
  <c r="N326" i="3"/>
  <c r="N410" i="3" s="1"/>
  <c r="N285" i="3"/>
  <c r="N369" i="3" s="1"/>
  <c r="N283" i="3"/>
  <c r="N367" i="3" s="1"/>
  <c r="N282" i="3"/>
  <c r="N366" i="3" s="1"/>
  <c r="N284" i="3"/>
  <c r="N368" i="3" s="1"/>
  <c r="N256" i="3"/>
  <c r="N340" i="3" s="1"/>
  <c r="N258" i="3"/>
  <c r="N342" i="3" s="1"/>
  <c r="N262" i="3"/>
  <c r="N346" i="3" s="1"/>
  <c r="N261" i="3"/>
  <c r="N345" i="3" s="1"/>
  <c r="N265" i="3"/>
  <c r="N349" i="3" s="1"/>
  <c r="N257" i="3"/>
  <c r="N341" i="3" s="1"/>
  <c r="N264" i="3"/>
  <c r="N348" i="3" s="1"/>
  <c r="N259" i="3"/>
  <c r="N343" i="3" s="1"/>
  <c r="N263" i="3"/>
  <c r="N347" i="3" s="1"/>
  <c r="N260" i="3"/>
  <c r="N344" i="3" s="1"/>
  <c r="N288" i="3"/>
  <c r="N372" i="3" s="1"/>
  <c r="N289" i="3"/>
  <c r="N373" i="3" s="1"/>
  <c r="N291" i="3"/>
  <c r="N375" i="3" s="1"/>
  <c r="N290" i="3"/>
  <c r="N374" i="3" s="1"/>
  <c r="N306" i="3"/>
  <c r="N390" i="3" s="1"/>
  <c r="N307" i="3"/>
  <c r="N391" i="3" s="1"/>
  <c r="N255" i="3"/>
  <c r="N339" i="3" s="1"/>
  <c r="N252" i="3"/>
  <c r="N336" i="3" s="1"/>
  <c r="N253" i="3"/>
  <c r="N337" i="3" s="1"/>
  <c r="N250" i="3"/>
  <c r="N334" i="3" s="1"/>
  <c r="N254" i="3"/>
  <c r="N338" i="3" s="1"/>
  <c r="N251" i="3"/>
  <c r="N335" i="3" s="1"/>
  <c r="N315" i="3"/>
  <c r="N399" i="3" s="1"/>
  <c r="N316" i="3"/>
  <c r="N400" i="3" s="1"/>
  <c r="N317" i="3"/>
  <c r="N401" i="3" s="1"/>
  <c r="N314" i="3"/>
  <c r="N398" i="3" s="1"/>
  <c r="N324" i="3"/>
  <c r="N408" i="3" s="1"/>
  <c r="N323" i="3"/>
  <c r="N407" i="3" s="1"/>
  <c r="N295" i="3"/>
  <c r="N379" i="3" s="1"/>
  <c r="N294" i="3"/>
  <c r="N378" i="3" s="1"/>
  <c r="N293" i="3"/>
  <c r="N377" i="3" s="1"/>
  <c r="N296" i="3"/>
  <c r="N380" i="3" s="1"/>
  <c r="N271" i="3"/>
  <c r="N355" i="3" s="1"/>
  <c r="N267" i="3"/>
  <c r="N351" i="3" s="1"/>
  <c r="N270" i="3"/>
  <c r="N354" i="3" s="1"/>
  <c r="N268" i="3"/>
  <c r="N352" i="3" s="1"/>
  <c r="N272" i="3"/>
  <c r="N356" i="3" s="1"/>
  <c r="N269" i="3"/>
  <c r="N353" i="3" s="1"/>
  <c r="N266" i="3"/>
  <c r="N350" i="3" s="1"/>
  <c r="N310" i="3"/>
  <c r="N394" i="3" s="1"/>
  <c r="N309" i="3"/>
  <c r="N393" i="3" s="1"/>
  <c r="AD51" i="4"/>
  <c r="AD58" i="4" s="1"/>
  <c r="AE52" i="4"/>
  <c r="AE59" i="4" s="1"/>
  <c r="AD50" i="4"/>
  <c r="AD57" i="4" s="1"/>
  <c r="X48" i="4"/>
  <c r="X53" i="4" s="1"/>
  <c r="AD49" i="4"/>
  <c r="AD56" i="4" s="1"/>
  <c r="N467" i="3"/>
  <c r="N480" i="3" s="1"/>
  <c r="N469" i="3"/>
  <c r="N465" i="3"/>
  <c r="N478" i="3" s="1"/>
  <c r="N468" i="3"/>
  <c r="N481" i="3" s="1"/>
  <c r="N464" i="3"/>
  <c r="N477" i="3" s="1"/>
  <c r="N466" i="3"/>
  <c r="N479" i="3" s="1"/>
  <c r="O71" i="3"/>
  <c r="O72" i="3" s="1"/>
  <c r="O68" i="3"/>
  <c r="P37" i="3" s="1"/>
  <c r="P51" i="3" s="1"/>
  <c r="O65" i="3"/>
  <c r="P34" i="3" s="1"/>
  <c r="P48" i="3" s="1"/>
  <c r="Q41" i="3" s="1"/>
  <c r="O67" i="3"/>
  <c r="P36" i="3" s="1"/>
  <c r="P50" i="3" s="1"/>
  <c r="Q43" i="3" s="1"/>
  <c r="O64" i="3"/>
  <c r="P33" i="3" s="1"/>
  <c r="O66" i="3"/>
  <c r="P35" i="3" s="1"/>
  <c r="P49" i="3" s="1"/>
  <c r="Q42" i="3" s="1"/>
  <c r="Q44" i="3" l="1"/>
  <c r="O82" i="3"/>
  <c r="O86" i="3"/>
  <c r="O84" i="3"/>
  <c r="O85" i="3"/>
  <c r="O83" i="3"/>
  <c r="O81" i="3"/>
  <c r="AE50" i="4"/>
  <c r="AE57" i="4" s="1"/>
  <c r="AF52" i="4"/>
  <c r="AF59" i="4" s="1"/>
  <c r="AE51" i="4"/>
  <c r="AE58" i="4" s="1"/>
  <c r="AE49" i="4"/>
  <c r="AE56" i="4" s="1"/>
  <c r="X55" i="4"/>
  <c r="N484" i="3"/>
  <c r="N485" i="3" s="1"/>
  <c r="N486" i="3" s="1"/>
  <c r="N487" i="3" s="1"/>
  <c r="P38" i="3"/>
  <c r="P47" i="3"/>
  <c r="O159" i="3" l="1"/>
  <c r="O321" i="3" s="1"/>
  <c r="O405" i="3" s="1"/>
  <c r="O156" i="3"/>
  <c r="O131" i="3"/>
  <c r="O322" i="3" s="1"/>
  <c r="O406" i="3" s="1"/>
  <c r="O157" i="3"/>
  <c r="O318" i="3" s="1"/>
  <c r="O402" i="3" s="1"/>
  <c r="O158" i="3"/>
  <c r="O155" i="3"/>
  <c r="O144" i="3"/>
  <c r="O129" i="3"/>
  <c r="O313" i="3" s="1"/>
  <c r="O397" i="3" s="1"/>
  <c r="O146" i="3"/>
  <c r="O143" i="3"/>
  <c r="O305" i="3" s="1"/>
  <c r="O389" i="3" s="1"/>
  <c r="O148" i="3"/>
  <c r="O312" i="3" s="1"/>
  <c r="O396" i="3" s="1"/>
  <c r="O147" i="3"/>
  <c r="O311" i="3" s="1"/>
  <c r="O395" i="3" s="1"/>
  <c r="O145" i="3"/>
  <c r="O308" i="3" s="1"/>
  <c r="O392" i="3" s="1"/>
  <c r="O130" i="3"/>
  <c r="O304" i="3" s="1"/>
  <c r="O388" i="3" s="1"/>
  <c r="O149" i="3"/>
  <c r="O298" i="3" s="1"/>
  <c r="O382" i="3" s="1"/>
  <c r="O151" i="3"/>
  <c r="O300" i="3" s="1"/>
  <c r="O384" i="3" s="1"/>
  <c r="O153" i="3"/>
  <c r="O302" i="3" s="1"/>
  <c r="O386" i="3" s="1"/>
  <c r="O150" i="3"/>
  <c r="O299" i="3" s="1"/>
  <c r="O383" i="3" s="1"/>
  <c r="O152" i="3"/>
  <c r="O301" i="3" s="1"/>
  <c r="O385" i="3" s="1"/>
  <c r="O154" i="3"/>
  <c r="O303" i="3" s="1"/>
  <c r="O387" i="3" s="1"/>
  <c r="O133" i="3"/>
  <c r="O127" i="3"/>
  <c r="O286" i="3" s="1"/>
  <c r="O370" i="3" s="1"/>
  <c r="O135" i="3"/>
  <c r="O134" i="3"/>
  <c r="O137" i="3"/>
  <c r="O136" i="3"/>
  <c r="O132" i="3"/>
  <c r="O332" i="3" s="1"/>
  <c r="O416" i="3" s="1"/>
  <c r="O160" i="3"/>
  <c r="O162" i="3"/>
  <c r="O329" i="3" s="1"/>
  <c r="O413" i="3" s="1"/>
  <c r="O161" i="3"/>
  <c r="O163" i="3"/>
  <c r="O330" i="3" s="1"/>
  <c r="O414" i="3" s="1"/>
  <c r="O164" i="3"/>
  <c r="O331" i="3" s="1"/>
  <c r="O415" i="3" s="1"/>
  <c r="O128" i="3"/>
  <c r="O297" i="3" s="1"/>
  <c r="O381" i="3" s="1"/>
  <c r="O138" i="3"/>
  <c r="O287" i="3" s="1"/>
  <c r="O371" i="3" s="1"/>
  <c r="O140" i="3"/>
  <c r="O292" i="3" s="1"/>
  <c r="O376" i="3" s="1"/>
  <c r="O142" i="3"/>
  <c r="O141" i="3"/>
  <c r="O139" i="3"/>
  <c r="AF51" i="4"/>
  <c r="AF58" i="4" s="1"/>
  <c r="AG52" i="4"/>
  <c r="AG59" i="4" s="1"/>
  <c r="AF50" i="4"/>
  <c r="AF57" i="4" s="1"/>
  <c r="Y48" i="4"/>
  <c r="Y53" i="4" s="1"/>
  <c r="AF49" i="4"/>
  <c r="AF56" i="4" s="1"/>
  <c r="Q40" i="3"/>
  <c r="Q45" i="3" s="1"/>
  <c r="P52" i="3"/>
  <c r="P63" i="3" s="1"/>
  <c r="O269" i="3" l="1"/>
  <c r="O353" i="3" s="1"/>
  <c r="O266" i="3"/>
  <c r="O350" i="3" s="1"/>
  <c r="O272" i="3"/>
  <c r="O356" i="3" s="1"/>
  <c r="O271" i="3"/>
  <c r="O355" i="3" s="1"/>
  <c r="O267" i="3"/>
  <c r="O351" i="3" s="1"/>
  <c r="O268" i="3"/>
  <c r="O352" i="3" s="1"/>
  <c r="O270" i="3"/>
  <c r="O354" i="3" s="1"/>
  <c r="O320" i="3"/>
  <c r="O404" i="3" s="1"/>
  <c r="O319" i="3"/>
  <c r="O403" i="3" s="1"/>
  <c r="O324" i="3"/>
  <c r="O408" i="3" s="1"/>
  <c r="O323" i="3"/>
  <c r="O407" i="3" s="1"/>
  <c r="O253" i="3"/>
  <c r="O337" i="3" s="1"/>
  <c r="O254" i="3"/>
  <c r="O338" i="3" s="1"/>
  <c r="O252" i="3"/>
  <c r="O336" i="3" s="1"/>
  <c r="O255" i="3"/>
  <c r="O339" i="3" s="1"/>
  <c r="O250" i="3"/>
  <c r="O334" i="3" s="1"/>
  <c r="O251" i="3"/>
  <c r="O335" i="3" s="1"/>
  <c r="O309" i="3"/>
  <c r="O393" i="3" s="1"/>
  <c r="O310" i="3"/>
  <c r="O394" i="3" s="1"/>
  <c r="O326" i="3"/>
  <c r="O410" i="3" s="1"/>
  <c r="O328" i="3"/>
  <c r="O412" i="3" s="1"/>
  <c r="O325" i="3"/>
  <c r="O409" i="3" s="1"/>
  <c r="O327" i="3"/>
  <c r="O411" i="3" s="1"/>
  <c r="O288" i="3"/>
  <c r="O372" i="3" s="1"/>
  <c r="O289" i="3"/>
  <c r="O373" i="3" s="1"/>
  <c r="O290" i="3"/>
  <c r="O374" i="3" s="1"/>
  <c r="O291" i="3"/>
  <c r="O375" i="3" s="1"/>
  <c r="O276" i="3"/>
  <c r="O360" i="3" s="1"/>
  <c r="O275" i="3"/>
  <c r="O359" i="3" s="1"/>
  <c r="O279" i="3"/>
  <c r="O363" i="3" s="1"/>
  <c r="O278" i="3"/>
  <c r="O362" i="3" s="1"/>
  <c r="O277" i="3"/>
  <c r="O361" i="3" s="1"/>
  <c r="O281" i="3"/>
  <c r="O365" i="3" s="1"/>
  <c r="O280" i="3"/>
  <c r="O364" i="3" s="1"/>
  <c r="O274" i="3"/>
  <c r="O358" i="3" s="1"/>
  <c r="O273" i="3"/>
  <c r="O357" i="3" s="1"/>
  <c r="O314" i="3"/>
  <c r="O398" i="3" s="1"/>
  <c r="O315" i="3"/>
  <c r="O399" i="3" s="1"/>
  <c r="O316" i="3"/>
  <c r="O400" i="3" s="1"/>
  <c r="O317" i="3"/>
  <c r="O401" i="3" s="1"/>
  <c r="O265" i="3"/>
  <c r="O349" i="3" s="1"/>
  <c r="O256" i="3"/>
  <c r="O340" i="3" s="1"/>
  <c r="O259" i="3"/>
  <c r="O343" i="3" s="1"/>
  <c r="O262" i="3"/>
  <c r="O346" i="3" s="1"/>
  <c r="O260" i="3"/>
  <c r="O344" i="3" s="1"/>
  <c r="O263" i="3"/>
  <c r="O347" i="3" s="1"/>
  <c r="O257" i="3"/>
  <c r="O341" i="3" s="1"/>
  <c r="O261" i="3"/>
  <c r="O345" i="3" s="1"/>
  <c r="O264" i="3"/>
  <c r="O348" i="3" s="1"/>
  <c r="O258" i="3"/>
  <c r="O342" i="3" s="1"/>
  <c r="O293" i="3"/>
  <c r="O377" i="3" s="1"/>
  <c r="O294" i="3"/>
  <c r="O378" i="3" s="1"/>
  <c r="O295" i="3"/>
  <c r="O379" i="3" s="1"/>
  <c r="O296" i="3"/>
  <c r="O380" i="3" s="1"/>
  <c r="O284" i="3"/>
  <c r="O368" i="3" s="1"/>
  <c r="O282" i="3"/>
  <c r="O366" i="3" s="1"/>
  <c r="O285" i="3"/>
  <c r="O369" i="3" s="1"/>
  <c r="O283" i="3"/>
  <c r="O367" i="3" s="1"/>
  <c r="O307" i="3"/>
  <c r="O391" i="3" s="1"/>
  <c r="O306" i="3"/>
  <c r="O390" i="3" s="1"/>
  <c r="AH52" i="4"/>
  <c r="AH59" i="4" s="1"/>
  <c r="AG51" i="4"/>
  <c r="AG58" i="4" s="1"/>
  <c r="AG50" i="4"/>
  <c r="AG57" i="4" s="1"/>
  <c r="AG49" i="4"/>
  <c r="AG56" i="4" s="1"/>
  <c r="Y55" i="4"/>
  <c r="O469" i="3"/>
  <c r="O468" i="3"/>
  <c r="O481" i="3" s="1"/>
  <c r="O464" i="3"/>
  <c r="O477" i="3" s="1"/>
  <c r="O465" i="3"/>
  <c r="O478" i="3" s="1"/>
  <c r="P68" i="3"/>
  <c r="Q37" i="3" s="1"/>
  <c r="Q51" i="3" s="1"/>
  <c r="P66" i="3"/>
  <c r="Q35" i="3" s="1"/>
  <c r="Q49" i="3" s="1"/>
  <c r="R42" i="3" s="1"/>
  <c r="P71" i="3"/>
  <c r="P72" i="3" s="1"/>
  <c r="P65" i="3"/>
  <c r="Q34" i="3" s="1"/>
  <c r="Q48" i="3" s="1"/>
  <c r="R41" i="3" s="1"/>
  <c r="P64" i="3"/>
  <c r="Q33" i="3" s="1"/>
  <c r="P67" i="3"/>
  <c r="Q36" i="3" s="1"/>
  <c r="Q50" i="3" s="1"/>
  <c r="R43" i="3" s="1"/>
  <c r="O466" i="3"/>
  <c r="O479" i="3" s="1"/>
  <c r="O467" i="3"/>
  <c r="O480" i="3" s="1"/>
  <c r="R44" i="3" l="1"/>
  <c r="P82" i="3"/>
  <c r="P86" i="3"/>
  <c r="P83" i="3"/>
  <c r="P84" i="3"/>
  <c r="P85" i="3"/>
  <c r="P81" i="3"/>
  <c r="AH51" i="4"/>
  <c r="AH58" i="4" s="1"/>
  <c r="AI52" i="4"/>
  <c r="AI59" i="4" s="1"/>
  <c r="Z48" i="4"/>
  <c r="Z53" i="4" s="1"/>
  <c r="AH50" i="4"/>
  <c r="AH57" i="4" s="1"/>
  <c r="AH49" i="4"/>
  <c r="AH56" i="4" s="1"/>
  <c r="O484" i="3"/>
  <c r="O485" i="3" s="1"/>
  <c r="O486" i="3" s="1"/>
  <c r="O487" i="3" s="1"/>
  <c r="Q38" i="3"/>
  <c r="Q47" i="3"/>
  <c r="P150" i="3" l="1"/>
  <c r="P299" i="3" s="1"/>
  <c r="P383" i="3" s="1"/>
  <c r="P152" i="3"/>
  <c r="P301" i="3" s="1"/>
  <c r="P385" i="3" s="1"/>
  <c r="P154" i="3"/>
  <c r="P303" i="3" s="1"/>
  <c r="P387" i="3" s="1"/>
  <c r="P149" i="3"/>
  <c r="P298" i="3" s="1"/>
  <c r="P382" i="3" s="1"/>
  <c r="P151" i="3"/>
  <c r="P300" i="3" s="1"/>
  <c r="P384" i="3" s="1"/>
  <c r="P153" i="3"/>
  <c r="P302" i="3" s="1"/>
  <c r="P386" i="3" s="1"/>
  <c r="P130" i="3"/>
  <c r="P304" i="3" s="1"/>
  <c r="P388" i="3" s="1"/>
  <c r="P157" i="3"/>
  <c r="P318" i="3" s="1"/>
  <c r="P402" i="3" s="1"/>
  <c r="P131" i="3"/>
  <c r="P322" i="3" s="1"/>
  <c r="P406" i="3" s="1"/>
  <c r="P158" i="3"/>
  <c r="P156" i="3"/>
  <c r="P159" i="3"/>
  <c r="P321" i="3" s="1"/>
  <c r="P405" i="3" s="1"/>
  <c r="P155" i="3"/>
  <c r="P135" i="3"/>
  <c r="P127" i="3"/>
  <c r="P286" i="3" s="1"/>
  <c r="P370" i="3" s="1"/>
  <c r="P133" i="3"/>
  <c r="P136" i="3"/>
  <c r="P134" i="3"/>
  <c r="P137" i="3"/>
  <c r="P146" i="3"/>
  <c r="P148" i="3"/>
  <c r="P312" i="3" s="1"/>
  <c r="P396" i="3" s="1"/>
  <c r="P145" i="3"/>
  <c r="P308" i="3" s="1"/>
  <c r="P392" i="3" s="1"/>
  <c r="P144" i="3"/>
  <c r="P147" i="3"/>
  <c r="P311" i="3" s="1"/>
  <c r="P395" i="3" s="1"/>
  <c r="P129" i="3"/>
  <c r="P313" i="3" s="1"/>
  <c r="P397" i="3" s="1"/>
  <c r="P143" i="3"/>
  <c r="P305" i="3" s="1"/>
  <c r="P389" i="3" s="1"/>
  <c r="P132" i="3"/>
  <c r="P332" i="3" s="1"/>
  <c r="P416" i="3" s="1"/>
  <c r="P160" i="3"/>
  <c r="P161" i="3"/>
  <c r="P162" i="3"/>
  <c r="P329" i="3" s="1"/>
  <c r="P413" i="3" s="1"/>
  <c r="P163" i="3"/>
  <c r="P330" i="3" s="1"/>
  <c r="P414" i="3" s="1"/>
  <c r="P164" i="3"/>
  <c r="P331" i="3" s="1"/>
  <c r="P415" i="3" s="1"/>
  <c r="P139" i="3"/>
  <c r="P141" i="3"/>
  <c r="P128" i="3"/>
  <c r="P297" i="3" s="1"/>
  <c r="P381" i="3" s="1"/>
  <c r="P140" i="3"/>
  <c r="P292" i="3" s="1"/>
  <c r="P376" i="3" s="1"/>
  <c r="P142" i="3"/>
  <c r="P138" i="3"/>
  <c r="P287" i="3" s="1"/>
  <c r="P371" i="3" s="1"/>
  <c r="Z55" i="4"/>
  <c r="AA48" i="4" s="1"/>
  <c r="AA53" i="4" s="1"/>
  <c r="AJ52" i="4"/>
  <c r="AJ59" i="4" s="1"/>
  <c r="AI51" i="4"/>
  <c r="AI58" i="4" s="1"/>
  <c r="AI50" i="4"/>
  <c r="AI57" i="4" s="1"/>
  <c r="AI49" i="4"/>
  <c r="AI56" i="4" s="1"/>
  <c r="R40" i="3"/>
  <c r="R45" i="3" s="1"/>
  <c r="Q52" i="3"/>
  <c r="Q63" i="3" s="1"/>
  <c r="P314" i="3" l="1"/>
  <c r="P398" i="3" s="1"/>
  <c r="P316" i="3"/>
  <c r="P400" i="3" s="1"/>
  <c r="P317" i="3"/>
  <c r="P401" i="3" s="1"/>
  <c r="P315" i="3"/>
  <c r="P399" i="3" s="1"/>
  <c r="P326" i="3"/>
  <c r="P410" i="3" s="1"/>
  <c r="P328" i="3"/>
  <c r="P412" i="3" s="1"/>
  <c r="P325" i="3"/>
  <c r="P409" i="3" s="1"/>
  <c r="P327" i="3"/>
  <c r="P411" i="3" s="1"/>
  <c r="P250" i="3"/>
  <c r="P334" i="3" s="1"/>
  <c r="P251" i="3"/>
  <c r="P335" i="3" s="1"/>
  <c r="P253" i="3"/>
  <c r="P337" i="3" s="1"/>
  <c r="P254" i="3"/>
  <c r="P338" i="3" s="1"/>
  <c r="P255" i="3"/>
  <c r="P339" i="3" s="1"/>
  <c r="P252" i="3"/>
  <c r="P336" i="3" s="1"/>
  <c r="P320" i="3"/>
  <c r="P404" i="3" s="1"/>
  <c r="P319" i="3"/>
  <c r="P403" i="3" s="1"/>
  <c r="P256" i="3"/>
  <c r="P340" i="3" s="1"/>
  <c r="P260" i="3"/>
  <c r="P344" i="3" s="1"/>
  <c r="P262" i="3"/>
  <c r="P346" i="3" s="1"/>
  <c r="P259" i="3"/>
  <c r="P343" i="3" s="1"/>
  <c r="P257" i="3"/>
  <c r="P341" i="3" s="1"/>
  <c r="P264" i="3"/>
  <c r="P348" i="3" s="1"/>
  <c r="P263" i="3"/>
  <c r="P347" i="3" s="1"/>
  <c r="P261" i="3"/>
  <c r="P345" i="3" s="1"/>
  <c r="P265" i="3"/>
  <c r="P349" i="3" s="1"/>
  <c r="P258" i="3"/>
  <c r="P342" i="3" s="1"/>
  <c r="P307" i="3"/>
  <c r="P391" i="3" s="1"/>
  <c r="P306" i="3"/>
  <c r="P390" i="3" s="1"/>
  <c r="P275" i="3"/>
  <c r="P359" i="3" s="1"/>
  <c r="P280" i="3"/>
  <c r="P364" i="3" s="1"/>
  <c r="P274" i="3"/>
  <c r="P358" i="3" s="1"/>
  <c r="P277" i="3"/>
  <c r="P361" i="3" s="1"/>
  <c r="P278" i="3"/>
  <c r="P362" i="3" s="1"/>
  <c r="P281" i="3"/>
  <c r="P365" i="3" s="1"/>
  <c r="P279" i="3"/>
  <c r="P363" i="3" s="1"/>
  <c r="P276" i="3"/>
  <c r="P360" i="3" s="1"/>
  <c r="P273" i="3"/>
  <c r="P357" i="3" s="1"/>
  <c r="P323" i="3"/>
  <c r="P407" i="3" s="1"/>
  <c r="P324" i="3"/>
  <c r="P408" i="3" s="1"/>
  <c r="P310" i="3"/>
  <c r="P394" i="3" s="1"/>
  <c r="P309" i="3"/>
  <c r="P393" i="3" s="1"/>
  <c r="P268" i="3"/>
  <c r="P352" i="3" s="1"/>
  <c r="P269" i="3"/>
  <c r="P353" i="3" s="1"/>
  <c r="P271" i="3"/>
  <c r="P355" i="3" s="1"/>
  <c r="P266" i="3"/>
  <c r="P350" i="3" s="1"/>
  <c r="P272" i="3"/>
  <c r="P356" i="3" s="1"/>
  <c r="P267" i="3"/>
  <c r="P351" i="3" s="1"/>
  <c r="P270" i="3"/>
  <c r="P354" i="3" s="1"/>
  <c r="P293" i="3"/>
  <c r="P377" i="3" s="1"/>
  <c r="P295" i="3"/>
  <c r="P379" i="3" s="1"/>
  <c r="P296" i="3"/>
  <c r="P380" i="3" s="1"/>
  <c r="P294" i="3"/>
  <c r="P378" i="3" s="1"/>
  <c r="P290" i="3"/>
  <c r="P374" i="3" s="1"/>
  <c r="P289" i="3"/>
  <c r="P373" i="3" s="1"/>
  <c r="P291" i="3"/>
  <c r="P375" i="3" s="1"/>
  <c r="P288" i="3"/>
  <c r="P372" i="3" s="1"/>
  <c r="P284" i="3"/>
  <c r="P368" i="3" s="1"/>
  <c r="P283" i="3"/>
  <c r="P367" i="3" s="1"/>
  <c r="P282" i="3"/>
  <c r="P366" i="3" s="1"/>
  <c r="P285" i="3"/>
  <c r="P369" i="3" s="1"/>
  <c r="AJ49" i="4"/>
  <c r="AJ56" i="4" s="1"/>
  <c r="AJ51" i="4"/>
  <c r="AJ58" i="4" s="1"/>
  <c r="AA55" i="4"/>
  <c r="AJ50" i="4"/>
  <c r="AJ57" i="4" s="1"/>
  <c r="P468" i="3"/>
  <c r="P481" i="3" s="1"/>
  <c r="P466" i="3"/>
  <c r="P479" i="3" s="1"/>
  <c r="Q65" i="3"/>
  <c r="R34" i="3" s="1"/>
  <c r="R48" i="3" s="1"/>
  <c r="S41" i="3" s="1"/>
  <c r="Q68" i="3"/>
  <c r="R37" i="3" s="1"/>
  <c r="R51" i="3" s="1"/>
  <c r="S44" i="3" s="1"/>
  <c r="Q67" i="3"/>
  <c r="R36" i="3" s="1"/>
  <c r="R50" i="3" s="1"/>
  <c r="S43" i="3" s="1"/>
  <c r="Q64" i="3"/>
  <c r="R33" i="3" s="1"/>
  <c r="Q71" i="3"/>
  <c r="Q72" i="3" s="1"/>
  <c r="Q66" i="3"/>
  <c r="R35" i="3" s="1"/>
  <c r="R49" i="3" s="1"/>
  <c r="S42" i="3" s="1"/>
  <c r="P469" i="3"/>
  <c r="P464" i="3"/>
  <c r="P477" i="3" s="1"/>
  <c r="P467" i="3"/>
  <c r="P480" i="3" s="1"/>
  <c r="P465" i="3"/>
  <c r="P478" i="3" s="1"/>
  <c r="Q81" i="3" l="1"/>
  <c r="Q85" i="3"/>
  <c r="Q82" i="3"/>
  <c r="Q86" i="3"/>
  <c r="Q83" i="3"/>
  <c r="Q84" i="3"/>
  <c r="AB48" i="4"/>
  <c r="AB53" i="4" s="1"/>
  <c r="R38" i="3"/>
  <c r="R47" i="3"/>
  <c r="P484" i="3"/>
  <c r="P485" i="3" s="1"/>
  <c r="P486" i="3" s="1"/>
  <c r="P487" i="3" s="1"/>
  <c r="Q129" i="3" l="1"/>
  <c r="Q313" i="3" s="1"/>
  <c r="Q397" i="3" s="1"/>
  <c r="Q143" i="3"/>
  <c r="Q305" i="3" s="1"/>
  <c r="Q389" i="3" s="1"/>
  <c r="Q146" i="3"/>
  <c r="Q148" i="3"/>
  <c r="Q312" i="3" s="1"/>
  <c r="Q396" i="3" s="1"/>
  <c r="Q144" i="3"/>
  <c r="Q147" i="3"/>
  <c r="Q311" i="3" s="1"/>
  <c r="Q395" i="3" s="1"/>
  <c r="Q145" i="3"/>
  <c r="Q308" i="3" s="1"/>
  <c r="Q392" i="3" s="1"/>
  <c r="Q141" i="3"/>
  <c r="Q128" i="3"/>
  <c r="Q297" i="3" s="1"/>
  <c r="Q381" i="3" s="1"/>
  <c r="Q139" i="3"/>
  <c r="Q138" i="3"/>
  <c r="Q287" i="3" s="1"/>
  <c r="Q371" i="3" s="1"/>
  <c r="Q140" i="3"/>
  <c r="Q292" i="3" s="1"/>
  <c r="Q376" i="3" s="1"/>
  <c r="Q142" i="3"/>
  <c r="Q150" i="3"/>
  <c r="Q299" i="3" s="1"/>
  <c r="Q383" i="3" s="1"/>
  <c r="Q152" i="3"/>
  <c r="Q301" i="3" s="1"/>
  <c r="Q385" i="3" s="1"/>
  <c r="Q154" i="3"/>
  <c r="Q303" i="3" s="1"/>
  <c r="Q387" i="3" s="1"/>
  <c r="Q130" i="3"/>
  <c r="Q304" i="3" s="1"/>
  <c r="Q388" i="3" s="1"/>
  <c r="Q151" i="3"/>
  <c r="Q300" i="3" s="1"/>
  <c r="Q384" i="3" s="1"/>
  <c r="Q149" i="3"/>
  <c r="Q298" i="3" s="1"/>
  <c r="Q382" i="3" s="1"/>
  <c r="Q153" i="3"/>
  <c r="Q302" i="3" s="1"/>
  <c r="Q386" i="3" s="1"/>
  <c r="Q160" i="3"/>
  <c r="Q132" i="3"/>
  <c r="Q332" i="3" s="1"/>
  <c r="Q416" i="3" s="1"/>
  <c r="Q161" i="3"/>
  <c r="Q163" i="3"/>
  <c r="Q330" i="3" s="1"/>
  <c r="Q414" i="3" s="1"/>
  <c r="Q164" i="3"/>
  <c r="Q331" i="3" s="1"/>
  <c r="Q415" i="3" s="1"/>
  <c r="Q162" i="3"/>
  <c r="Q329" i="3" s="1"/>
  <c r="Q413" i="3" s="1"/>
  <c r="Q159" i="3"/>
  <c r="Q321" i="3" s="1"/>
  <c r="Q405" i="3" s="1"/>
  <c r="Q131" i="3"/>
  <c r="Q322" i="3" s="1"/>
  <c r="Q406" i="3" s="1"/>
  <c r="Q157" i="3"/>
  <c r="Q318" i="3" s="1"/>
  <c r="Q402" i="3" s="1"/>
  <c r="Q156" i="3"/>
  <c r="Q158" i="3"/>
  <c r="Q155" i="3"/>
  <c r="Q135" i="3"/>
  <c r="Q127" i="3"/>
  <c r="Q286" i="3" s="1"/>
  <c r="Q370" i="3" s="1"/>
  <c r="Q134" i="3"/>
  <c r="Q137" i="3"/>
  <c r="Q136" i="3"/>
  <c r="Q133" i="3"/>
  <c r="AB55" i="4"/>
  <c r="AC48" i="4" s="1"/>
  <c r="AC53" i="4" s="1"/>
  <c r="S40" i="3"/>
  <c r="S45" i="3" s="1"/>
  <c r="R52" i="3"/>
  <c r="R63" i="3" s="1"/>
  <c r="Q306" i="3" l="1"/>
  <c r="Q390" i="3" s="1"/>
  <c r="Q307" i="3"/>
  <c r="Q391" i="3" s="1"/>
  <c r="Q291" i="3"/>
  <c r="Q375" i="3" s="1"/>
  <c r="Q288" i="3"/>
  <c r="Q372" i="3" s="1"/>
  <c r="Q290" i="3"/>
  <c r="Q374" i="3" s="1"/>
  <c r="Q289" i="3"/>
  <c r="Q373" i="3" s="1"/>
  <c r="Q315" i="3"/>
  <c r="Q399" i="3" s="1"/>
  <c r="Q317" i="3"/>
  <c r="Q401" i="3" s="1"/>
  <c r="Q316" i="3"/>
  <c r="Q400" i="3" s="1"/>
  <c r="Q314" i="3"/>
  <c r="Q398" i="3" s="1"/>
  <c r="Q266" i="3"/>
  <c r="Q350" i="3" s="1"/>
  <c r="Q272" i="3"/>
  <c r="Q356" i="3" s="1"/>
  <c r="Q268" i="3"/>
  <c r="Q352" i="3" s="1"/>
  <c r="Q267" i="3"/>
  <c r="Q351" i="3" s="1"/>
  <c r="Q270" i="3"/>
  <c r="Q354" i="3" s="1"/>
  <c r="Q271" i="3"/>
  <c r="Q355" i="3" s="1"/>
  <c r="Q269" i="3"/>
  <c r="Q353" i="3" s="1"/>
  <c r="Q324" i="3"/>
  <c r="Q408" i="3" s="1"/>
  <c r="Q323" i="3"/>
  <c r="Q407" i="3" s="1"/>
  <c r="Q309" i="3"/>
  <c r="Q393" i="3" s="1"/>
  <c r="Q310" i="3"/>
  <c r="Q394" i="3" s="1"/>
  <c r="Q284" i="3"/>
  <c r="Q368" i="3" s="1"/>
  <c r="Q283" i="3"/>
  <c r="Q367" i="3" s="1"/>
  <c r="Q282" i="3"/>
  <c r="Q366" i="3" s="1"/>
  <c r="Q285" i="3"/>
  <c r="Q369" i="3" s="1"/>
  <c r="Q326" i="3"/>
  <c r="Q410" i="3" s="1"/>
  <c r="Q328" i="3"/>
  <c r="Q412" i="3" s="1"/>
  <c r="Q325" i="3"/>
  <c r="Q409" i="3" s="1"/>
  <c r="Q327" i="3"/>
  <c r="Q411" i="3" s="1"/>
  <c r="Q296" i="3"/>
  <c r="Q380" i="3" s="1"/>
  <c r="Q295" i="3"/>
  <c r="Q379" i="3" s="1"/>
  <c r="Q293" i="3"/>
  <c r="Q377" i="3" s="1"/>
  <c r="Q294" i="3"/>
  <c r="Q378" i="3" s="1"/>
  <c r="Q264" i="3"/>
  <c r="Q348" i="3" s="1"/>
  <c r="Q258" i="3"/>
  <c r="Q342" i="3" s="1"/>
  <c r="Q256" i="3"/>
  <c r="Q340" i="3" s="1"/>
  <c r="Q262" i="3"/>
  <c r="Q346" i="3" s="1"/>
  <c r="Q261" i="3"/>
  <c r="Q345" i="3" s="1"/>
  <c r="Q265" i="3"/>
  <c r="Q349" i="3" s="1"/>
  <c r="Q259" i="3"/>
  <c r="Q343" i="3" s="1"/>
  <c r="Q263" i="3"/>
  <c r="Q347" i="3" s="1"/>
  <c r="Q257" i="3"/>
  <c r="Q341" i="3" s="1"/>
  <c r="Q260" i="3"/>
  <c r="Q344" i="3" s="1"/>
  <c r="Q253" i="3"/>
  <c r="Q337" i="3" s="1"/>
  <c r="Q255" i="3"/>
  <c r="Q339" i="3" s="1"/>
  <c r="Q252" i="3"/>
  <c r="Q336" i="3" s="1"/>
  <c r="Q254" i="3"/>
  <c r="Q338" i="3" s="1"/>
  <c r="Q250" i="3"/>
  <c r="Q334" i="3" s="1"/>
  <c r="Q251" i="3"/>
  <c r="Q335" i="3" s="1"/>
  <c r="Q276" i="3"/>
  <c r="Q360" i="3" s="1"/>
  <c r="Q281" i="3"/>
  <c r="Q365" i="3" s="1"/>
  <c r="Q275" i="3"/>
  <c r="Q359" i="3" s="1"/>
  <c r="Q280" i="3"/>
  <c r="Q364" i="3" s="1"/>
  <c r="Q274" i="3"/>
  <c r="Q358" i="3" s="1"/>
  <c r="Q279" i="3"/>
  <c r="Q363" i="3" s="1"/>
  <c r="Q278" i="3"/>
  <c r="Q362" i="3" s="1"/>
  <c r="Q277" i="3"/>
  <c r="Q361" i="3" s="1"/>
  <c r="Q273" i="3"/>
  <c r="Q357" i="3" s="1"/>
  <c r="Q319" i="3"/>
  <c r="Q403" i="3" s="1"/>
  <c r="Q320" i="3"/>
  <c r="Q404" i="3" s="1"/>
  <c r="AC55" i="4"/>
  <c r="Q466" i="3"/>
  <c r="Q479" i="3" s="1"/>
  <c r="Q467" i="3"/>
  <c r="Q480" i="3" s="1"/>
  <c r="R65" i="3"/>
  <c r="S34" i="3" s="1"/>
  <c r="S48" i="3" s="1"/>
  <c r="T41" i="3" s="1"/>
  <c r="R66" i="3"/>
  <c r="S35" i="3" s="1"/>
  <c r="S49" i="3" s="1"/>
  <c r="T42" i="3" s="1"/>
  <c r="R71" i="3"/>
  <c r="R72" i="3" s="1"/>
  <c r="R64" i="3"/>
  <c r="S33" i="3" s="1"/>
  <c r="R68" i="3"/>
  <c r="S37" i="3" s="1"/>
  <c r="S51" i="3" s="1"/>
  <c r="T44" i="3" s="1"/>
  <c r="R67" i="3"/>
  <c r="S36" i="3" s="1"/>
  <c r="S50" i="3" s="1"/>
  <c r="T43" i="3" s="1"/>
  <c r="Q465" i="3"/>
  <c r="Q478" i="3" s="1"/>
  <c r="Q464" i="3"/>
  <c r="Q477" i="3" s="1"/>
  <c r="Q469" i="3"/>
  <c r="Q468" i="3"/>
  <c r="Q481" i="3" s="1"/>
  <c r="R81" i="3" l="1"/>
  <c r="R85" i="3"/>
  <c r="R83" i="3"/>
  <c r="R86" i="3"/>
  <c r="R84" i="3"/>
  <c r="R82" i="3"/>
  <c r="AD48" i="4"/>
  <c r="AD53" i="4" s="1"/>
  <c r="Q484" i="3"/>
  <c r="Q485" i="3" s="1"/>
  <c r="Q486" i="3" s="1"/>
  <c r="Q487" i="3" s="1"/>
  <c r="S38" i="3"/>
  <c r="S47" i="3"/>
  <c r="R142" i="3" l="1"/>
  <c r="R139" i="3"/>
  <c r="R141" i="3"/>
  <c r="R128" i="3"/>
  <c r="R297" i="3" s="1"/>
  <c r="R381" i="3" s="1"/>
  <c r="R138" i="3"/>
  <c r="R287" i="3" s="1"/>
  <c r="R371" i="3" s="1"/>
  <c r="R140" i="3"/>
  <c r="R292" i="3" s="1"/>
  <c r="R376" i="3" s="1"/>
  <c r="R151" i="3"/>
  <c r="R300" i="3" s="1"/>
  <c r="R384" i="3" s="1"/>
  <c r="R150" i="3"/>
  <c r="R299" i="3" s="1"/>
  <c r="R383" i="3" s="1"/>
  <c r="R153" i="3"/>
  <c r="R302" i="3" s="1"/>
  <c r="R386" i="3" s="1"/>
  <c r="R152" i="3"/>
  <c r="R301" i="3" s="1"/>
  <c r="R385" i="3" s="1"/>
  <c r="R154" i="3"/>
  <c r="R303" i="3" s="1"/>
  <c r="R387" i="3" s="1"/>
  <c r="R130" i="3"/>
  <c r="R304" i="3" s="1"/>
  <c r="R388" i="3" s="1"/>
  <c r="R149" i="3"/>
  <c r="R298" i="3" s="1"/>
  <c r="R382" i="3" s="1"/>
  <c r="R163" i="3"/>
  <c r="R330" i="3" s="1"/>
  <c r="R414" i="3" s="1"/>
  <c r="R162" i="3"/>
  <c r="R329" i="3" s="1"/>
  <c r="R413" i="3" s="1"/>
  <c r="R132" i="3"/>
  <c r="R332" i="3" s="1"/>
  <c r="R416" i="3" s="1"/>
  <c r="R161" i="3"/>
  <c r="R164" i="3"/>
  <c r="R331" i="3" s="1"/>
  <c r="R415" i="3" s="1"/>
  <c r="R160" i="3"/>
  <c r="R144" i="3"/>
  <c r="R147" i="3"/>
  <c r="R311" i="3" s="1"/>
  <c r="R395" i="3" s="1"/>
  <c r="R129" i="3"/>
  <c r="R313" i="3" s="1"/>
  <c r="R397" i="3" s="1"/>
  <c r="R143" i="3"/>
  <c r="R305" i="3" s="1"/>
  <c r="R389" i="3" s="1"/>
  <c r="R146" i="3"/>
  <c r="R145" i="3"/>
  <c r="R308" i="3" s="1"/>
  <c r="R392" i="3" s="1"/>
  <c r="R148" i="3"/>
  <c r="R312" i="3" s="1"/>
  <c r="R396" i="3" s="1"/>
  <c r="R157" i="3"/>
  <c r="R318" i="3" s="1"/>
  <c r="R402" i="3" s="1"/>
  <c r="R131" i="3"/>
  <c r="R322" i="3" s="1"/>
  <c r="R406" i="3" s="1"/>
  <c r="R156" i="3"/>
  <c r="R158" i="3"/>
  <c r="R159" i="3"/>
  <c r="R321" i="3" s="1"/>
  <c r="R405" i="3" s="1"/>
  <c r="R155" i="3"/>
  <c r="R134" i="3"/>
  <c r="R137" i="3"/>
  <c r="R127" i="3"/>
  <c r="R286" i="3" s="1"/>
  <c r="R370" i="3" s="1"/>
  <c r="R135" i="3"/>
  <c r="R133" i="3"/>
  <c r="R136" i="3"/>
  <c r="AD55" i="4"/>
  <c r="T40" i="3"/>
  <c r="T45" i="3" s="1"/>
  <c r="S52" i="3"/>
  <c r="S63" i="3" s="1"/>
  <c r="R320" i="3" l="1"/>
  <c r="R404" i="3" s="1"/>
  <c r="R319" i="3"/>
  <c r="R403" i="3" s="1"/>
  <c r="R294" i="3"/>
  <c r="R378" i="3" s="1"/>
  <c r="R295" i="3"/>
  <c r="R379" i="3" s="1"/>
  <c r="R293" i="3"/>
  <c r="R377" i="3" s="1"/>
  <c r="R296" i="3"/>
  <c r="R380" i="3" s="1"/>
  <c r="R309" i="3"/>
  <c r="R393" i="3" s="1"/>
  <c r="R310" i="3"/>
  <c r="R394" i="3" s="1"/>
  <c r="R257" i="3"/>
  <c r="R341" i="3" s="1"/>
  <c r="R259" i="3"/>
  <c r="R343" i="3" s="1"/>
  <c r="R264" i="3"/>
  <c r="R348" i="3" s="1"/>
  <c r="R258" i="3"/>
  <c r="R342" i="3" s="1"/>
  <c r="R260" i="3"/>
  <c r="R344" i="3" s="1"/>
  <c r="R263" i="3"/>
  <c r="R347" i="3" s="1"/>
  <c r="R261" i="3"/>
  <c r="R345" i="3" s="1"/>
  <c r="R256" i="3"/>
  <c r="R340" i="3" s="1"/>
  <c r="R265" i="3"/>
  <c r="R349" i="3" s="1"/>
  <c r="R262" i="3"/>
  <c r="R346" i="3" s="1"/>
  <c r="R277" i="3"/>
  <c r="R361" i="3" s="1"/>
  <c r="R276" i="3"/>
  <c r="R360" i="3" s="1"/>
  <c r="R275" i="3"/>
  <c r="R359" i="3" s="1"/>
  <c r="R273" i="3"/>
  <c r="R357" i="3" s="1"/>
  <c r="R278" i="3"/>
  <c r="R362" i="3" s="1"/>
  <c r="R279" i="3"/>
  <c r="R363" i="3" s="1"/>
  <c r="R281" i="3"/>
  <c r="R365" i="3" s="1"/>
  <c r="R274" i="3"/>
  <c r="R358" i="3" s="1"/>
  <c r="R280" i="3"/>
  <c r="R364" i="3" s="1"/>
  <c r="R306" i="3"/>
  <c r="R390" i="3" s="1"/>
  <c r="R307" i="3"/>
  <c r="R391" i="3" s="1"/>
  <c r="R291" i="3"/>
  <c r="R375" i="3" s="1"/>
  <c r="R290" i="3"/>
  <c r="R374" i="3" s="1"/>
  <c r="R289" i="3"/>
  <c r="R373" i="3" s="1"/>
  <c r="R288" i="3"/>
  <c r="R372" i="3" s="1"/>
  <c r="R267" i="3"/>
  <c r="R351" i="3" s="1"/>
  <c r="R270" i="3"/>
  <c r="R354" i="3" s="1"/>
  <c r="R272" i="3"/>
  <c r="R356" i="3" s="1"/>
  <c r="R268" i="3"/>
  <c r="R352" i="3" s="1"/>
  <c r="R269" i="3"/>
  <c r="R353" i="3" s="1"/>
  <c r="R266" i="3"/>
  <c r="R350" i="3" s="1"/>
  <c r="R271" i="3"/>
  <c r="R355" i="3" s="1"/>
  <c r="R314" i="3"/>
  <c r="R398" i="3" s="1"/>
  <c r="R315" i="3"/>
  <c r="R399" i="3" s="1"/>
  <c r="R317" i="3"/>
  <c r="R401" i="3" s="1"/>
  <c r="R316" i="3"/>
  <c r="R400" i="3" s="1"/>
  <c r="R327" i="3"/>
  <c r="R411" i="3" s="1"/>
  <c r="R326" i="3"/>
  <c r="R410" i="3" s="1"/>
  <c r="R328" i="3"/>
  <c r="R412" i="3" s="1"/>
  <c r="R325" i="3"/>
  <c r="R409" i="3" s="1"/>
  <c r="R282" i="3"/>
  <c r="R366" i="3" s="1"/>
  <c r="R285" i="3"/>
  <c r="R369" i="3" s="1"/>
  <c r="R284" i="3"/>
  <c r="R368" i="3" s="1"/>
  <c r="R283" i="3"/>
  <c r="R367" i="3" s="1"/>
  <c r="R250" i="3"/>
  <c r="R334" i="3" s="1"/>
  <c r="R251" i="3"/>
  <c r="R335" i="3" s="1"/>
  <c r="R255" i="3"/>
  <c r="R339" i="3" s="1"/>
  <c r="R254" i="3"/>
  <c r="R338" i="3" s="1"/>
  <c r="R252" i="3"/>
  <c r="R336" i="3" s="1"/>
  <c r="R253" i="3"/>
  <c r="R337" i="3" s="1"/>
  <c r="R324" i="3"/>
  <c r="R408" i="3" s="1"/>
  <c r="R323" i="3"/>
  <c r="R407" i="3" s="1"/>
  <c r="AE48" i="4"/>
  <c r="AE53" i="4" s="1"/>
  <c r="R469" i="3"/>
  <c r="R467" i="3"/>
  <c r="R480" i="3" s="1"/>
  <c r="R468" i="3"/>
  <c r="R481" i="3" s="1"/>
  <c r="S66" i="3"/>
  <c r="T35" i="3" s="1"/>
  <c r="T49" i="3" s="1"/>
  <c r="U42" i="3" s="1"/>
  <c r="S71" i="3"/>
  <c r="S72" i="3" s="1"/>
  <c r="S65" i="3"/>
  <c r="T34" i="3" s="1"/>
  <c r="T48" i="3" s="1"/>
  <c r="U41" i="3" s="1"/>
  <c r="S68" i="3"/>
  <c r="T37" i="3" s="1"/>
  <c r="T51" i="3" s="1"/>
  <c r="S64" i="3"/>
  <c r="T33" i="3" s="1"/>
  <c r="S67" i="3"/>
  <c r="T36" i="3" s="1"/>
  <c r="T50" i="3" s="1"/>
  <c r="U43" i="3" s="1"/>
  <c r="R464" i="3"/>
  <c r="R477" i="3" s="1"/>
  <c r="R466" i="3"/>
  <c r="R479" i="3" s="1"/>
  <c r="R465" i="3"/>
  <c r="R478" i="3" s="1"/>
  <c r="U44" i="3" l="1"/>
  <c r="S84" i="3"/>
  <c r="S81" i="3"/>
  <c r="S85" i="3"/>
  <c r="S83" i="3"/>
  <c r="S82" i="3"/>
  <c r="S86" i="3"/>
  <c r="AE55" i="4"/>
  <c r="AF48" i="4" s="1"/>
  <c r="AF53" i="4" s="1"/>
  <c r="T38" i="3"/>
  <c r="T47" i="3"/>
  <c r="R484" i="3"/>
  <c r="R485" i="3" s="1"/>
  <c r="R486" i="3" s="1"/>
  <c r="R487" i="3" s="1"/>
  <c r="S139" i="3" l="1"/>
  <c r="S141" i="3"/>
  <c r="S138" i="3"/>
  <c r="S287" i="3" s="1"/>
  <c r="S371" i="3" s="1"/>
  <c r="S140" i="3"/>
  <c r="S292" i="3" s="1"/>
  <c r="S376" i="3" s="1"/>
  <c r="S142" i="3"/>
  <c r="S128" i="3"/>
  <c r="S297" i="3" s="1"/>
  <c r="S381" i="3" s="1"/>
  <c r="S144" i="3"/>
  <c r="S147" i="3"/>
  <c r="S311" i="3" s="1"/>
  <c r="S395" i="3" s="1"/>
  <c r="S129" i="3"/>
  <c r="S313" i="3" s="1"/>
  <c r="S397" i="3" s="1"/>
  <c r="S146" i="3"/>
  <c r="S143" i="3"/>
  <c r="S305" i="3" s="1"/>
  <c r="S389" i="3" s="1"/>
  <c r="S148" i="3"/>
  <c r="S312" i="3" s="1"/>
  <c r="S396" i="3" s="1"/>
  <c r="S145" i="3"/>
  <c r="S308" i="3" s="1"/>
  <c r="S392" i="3" s="1"/>
  <c r="S160" i="3"/>
  <c r="S161" i="3"/>
  <c r="S162" i="3"/>
  <c r="S329" i="3" s="1"/>
  <c r="S413" i="3" s="1"/>
  <c r="S132" i="3"/>
  <c r="S332" i="3" s="1"/>
  <c r="S416" i="3" s="1"/>
  <c r="S163" i="3"/>
  <c r="S330" i="3" s="1"/>
  <c r="S414" i="3" s="1"/>
  <c r="S164" i="3"/>
  <c r="S331" i="3" s="1"/>
  <c r="S415" i="3" s="1"/>
  <c r="S158" i="3"/>
  <c r="S159" i="3"/>
  <c r="S321" i="3" s="1"/>
  <c r="S405" i="3" s="1"/>
  <c r="S157" i="3"/>
  <c r="S318" i="3" s="1"/>
  <c r="S402" i="3" s="1"/>
  <c r="S156" i="3"/>
  <c r="S131" i="3"/>
  <c r="S322" i="3" s="1"/>
  <c r="S406" i="3" s="1"/>
  <c r="S155" i="3"/>
  <c r="S134" i="3"/>
  <c r="S137" i="3"/>
  <c r="S127" i="3"/>
  <c r="S286" i="3" s="1"/>
  <c r="S370" i="3" s="1"/>
  <c r="S136" i="3"/>
  <c r="S135" i="3"/>
  <c r="S133" i="3"/>
  <c r="S149" i="3"/>
  <c r="S298" i="3" s="1"/>
  <c r="S382" i="3" s="1"/>
  <c r="S151" i="3"/>
  <c r="S300" i="3" s="1"/>
  <c r="S384" i="3" s="1"/>
  <c r="S153" i="3"/>
  <c r="S302" i="3" s="1"/>
  <c r="S386" i="3" s="1"/>
  <c r="S150" i="3"/>
  <c r="S299" i="3" s="1"/>
  <c r="S383" i="3" s="1"/>
  <c r="S154" i="3"/>
  <c r="S303" i="3" s="1"/>
  <c r="S387" i="3" s="1"/>
  <c r="S130" i="3"/>
  <c r="S304" i="3" s="1"/>
  <c r="S388" i="3" s="1"/>
  <c r="S152" i="3"/>
  <c r="S301" i="3" s="1"/>
  <c r="S385" i="3" s="1"/>
  <c r="AF55" i="4"/>
  <c r="U40" i="3"/>
  <c r="U45" i="3" s="1"/>
  <c r="T52" i="3"/>
  <c r="T63" i="3" s="1"/>
  <c r="S267" i="3" l="1"/>
  <c r="S351" i="3" s="1"/>
  <c r="S266" i="3"/>
  <c r="S350" i="3" s="1"/>
  <c r="S270" i="3"/>
  <c r="S354" i="3" s="1"/>
  <c r="S272" i="3"/>
  <c r="S356" i="3" s="1"/>
  <c r="S271" i="3"/>
  <c r="S355" i="3" s="1"/>
  <c r="S269" i="3"/>
  <c r="S353" i="3" s="1"/>
  <c r="S268" i="3"/>
  <c r="S352" i="3" s="1"/>
  <c r="S309" i="3"/>
  <c r="S393" i="3" s="1"/>
  <c r="S310" i="3"/>
  <c r="S394" i="3" s="1"/>
  <c r="S317" i="3"/>
  <c r="S401" i="3" s="1"/>
  <c r="S314" i="3"/>
  <c r="S398" i="3" s="1"/>
  <c r="S315" i="3"/>
  <c r="S399" i="3" s="1"/>
  <c r="S316" i="3"/>
  <c r="S400" i="3" s="1"/>
  <c r="S261" i="3"/>
  <c r="S345" i="3" s="1"/>
  <c r="S257" i="3"/>
  <c r="S341" i="3" s="1"/>
  <c r="S259" i="3"/>
  <c r="S343" i="3" s="1"/>
  <c r="S264" i="3"/>
  <c r="S348" i="3" s="1"/>
  <c r="S263" i="3"/>
  <c r="S347" i="3" s="1"/>
  <c r="S265" i="3"/>
  <c r="S349" i="3" s="1"/>
  <c r="S262" i="3"/>
  <c r="S346" i="3" s="1"/>
  <c r="S260" i="3"/>
  <c r="S344" i="3" s="1"/>
  <c r="S256" i="3"/>
  <c r="S340" i="3" s="1"/>
  <c r="S258" i="3"/>
  <c r="S342" i="3" s="1"/>
  <c r="S319" i="3"/>
  <c r="S403" i="3" s="1"/>
  <c r="S320" i="3"/>
  <c r="S404" i="3" s="1"/>
  <c r="S323" i="3"/>
  <c r="S407" i="3" s="1"/>
  <c r="S324" i="3"/>
  <c r="S408" i="3" s="1"/>
  <c r="S294" i="3"/>
  <c r="S378" i="3" s="1"/>
  <c r="S293" i="3"/>
  <c r="S377" i="3" s="1"/>
  <c r="S295" i="3"/>
  <c r="S379" i="3" s="1"/>
  <c r="S296" i="3"/>
  <c r="S380" i="3" s="1"/>
  <c r="S278" i="3"/>
  <c r="S362" i="3" s="1"/>
  <c r="S277" i="3"/>
  <c r="S361" i="3" s="1"/>
  <c r="S276" i="3"/>
  <c r="S360" i="3" s="1"/>
  <c r="S279" i="3"/>
  <c r="S363" i="3" s="1"/>
  <c r="S273" i="3"/>
  <c r="S357" i="3" s="1"/>
  <c r="S274" i="3"/>
  <c r="S358" i="3" s="1"/>
  <c r="S280" i="3"/>
  <c r="S364" i="3" s="1"/>
  <c r="S275" i="3"/>
  <c r="S359" i="3" s="1"/>
  <c r="S281" i="3"/>
  <c r="S365" i="3" s="1"/>
  <c r="S282" i="3"/>
  <c r="S366" i="3" s="1"/>
  <c r="S285" i="3"/>
  <c r="S369" i="3" s="1"/>
  <c r="S284" i="3"/>
  <c r="S368" i="3" s="1"/>
  <c r="S283" i="3"/>
  <c r="S367" i="3" s="1"/>
  <c r="S325" i="3"/>
  <c r="S409" i="3" s="1"/>
  <c r="S327" i="3"/>
  <c r="S411" i="3" s="1"/>
  <c r="S326" i="3"/>
  <c r="S410" i="3" s="1"/>
  <c r="S328" i="3"/>
  <c r="S412" i="3" s="1"/>
  <c r="S254" i="3"/>
  <c r="S338" i="3" s="1"/>
  <c r="S250" i="3"/>
  <c r="S334" i="3" s="1"/>
  <c r="S251" i="3"/>
  <c r="S335" i="3" s="1"/>
  <c r="S253" i="3"/>
  <c r="S337" i="3" s="1"/>
  <c r="S252" i="3"/>
  <c r="S336" i="3" s="1"/>
  <c r="S255" i="3"/>
  <c r="S339" i="3" s="1"/>
  <c r="S306" i="3"/>
  <c r="S390" i="3" s="1"/>
  <c r="S307" i="3"/>
  <c r="S391" i="3" s="1"/>
  <c r="S289" i="3"/>
  <c r="S373" i="3" s="1"/>
  <c r="S291" i="3"/>
  <c r="S375" i="3" s="1"/>
  <c r="S290" i="3"/>
  <c r="S374" i="3" s="1"/>
  <c r="S288" i="3"/>
  <c r="S372" i="3" s="1"/>
  <c r="AG48" i="4"/>
  <c r="AG53" i="4" s="1"/>
  <c r="S468" i="3"/>
  <c r="S481" i="3" s="1"/>
  <c r="S466" i="3"/>
  <c r="S479" i="3" s="1"/>
  <c r="T66" i="3"/>
  <c r="U35" i="3" s="1"/>
  <c r="U49" i="3" s="1"/>
  <c r="V42" i="3" s="1"/>
  <c r="T68" i="3"/>
  <c r="U37" i="3" s="1"/>
  <c r="U51" i="3" s="1"/>
  <c r="T65" i="3"/>
  <c r="U34" i="3" s="1"/>
  <c r="U48" i="3" s="1"/>
  <c r="V41" i="3" s="1"/>
  <c r="T67" i="3"/>
  <c r="U36" i="3" s="1"/>
  <c r="U50" i="3" s="1"/>
  <c r="V43" i="3" s="1"/>
  <c r="T71" i="3"/>
  <c r="T72" i="3" s="1"/>
  <c r="T64" i="3"/>
  <c r="U33" i="3" s="1"/>
  <c r="S464" i="3"/>
  <c r="S477" i="3" s="1"/>
  <c r="S467" i="3"/>
  <c r="S480" i="3" s="1"/>
  <c r="S465" i="3"/>
  <c r="S478" i="3" s="1"/>
  <c r="S469" i="3"/>
  <c r="V44" i="3" l="1"/>
  <c r="T83" i="3"/>
  <c r="T84" i="3"/>
  <c r="T82" i="3"/>
  <c r="T86" i="3"/>
  <c r="T85" i="3"/>
  <c r="T81" i="3"/>
  <c r="AG55" i="4"/>
  <c r="U47" i="3"/>
  <c r="U38" i="3"/>
  <c r="S484" i="3"/>
  <c r="S485" i="3" s="1"/>
  <c r="S486" i="3" s="1"/>
  <c r="S487" i="3" s="1"/>
  <c r="T133" i="3" l="1"/>
  <c r="T136" i="3"/>
  <c r="T134" i="3"/>
  <c r="T137" i="3"/>
  <c r="T135" i="3"/>
  <c r="T127" i="3"/>
  <c r="T286" i="3" s="1"/>
  <c r="T370" i="3" s="1"/>
  <c r="T131" i="3"/>
  <c r="T322" i="3" s="1"/>
  <c r="T406" i="3" s="1"/>
  <c r="T156" i="3"/>
  <c r="T158" i="3"/>
  <c r="T159" i="3"/>
  <c r="T321" i="3" s="1"/>
  <c r="T405" i="3" s="1"/>
  <c r="T157" i="3"/>
  <c r="T318" i="3" s="1"/>
  <c r="T402" i="3" s="1"/>
  <c r="T155" i="3"/>
  <c r="T160" i="3"/>
  <c r="T161" i="3"/>
  <c r="T162" i="3"/>
  <c r="T329" i="3" s="1"/>
  <c r="T413" i="3" s="1"/>
  <c r="T132" i="3"/>
  <c r="T332" i="3" s="1"/>
  <c r="T416" i="3" s="1"/>
  <c r="T163" i="3"/>
  <c r="T330" i="3" s="1"/>
  <c r="T414" i="3" s="1"/>
  <c r="T164" i="3"/>
  <c r="T331" i="3" s="1"/>
  <c r="T415" i="3" s="1"/>
  <c r="T139" i="3"/>
  <c r="T141" i="3"/>
  <c r="T128" i="3"/>
  <c r="T297" i="3" s="1"/>
  <c r="T381" i="3" s="1"/>
  <c r="T138" i="3"/>
  <c r="T287" i="3" s="1"/>
  <c r="T371" i="3" s="1"/>
  <c r="T140" i="3"/>
  <c r="T292" i="3" s="1"/>
  <c r="T376" i="3" s="1"/>
  <c r="T142" i="3"/>
  <c r="T130" i="3"/>
  <c r="T304" i="3" s="1"/>
  <c r="T388" i="3" s="1"/>
  <c r="T149" i="3"/>
  <c r="T298" i="3" s="1"/>
  <c r="T382" i="3" s="1"/>
  <c r="T151" i="3"/>
  <c r="T300" i="3" s="1"/>
  <c r="T384" i="3" s="1"/>
  <c r="T153" i="3"/>
  <c r="T302" i="3" s="1"/>
  <c r="T386" i="3" s="1"/>
  <c r="T150" i="3"/>
  <c r="T299" i="3" s="1"/>
  <c r="T383" i="3" s="1"/>
  <c r="T152" i="3"/>
  <c r="T301" i="3" s="1"/>
  <c r="T385" i="3" s="1"/>
  <c r="T154" i="3"/>
  <c r="T303" i="3" s="1"/>
  <c r="T387" i="3" s="1"/>
  <c r="T147" i="3"/>
  <c r="T311" i="3" s="1"/>
  <c r="T395" i="3" s="1"/>
  <c r="T129" i="3"/>
  <c r="T313" i="3" s="1"/>
  <c r="T397" i="3" s="1"/>
  <c r="T143" i="3"/>
  <c r="T305" i="3" s="1"/>
  <c r="T389" i="3" s="1"/>
  <c r="T144" i="3"/>
  <c r="T148" i="3"/>
  <c r="T312" i="3" s="1"/>
  <c r="T396" i="3" s="1"/>
  <c r="T146" i="3"/>
  <c r="T145" i="3"/>
  <c r="T308" i="3" s="1"/>
  <c r="T392" i="3" s="1"/>
  <c r="AH48" i="4"/>
  <c r="AH53" i="4" s="1"/>
  <c r="V40" i="3"/>
  <c r="V45" i="3" s="1"/>
  <c r="U52" i="3"/>
  <c r="U63" i="3" s="1"/>
  <c r="T282" i="3" l="1"/>
  <c r="T366" i="3" s="1"/>
  <c r="T285" i="3"/>
  <c r="T369" i="3" s="1"/>
  <c r="T283" i="3"/>
  <c r="T367" i="3" s="1"/>
  <c r="T284" i="3"/>
  <c r="T368" i="3" s="1"/>
  <c r="T319" i="3"/>
  <c r="T403" i="3" s="1"/>
  <c r="T320" i="3"/>
  <c r="T404" i="3" s="1"/>
  <c r="T265" i="3"/>
  <c r="T349" i="3" s="1"/>
  <c r="T261" i="3"/>
  <c r="T345" i="3" s="1"/>
  <c r="T259" i="3"/>
  <c r="T343" i="3" s="1"/>
  <c r="T256" i="3"/>
  <c r="T340" i="3" s="1"/>
  <c r="T258" i="3"/>
  <c r="T342" i="3" s="1"/>
  <c r="T262" i="3"/>
  <c r="T346" i="3" s="1"/>
  <c r="T264" i="3"/>
  <c r="T348" i="3" s="1"/>
  <c r="T263" i="3"/>
  <c r="T347" i="3" s="1"/>
  <c r="T260" i="3"/>
  <c r="T344" i="3" s="1"/>
  <c r="T257" i="3"/>
  <c r="T341" i="3" s="1"/>
  <c r="T307" i="3"/>
  <c r="T391" i="3" s="1"/>
  <c r="T306" i="3"/>
  <c r="T390" i="3" s="1"/>
  <c r="T267" i="3"/>
  <c r="T351" i="3" s="1"/>
  <c r="T270" i="3"/>
  <c r="T354" i="3" s="1"/>
  <c r="T268" i="3"/>
  <c r="T352" i="3" s="1"/>
  <c r="T271" i="3"/>
  <c r="T355" i="3" s="1"/>
  <c r="T269" i="3"/>
  <c r="T353" i="3" s="1"/>
  <c r="T266" i="3"/>
  <c r="T350" i="3" s="1"/>
  <c r="T272" i="3"/>
  <c r="T356" i="3" s="1"/>
  <c r="T294" i="3"/>
  <c r="T378" i="3" s="1"/>
  <c r="T295" i="3"/>
  <c r="T379" i="3" s="1"/>
  <c r="T293" i="3"/>
  <c r="T377" i="3" s="1"/>
  <c r="T296" i="3"/>
  <c r="T380" i="3" s="1"/>
  <c r="T325" i="3"/>
  <c r="T409" i="3" s="1"/>
  <c r="T327" i="3"/>
  <c r="T411" i="3" s="1"/>
  <c r="T328" i="3"/>
  <c r="T412" i="3" s="1"/>
  <c r="T326" i="3"/>
  <c r="T410" i="3" s="1"/>
  <c r="T315" i="3"/>
  <c r="T399" i="3" s="1"/>
  <c r="T316" i="3"/>
  <c r="T400" i="3" s="1"/>
  <c r="T317" i="3"/>
  <c r="T401" i="3" s="1"/>
  <c r="T314" i="3"/>
  <c r="T398" i="3" s="1"/>
  <c r="T273" i="3"/>
  <c r="T357" i="3" s="1"/>
  <c r="T277" i="3"/>
  <c r="T361" i="3" s="1"/>
  <c r="T274" i="3"/>
  <c r="T358" i="3" s="1"/>
  <c r="T279" i="3"/>
  <c r="T363" i="3" s="1"/>
  <c r="T276" i="3"/>
  <c r="T360" i="3" s="1"/>
  <c r="T280" i="3"/>
  <c r="T364" i="3" s="1"/>
  <c r="T281" i="3"/>
  <c r="T365" i="3" s="1"/>
  <c r="T278" i="3"/>
  <c r="T362" i="3" s="1"/>
  <c r="T275" i="3"/>
  <c r="T359" i="3" s="1"/>
  <c r="T310" i="3"/>
  <c r="T394" i="3" s="1"/>
  <c r="T309" i="3"/>
  <c r="T393" i="3" s="1"/>
  <c r="T289" i="3"/>
  <c r="T373" i="3" s="1"/>
  <c r="T291" i="3"/>
  <c r="T375" i="3" s="1"/>
  <c r="T288" i="3"/>
  <c r="T372" i="3" s="1"/>
  <c r="T290" i="3"/>
  <c r="T374" i="3" s="1"/>
  <c r="T324" i="3"/>
  <c r="T408" i="3" s="1"/>
  <c r="T323" i="3"/>
  <c r="T407" i="3" s="1"/>
  <c r="T254" i="3"/>
  <c r="T338" i="3" s="1"/>
  <c r="T250" i="3"/>
  <c r="T334" i="3" s="1"/>
  <c r="T253" i="3"/>
  <c r="T337" i="3" s="1"/>
  <c r="T252" i="3"/>
  <c r="T336" i="3" s="1"/>
  <c r="T255" i="3"/>
  <c r="T339" i="3" s="1"/>
  <c r="T251" i="3"/>
  <c r="T335" i="3" s="1"/>
  <c r="AH55" i="4"/>
  <c r="T464" i="3"/>
  <c r="T477" i="3" s="1"/>
  <c r="T468" i="3"/>
  <c r="T481" i="3" s="1"/>
  <c r="U67" i="3"/>
  <c r="V36" i="3" s="1"/>
  <c r="V50" i="3" s="1"/>
  <c r="W43" i="3" s="1"/>
  <c r="U64" i="3"/>
  <c r="V33" i="3" s="1"/>
  <c r="U65" i="3"/>
  <c r="V34" i="3" s="1"/>
  <c r="V48" i="3" s="1"/>
  <c r="W41" i="3" s="1"/>
  <c r="U66" i="3"/>
  <c r="V35" i="3" s="1"/>
  <c r="V49" i="3" s="1"/>
  <c r="W42" i="3" s="1"/>
  <c r="U68" i="3"/>
  <c r="V37" i="3" s="1"/>
  <c r="V51" i="3" s="1"/>
  <c r="W44" i="3" s="1"/>
  <c r="U71" i="3"/>
  <c r="U72" i="3" s="1"/>
  <c r="T469" i="3"/>
  <c r="T465" i="3"/>
  <c r="T478" i="3" s="1"/>
  <c r="T467" i="3"/>
  <c r="T480" i="3" s="1"/>
  <c r="T466" i="3"/>
  <c r="T479" i="3" s="1"/>
  <c r="U84" i="3" l="1"/>
  <c r="U86" i="3"/>
  <c r="U82" i="3"/>
  <c r="U85" i="3"/>
  <c r="U83" i="3"/>
  <c r="U81" i="3"/>
  <c r="AI48" i="4"/>
  <c r="AI53" i="4" s="1"/>
  <c r="V38" i="3"/>
  <c r="V47" i="3"/>
  <c r="T484" i="3"/>
  <c r="T485" i="3" s="1"/>
  <c r="T486" i="3" s="1"/>
  <c r="T487" i="3" s="1"/>
  <c r="U133" i="3" l="1"/>
  <c r="U127" i="3"/>
  <c r="U286" i="3" s="1"/>
  <c r="U370" i="3" s="1"/>
  <c r="U135" i="3"/>
  <c r="U134" i="3"/>
  <c r="U137" i="3"/>
  <c r="U136" i="3"/>
  <c r="U129" i="3"/>
  <c r="U313" i="3" s="1"/>
  <c r="U397" i="3" s="1"/>
  <c r="U146" i="3"/>
  <c r="U143" i="3"/>
  <c r="U305" i="3" s="1"/>
  <c r="U389" i="3" s="1"/>
  <c r="U148" i="3"/>
  <c r="U312" i="3" s="1"/>
  <c r="U396" i="3" s="1"/>
  <c r="U147" i="3"/>
  <c r="U311" i="3" s="1"/>
  <c r="U395" i="3" s="1"/>
  <c r="U145" i="3"/>
  <c r="U308" i="3" s="1"/>
  <c r="U392" i="3" s="1"/>
  <c r="U144" i="3"/>
  <c r="U158" i="3"/>
  <c r="U159" i="3"/>
  <c r="U321" i="3" s="1"/>
  <c r="U405" i="3" s="1"/>
  <c r="U156" i="3"/>
  <c r="U131" i="3"/>
  <c r="U322" i="3" s="1"/>
  <c r="U406" i="3" s="1"/>
  <c r="U157" i="3"/>
  <c r="U318" i="3" s="1"/>
  <c r="U402" i="3" s="1"/>
  <c r="U155" i="3"/>
  <c r="U138" i="3"/>
  <c r="U287" i="3" s="1"/>
  <c r="U371" i="3" s="1"/>
  <c r="U140" i="3"/>
  <c r="U292" i="3" s="1"/>
  <c r="U376" i="3" s="1"/>
  <c r="U142" i="3"/>
  <c r="U128" i="3"/>
  <c r="U297" i="3" s="1"/>
  <c r="U381" i="3" s="1"/>
  <c r="U139" i="3"/>
  <c r="U141" i="3"/>
  <c r="U132" i="3"/>
  <c r="U332" i="3" s="1"/>
  <c r="U416" i="3" s="1"/>
  <c r="U160" i="3"/>
  <c r="U161" i="3"/>
  <c r="U162" i="3"/>
  <c r="U329" i="3" s="1"/>
  <c r="U413" i="3" s="1"/>
  <c r="U163" i="3"/>
  <c r="U330" i="3" s="1"/>
  <c r="U414" i="3" s="1"/>
  <c r="U164" i="3"/>
  <c r="U331" i="3" s="1"/>
  <c r="U415" i="3" s="1"/>
  <c r="U154" i="3"/>
  <c r="U303" i="3" s="1"/>
  <c r="U387" i="3" s="1"/>
  <c r="U149" i="3"/>
  <c r="U298" i="3" s="1"/>
  <c r="U382" i="3" s="1"/>
  <c r="U151" i="3"/>
  <c r="U300" i="3" s="1"/>
  <c r="U384" i="3" s="1"/>
  <c r="U153" i="3"/>
  <c r="U302" i="3" s="1"/>
  <c r="U386" i="3" s="1"/>
  <c r="U150" i="3"/>
  <c r="U299" i="3" s="1"/>
  <c r="U383" i="3" s="1"/>
  <c r="U152" i="3"/>
  <c r="U301" i="3" s="1"/>
  <c r="U385" i="3" s="1"/>
  <c r="U130" i="3"/>
  <c r="U304" i="3" s="1"/>
  <c r="U388" i="3" s="1"/>
  <c r="AI55" i="4"/>
  <c r="V52" i="3"/>
  <c r="V63" i="3" s="1"/>
  <c r="W40" i="3"/>
  <c r="W45" i="3" s="1"/>
  <c r="U284" i="3" l="1"/>
  <c r="U368" i="3" s="1"/>
  <c r="U282" i="3"/>
  <c r="U366" i="3" s="1"/>
  <c r="U285" i="3"/>
  <c r="U369" i="3" s="1"/>
  <c r="U283" i="3"/>
  <c r="U367" i="3" s="1"/>
  <c r="U314" i="3"/>
  <c r="U398" i="3" s="1"/>
  <c r="U315" i="3"/>
  <c r="U399" i="3" s="1"/>
  <c r="U316" i="3"/>
  <c r="U400" i="3" s="1"/>
  <c r="U317" i="3"/>
  <c r="U401" i="3" s="1"/>
  <c r="U259" i="3"/>
  <c r="U343" i="3" s="1"/>
  <c r="U265" i="3"/>
  <c r="U349" i="3" s="1"/>
  <c r="U256" i="3"/>
  <c r="U340" i="3" s="1"/>
  <c r="U262" i="3"/>
  <c r="U346" i="3" s="1"/>
  <c r="U257" i="3"/>
  <c r="U341" i="3" s="1"/>
  <c r="U260" i="3"/>
  <c r="U344" i="3" s="1"/>
  <c r="U263" i="3"/>
  <c r="U347" i="3" s="1"/>
  <c r="U261" i="3"/>
  <c r="U345" i="3" s="1"/>
  <c r="U264" i="3"/>
  <c r="U348" i="3" s="1"/>
  <c r="U258" i="3"/>
  <c r="U342" i="3" s="1"/>
  <c r="U281" i="3"/>
  <c r="U365" i="3" s="1"/>
  <c r="U280" i="3"/>
  <c r="U364" i="3" s="1"/>
  <c r="U274" i="3"/>
  <c r="U358" i="3" s="1"/>
  <c r="U273" i="3"/>
  <c r="U357" i="3" s="1"/>
  <c r="U276" i="3"/>
  <c r="U360" i="3" s="1"/>
  <c r="U275" i="3"/>
  <c r="U359" i="3" s="1"/>
  <c r="U279" i="3"/>
  <c r="U363" i="3" s="1"/>
  <c r="U278" i="3"/>
  <c r="U362" i="3" s="1"/>
  <c r="U277" i="3"/>
  <c r="U361" i="3" s="1"/>
  <c r="U328" i="3"/>
  <c r="U412" i="3" s="1"/>
  <c r="U325" i="3"/>
  <c r="U409" i="3" s="1"/>
  <c r="U327" i="3"/>
  <c r="U411" i="3" s="1"/>
  <c r="U326" i="3"/>
  <c r="U410" i="3" s="1"/>
  <c r="U323" i="3"/>
  <c r="U407" i="3" s="1"/>
  <c r="U324" i="3"/>
  <c r="U408" i="3" s="1"/>
  <c r="U268" i="3"/>
  <c r="U352" i="3" s="1"/>
  <c r="U269" i="3"/>
  <c r="U353" i="3" s="1"/>
  <c r="U270" i="3"/>
  <c r="U354" i="3" s="1"/>
  <c r="U272" i="3"/>
  <c r="U356" i="3" s="1"/>
  <c r="U267" i="3"/>
  <c r="U351" i="3" s="1"/>
  <c r="U271" i="3"/>
  <c r="U355" i="3" s="1"/>
  <c r="U266" i="3"/>
  <c r="U350" i="3" s="1"/>
  <c r="U288" i="3"/>
  <c r="U372" i="3" s="1"/>
  <c r="U289" i="3"/>
  <c r="U373" i="3" s="1"/>
  <c r="U290" i="3"/>
  <c r="U374" i="3" s="1"/>
  <c r="U291" i="3"/>
  <c r="U375" i="3" s="1"/>
  <c r="U320" i="3"/>
  <c r="U404" i="3" s="1"/>
  <c r="U319" i="3"/>
  <c r="U403" i="3" s="1"/>
  <c r="U310" i="3"/>
  <c r="U394" i="3" s="1"/>
  <c r="U309" i="3"/>
  <c r="U393" i="3" s="1"/>
  <c r="U296" i="3"/>
  <c r="U380" i="3" s="1"/>
  <c r="U293" i="3"/>
  <c r="U377" i="3" s="1"/>
  <c r="U294" i="3"/>
  <c r="U378" i="3" s="1"/>
  <c r="U295" i="3"/>
  <c r="U379" i="3" s="1"/>
  <c r="U307" i="3"/>
  <c r="U391" i="3" s="1"/>
  <c r="U306" i="3"/>
  <c r="U390" i="3" s="1"/>
  <c r="U252" i="3"/>
  <c r="U336" i="3" s="1"/>
  <c r="U254" i="3"/>
  <c r="U338" i="3" s="1"/>
  <c r="U255" i="3"/>
  <c r="U339" i="3" s="1"/>
  <c r="U250" i="3"/>
  <c r="U334" i="3" s="1"/>
  <c r="U251" i="3"/>
  <c r="U335" i="3" s="1"/>
  <c r="U253" i="3"/>
  <c r="U337" i="3" s="1"/>
  <c r="AJ48" i="4"/>
  <c r="AJ53" i="4" s="1"/>
  <c r="U469" i="3"/>
  <c r="U466" i="3"/>
  <c r="U479" i="3" s="1"/>
  <c r="U467" i="3"/>
  <c r="U480" i="3" s="1"/>
  <c r="U468" i="3"/>
  <c r="U481" i="3" s="1"/>
  <c r="U465" i="3"/>
  <c r="U478" i="3" s="1"/>
  <c r="U464" i="3"/>
  <c r="U477" i="3" s="1"/>
  <c r="V71" i="3"/>
  <c r="V72" i="3" s="1"/>
  <c r="V65" i="3"/>
  <c r="W34" i="3" s="1"/>
  <c r="W48" i="3" s="1"/>
  <c r="X41" i="3" s="1"/>
  <c r="V64" i="3"/>
  <c r="W33" i="3" s="1"/>
  <c r="V66" i="3"/>
  <c r="W35" i="3" s="1"/>
  <c r="W49" i="3" s="1"/>
  <c r="X42" i="3" s="1"/>
  <c r="V67" i="3"/>
  <c r="W36" i="3" s="1"/>
  <c r="W50" i="3" s="1"/>
  <c r="X43" i="3" s="1"/>
  <c r="V68" i="3"/>
  <c r="W37" i="3" s="1"/>
  <c r="W51" i="3" s="1"/>
  <c r="X44" i="3" s="1"/>
  <c r="V82" i="3" l="1"/>
  <c r="V86" i="3"/>
  <c r="V83" i="3"/>
  <c r="V81" i="3"/>
  <c r="V85" i="3"/>
  <c r="V84" i="3"/>
  <c r="AJ55" i="4"/>
  <c r="W38" i="3"/>
  <c r="W47" i="3"/>
  <c r="U484" i="3"/>
  <c r="U485" i="3" s="1"/>
  <c r="U486" i="3" s="1"/>
  <c r="U487" i="3" s="1"/>
  <c r="V145" i="3" l="1"/>
  <c r="V308" i="3" s="1"/>
  <c r="V392" i="3" s="1"/>
  <c r="V147" i="3"/>
  <c r="V311" i="3" s="1"/>
  <c r="V395" i="3" s="1"/>
  <c r="V146" i="3"/>
  <c r="V144" i="3"/>
  <c r="V129" i="3"/>
  <c r="V313" i="3" s="1"/>
  <c r="V397" i="3" s="1"/>
  <c r="V148" i="3"/>
  <c r="V312" i="3" s="1"/>
  <c r="V396" i="3" s="1"/>
  <c r="V143" i="3"/>
  <c r="V305" i="3" s="1"/>
  <c r="V389" i="3" s="1"/>
  <c r="V130" i="3"/>
  <c r="V304" i="3" s="1"/>
  <c r="V388" i="3" s="1"/>
  <c r="V149" i="3"/>
  <c r="V298" i="3" s="1"/>
  <c r="V382" i="3" s="1"/>
  <c r="V151" i="3"/>
  <c r="V300" i="3" s="1"/>
  <c r="V384" i="3" s="1"/>
  <c r="V153" i="3"/>
  <c r="V302" i="3" s="1"/>
  <c r="V386" i="3" s="1"/>
  <c r="V150" i="3"/>
  <c r="V299" i="3" s="1"/>
  <c r="V383" i="3" s="1"/>
  <c r="V154" i="3"/>
  <c r="V303" i="3" s="1"/>
  <c r="V387" i="3" s="1"/>
  <c r="V152" i="3"/>
  <c r="V301" i="3" s="1"/>
  <c r="V385" i="3" s="1"/>
  <c r="V131" i="3"/>
  <c r="V322" i="3" s="1"/>
  <c r="V406" i="3" s="1"/>
  <c r="V156" i="3"/>
  <c r="V158" i="3"/>
  <c r="V159" i="3"/>
  <c r="V321" i="3" s="1"/>
  <c r="V405" i="3" s="1"/>
  <c r="V157" i="3"/>
  <c r="V318" i="3" s="1"/>
  <c r="V402" i="3" s="1"/>
  <c r="V155" i="3"/>
  <c r="V133" i="3"/>
  <c r="V136" i="3"/>
  <c r="V127" i="3"/>
  <c r="V286" i="3" s="1"/>
  <c r="V370" i="3" s="1"/>
  <c r="V135" i="3"/>
  <c r="V137" i="3"/>
  <c r="V134" i="3"/>
  <c r="V132" i="3"/>
  <c r="V332" i="3" s="1"/>
  <c r="V416" i="3" s="1"/>
  <c r="V161" i="3"/>
  <c r="V160" i="3"/>
  <c r="V162" i="3"/>
  <c r="V329" i="3" s="1"/>
  <c r="V413" i="3" s="1"/>
  <c r="V163" i="3"/>
  <c r="V330" i="3" s="1"/>
  <c r="V414" i="3" s="1"/>
  <c r="V164" i="3"/>
  <c r="V331" i="3" s="1"/>
  <c r="V415" i="3" s="1"/>
  <c r="V128" i="3"/>
  <c r="V297" i="3" s="1"/>
  <c r="V381" i="3" s="1"/>
  <c r="V138" i="3"/>
  <c r="V287" i="3" s="1"/>
  <c r="V371" i="3" s="1"/>
  <c r="V140" i="3"/>
  <c r="V292" i="3" s="1"/>
  <c r="V376" i="3" s="1"/>
  <c r="V142" i="3"/>
  <c r="V139" i="3"/>
  <c r="V141" i="3"/>
  <c r="X40" i="3"/>
  <c r="X45" i="3" s="1"/>
  <c r="W52" i="3"/>
  <c r="W63" i="3" s="1"/>
  <c r="V316" i="3" l="1"/>
  <c r="V400" i="3" s="1"/>
  <c r="V317" i="3"/>
  <c r="V401" i="3" s="1"/>
  <c r="V314" i="3"/>
  <c r="V398" i="3" s="1"/>
  <c r="V315" i="3"/>
  <c r="V399" i="3" s="1"/>
  <c r="V307" i="3"/>
  <c r="V391" i="3" s="1"/>
  <c r="V306" i="3"/>
  <c r="V390" i="3" s="1"/>
  <c r="V323" i="3"/>
  <c r="V407" i="3" s="1"/>
  <c r="V324" i="3"/>
  <c r="V408" i="3" s="1"/>
  <c r="V310" i="3"/>
  <c r="V394" i="3" s="1"/>
  <c r="V309" i="3"/>
  <c r="V393" i="3" s="1"/>
  <c r="V326" i="3"/>
  <c r="V410" i="3" s="1"/>
  <c r="V328" i="3"/>
  <c r="V412" i="3" s="1"/>
  <c r="V325" i="3"/>
  <c r="V409" i="3" s="1"/>
  <c r="V327" i="3"/>
  <c r="V411" i="3" s="1"/>
  <c r="V278" i="3"/>
  <c r="V362" i="3" s="1"/>
  <c r="V275" i="3"/>
  <c r="V359" i="3" s="1"/>
  <c r="V280" i="3"/>
  <c r="V364" i="3" s="1"/>
  <c r="V274" i="3"/>
  <c r="V358" i="3" s="1"/>
  <c r="V281" i="3"/>
  <c r="V365" i="3" s="1"/>
  <c r="V277" i="3"/>
  <c r="V361" i="3" s="1"/>
  <c r="V279" i="3"/>
  <c r="V363" i="3" s="1"/>
  <c r="V276" i="3"/>
  <c r="V360" i="3" s="1"/>
  <c r="V273" i="3"/>
  <c r="V357" i="3" s="1"/>
  <c r="V263" i="3"/>
  <c r="V347" i="3" s="1"/>
  <c r="V265" i="3"/>
  <c r="V349" i="3" s="1"/>
  <c r="V257" i="3"/>
  <c r="V341" i="3" s="1"/>
  <c r="V260" i="3"/>
  <c r="V344" i="3" s="1"/>
  <c r="V256" i="3"/>
  <c r="V340" i="3" s="1"/>
  <c r="V258" i="3"/>
  <c r="V342" i="3" s="1"/>
  <c r="V262" i="3"/>
  <c r="V346" i="3" s="1"/>
  <c r="V259" i="3"/>
  <c r="V343" i="3" s="1"/>
  <c r="V264" i="3"/>
  <c r="V348" i="3" s="1"/>
  <c r="V261" i="3"/>
  <c r="V345" i="3" s="1"/>
  <c r="V269" i="3"/>
  <c r="V353" i="3" s="1"/>
  <c r="V271" i="3"/>
  <c r="V355" i="3" s="1"/>
  <c r="V266" i="3"/>
  <c r="V350" i="3" s="1"/>
  <c r="V268" i="3"/>
  <c r="V352" i="3" s="1"/>
  <c r="V272" i="3"/>
  <c r="V356" i="3" s="1"/>
  <c r="V270" i="3"/>
  <c r="V354" i="3" s="1"/>
  <c r="V267" i="3"/>
  <c r="V351" i="3" s="1"/>
  <c r="V320" i="3"/>
  <c r="V404" i="3" s="1"/>
  <c r="V319" i="3"/>
  <c r="V403" i="3" s="1"/>
  <c r="V251" i="3"/>
  <c r="V335" i="3" s="1"/>
  <c r="V254" i="3"/>
  <c r="V338" i="3" s="1"/>
  <c r="V252" i="3"/>
  <c r="V336" i="3" s="1"/>
  <c r="V250" i="3"/>
  <c r="V334" i="3" s="1"/>
  <c r="V253" i="3"/>
  <c r="V337" i="3" s="1"/>
  <c r="V255" i="3"/>
  <c r="V339" i="3" s="1"/>
  <c r="V295" i="3"/>
  <c r="V379" i="3" s="1"/>
  <c r="V296" i="3"/>
  <c r="V380" i="3" s="1"/>
  <c r="V293" i="3"/>
  <c r="V377" i="3" s="1"/>
  <c r="V294" i="3"/>
  <c r="V378" i="3" s="1"/>
  <c r="V289" i="3"/>
  <c r="V373" i="3" s="1"/>
  <c r="V290" i="3"/>
  <c r="V374" i="3" s="1"/>
  <c r="V288" i="3"/>
  <c r="V372" i="3" s="1"/>
  <c r="V291" i="3"/>
  <c r="V375" i="3" s="1"/>
  <c r="V283" i="3"/>
  <c r="V367" i="3" s="1"/>
  <c r="V284" i="3"/>
  <c r="V368" i="3" s="1"/>
  <c r="V285" i="3"/>
  <c r="V369" i="3" s="1"/>
  <c r="V282" i="3"/>
  <c r="V366" i="3" s="1"/>
  <c r="V464" i="3"/>
  <c r="V477" i="3" s="1"/>
  <c r="V465" i="3"/>
  <c r="V478" i="3" s="1"/>
  <c r="V467" i="3"/>
  <c r="V480" i="3" s="1"/>
  <c r="V466" i="3"/>
  <c r="V479" i="3" s="1"/>
  <c r="W67" i="3"/>
  <c r="X36" i="3" s="1"/>
  <c r="X50" i="3" s="1"/>
  <c r="Y43" i="3" s="1"/>
  <c r="W65" i="3"/>
  <c r="X34" i="3" s="1"/>
  <c r="X48" i="3" s="1"/>
  <c r="Y41" i="3" s="1"/>
  <c r="W64" i="3"/>
  <c r="X33" i="3" s="1"/>
  <c r="W71" i="3"/>
  <c r="W72" i="3" s="1"/>
  <c r="W68" i="3"/>
  <c r="X37" i="3" s="1"/>
  <c r="X51" i="3" s="1"/>
  <c r="W66" i="3"/>
  <c r="X35" i="3" s="1"/>
  <c r="X49" i="3" s="1"/>
  <c r="Y42" i="3" s="1"/>
  <c r="V469" i="3"/>
  <c r="V468" i="3"/>
  <c r="V481" i="3" s="1"/>
  <c r="Y44" i="3" l="1"/>
  <c r="W82" i="3"/>
  <c r="W86" i="3"/>
  <c r="W83" i="3"/>
  <c r="W84" i="3"/>
  <c r="W81" i="3"/>
  <c r="W85" i="3"/>
  <c r="V484" i="3"/>
  <c r="V485" i="3" s="1"/>
  <c r="V486" i="3" s="1"/>
  <c r="V487" i="3" s="1"/>
  <c r="X38" i="3"/>
  <c r="X47" i="3"/>
  <c r="W159" i="3" l="1"/>
  <c r="W321" i="3" s="1"/>
  <c r="W405" i="3" s="1"/>
  <c r="W158" i="3"/>
  <c r="W157" i="3"/>
  <c r="W318" i="3" s="1"/>
  <c r="W402" i="3" s="1"/>
  <c r="W131" i="3"/>
  <c r="W322" i="3" s="1"/>
  <c r="W406" i="3" s="1"/>
  <c r="W156" i="3"/>
  <c r="W155" i="3"/>
  <c r="W148" i="3"/>
  <c r="W312" i="3" s="1"/>
  <c r="W396" i="3" s="1"/>
  <c r="W145" i="3"/>
  <c r="W308" i="3" s="1"/>
  <c r="W392" i="3" s="1"/>
  <c r="W129" i="3"/>
  <c r="W313" i="3" s="1"/>
  <c r="W397" i="3" s="1"/>
  <c r="W143" i="3"/>
  <c r="W305" i="3" s="1"/>
  <c r="W389" i="3" s="1"/>
  <c r="W144" i="3"/>
  <c r="W146" i="3"/>
  <c r="W147" i="3"/>
  <c r="W311" i="3" s="1"/>
  <c r="W395" i="3" s="1"/>
  <c r="W150" i="3"/>
  <c r="W299" i="3" s="1"/>
  <c r="W383" i="3" s="1"/>
  <c r="W152" i="3"/>
  <c r="W301" i="3" s="1"/>
  <c r="W385" i="3" s="1"/>
  <c r="W154" i="3"/>
  <c r="W303" i="3" s="1"/>
  <c r="W387" i="3" s="1"/>
  <c r="W130" i="3"/>
  <c r="W304" i="3" s="1"/>
  <c r="W388" i="3" s="1"/>
  <c r="W151" i="3"/>
  <c r="W300" i="3" s="1"/>
  <c r="W384" i="3" s="1"/>
  <c r="W149" i="3"/>
  <c r="W298" i="3" s="1"/>
  <c r="W382" i="3" s="1"/>
  <c r="W153" i="3"/>
  <c r="W302" i="3" s="1"/>
  <c r="W386" i="3" s="1"/>
  <c r="W132" i="3"/>
  <c r="W332" i="3" s="1"/>
  <c r="W416" i="3" s="1"/>
  <c r="W160" i="3"/>
  <c r="W161" i="3"/>
  <c r="W162" i="3"/>
  <c r="W329" i="3" s="1"/>
  <c r="W413" i="3" s="1"/>
  <c r="W163" i="3"/>
  <c r="W330" i="3" s="1"/>
  <c r="W414" i="3" s="1"/>
  <c r="W164" i="3"/>
  <c r="W331" i="3" s="1"/>
  <c r="W415" i="3" s="1"/>
  <c r="W135" i="3"/>
  <c r="W133" i="3"/>
  <c r="W136" i="3"/>
  <c r="W127" i="3"/>
  <c r="W286" i="3" s="1"/>
  <c r="W370" i="3" s="1"/>
  <c r="W134" i="3"/>
  <c r="W137" i="3"/>
  <c r="W139" i="3"/>
  <c r="W141" i="3"/>
  <c r="W138" i="3"/>
  <c r="W287" i="3" s="1"/>
  <c r="W371" i="3" s="1"/>
  <c r="W140" i="3"/>
  <c r="W292" i="3" s="1"/>
  <c r="W376" i="3" s="1"/>
  <c r="W142" i="3"/>
  <c r="W128" i="3"/>
  <c r="W297" i="3" s="1"/>
  <c r="W381" i="3" s="1"/>
  <c r="X52" i="3"/>
  <c r="X63" i="3" s="1"/>
  <c r="Y40" i="3"/>
  <c r="Y45" i="3" s="1"/>
  <c r="W274" i="3" l="1"/>
  <c r="W358" i="3" s="1"/>
  <c r="W279" i="3"/>
  <c r="W363" i="3" s="1"/>
  <c r="W273" i="3"/>
  <c r="W357" i="3" s="1"/>
  <c r="W278" i="3"/>
  <c r="W362" i="3" s="1"/>
  <c r="W276" i="3"/>
  <c r="W360" i="3" s="1"/>
  <c r="W277" i="3"/>
  <c r="W361" i="3" s="1"/>
  <c r="W275" i="3"/>
  <c r="W359" i="3" s="1"/>
  <c r="W280" i="3"/>
  <c r="W364" i="3" s="1"/>
  <c r="W281" i="3"/>
  <c r="W365" i="3" s="1"/>
  <c r="W315" i="3"/>
  <c r="W399" i="3" s="1"/>
  <c r="W317" i="3"/>
  <c r="W401" i="3" s="1"/>
  <c r="W316" i="3"/>
  <c r="W400" i="3" s="1"/>
  <c r="W314" i="3"/>
  <c r="W398" i="3" s="1"/>
  <c r="W326" i="3"/>
  <c r="W410" i="3" s="1"/>
  <c r="W328" i="3"/>
  <c r="W412" i="3" s="1"/>
  <c r="W327" i="3"/>
  <c r="W411" i="3" s="1"/>
  <c r="W325" i="3"/>
  <c r="W409" i="3" s="1"/>
  <c r="W306" i="3"/>
  <c r="W390" i="3" s="1"/>
  <c r="W307" i="3"/>
  <c r="W391" i="3" s="1"/>
  <c r="W295" i="3"/>
  <c r="W379" i="3" s="1"/>
  <c r="W293" i="3"/>
  <c r="W377" i="3" s="1"/>
  <c r="W294" i="3"/>
  <c r="W378" i="3" s="1"/>
  <c r="W296" i="3"/>
  <c r="W380" i="3" s="1"/>
  <c r="W309" i="3"/>
  <c r="W393" i="3" s="1"/>
  <c r="W310" i="3"/>
  <c r="W394" i="3" s="1"/>
  <c r="W252" i="3"/>
  <c r="W336" i="3" s="1"/>
  <c r="W250" i="3"/>
  <c r="W334" i="3" s="1"/>
  <c r="W253" i="3"/>
  <c r="W337" i="3" s="1"/>
  <c r="W255" i="3"/>
  <c r="W339" i="3" s="1"/>
  <c r="W254" i="3"/>
  <c r="W338" i="3" s="1"/>
  <c r="W251" i="3"/>
  <c r="W335" i="3" s="1"/>
  <c r="W323" i="3"/>
  <c r="W407" i="3" s="1"/>
  <c r="W324" i="3"/>
  <c r="W408" i="3" s="1"/>
  <c r="W290" i="3"/>
  <c r="W374" i="3" s="1"/>
  <c r="W289" i="3"/>
  <c r="W373" i="3" s="1"/>
  <c r="W291" i="3"/>
  <c r="W375" i="3" s="1"/>
  <c r="W288" i="3"/>
  <c r="W372" i="3" s="1"/>
  <c r="W319" i="3"/>
  <c r="W403" i="3" s="1"/>
  <c r="W320" i="3"/>
  <c r="W404" i="3" s="1"/>
  <c r="W266" i="3"/>
  <c r="W350" i="3" s="1"/>
  <c r="W268" i="3"/>
  <c r="W352" i="3" s="1"/>
  <c r="W269" i="3"/>
  <c r="W353" i="3" s="1"/>
  <c r="W271" i="3"/>
  <c r="W355" i="3" s="1"/>
  <c r="W267" i="3"/>
  <c r="W351" i="3" s="1"/>
  <c r="W272" i="3"/>
  <c r="W356" i="3" s="1"/>
  <c r="W270" i="3"/>
  <c r="W354" i="3" s="1"/>
  <c r="W282" i="3"/>
  <c r="W366" i="3" s="1"/>
  <c r="W284" i="3"/>
  <c r="W368" i="3" s="1"/>
  <c r="W285" i="3"/>
  <c r="W369" i="3" s="1"/>
  <c r="W283" i="3"/>
  <c r="W367" i="3" s="1"/>
  <c r="W256" i="3"/>
  <c r="W340" i="3" s="1"/>
  <c r="W258" i="3"/>
  <c r="W342" i="3" s="1"/>
  <c r="W262" i="3"/>
  <c r="W346" i="3" s="1"/>
  <c r="W261" i="3"/>
  <c r="W345" i="3" s="1"/>
  <c r="W265" i="3"/>
  <c r="W349" i="3" s="1"/>
  <c r="W259" i="3"/>
  <c r="W343" i="3" s="1"/>
  <c r="W264" i="3"/>
  <c r="W348" i="3" s="1"/>
  <c r="W257" i="3"/>
  <c r="W341" i="3" s="1"/>
  <c r="W260" i="3"/>
  <c r="W344" i="3" s="1"/>
  <c r="W263" i="3"/>
  <c r="W347" i="3" s="1"/>
  <c r="X68" i="3"/>
  <c r="Y37" i="3" s="1"/>
  <c r="Y51" i="3" s="1"/>
  <c r="X66" i="3"/>
  <c r="Y35" i="3" s="1"/>
  <c r="Y49" i="3" s="1"/>
  <c r="Z42" i="3" s="1"/>
  <c r="X67" i="3"/>
  <c r="Y36" i="3" s="1"/>
  <c r="Y50" i="3" s="1"/>
  <c r="Z43" i="3" s="1"/>
  <c r="X64" i="3"/>
  <c r="Y33" i="3" s="1"/>
  <c r="X71" i="3"/>
  <c r="X72" i="3" s="1"/>
  <c r="X65" i="3"/>
  <c r="Y34" i="3" s="1"/>
  <c r="Y48" i="3" s="1"/>
  <c r="Z41" i="3" s="1"/>
  <c r="W466" i="3"/>
  <c r="W479" i="3" s="1"/>
  <c r="W468" i="3"/>
  <c r="W481" i="3" s="1"/>
  <c r="W467" i="3"/>
  <c r="W480" i="3" s="1"/>
  <c r="W465" i="3"/>
  <c r="W478" i="3" s="1"/>
  <c r="W469" i="3"/>
  <c r="W464" i="3"/>
  <c r="W477" i="3" s="1"/>
  <c r="Z44" i="3" l="1"/>
  <c r="X81" i="3"/>
  <c r="X85" i="3"/>
  <c r="X83" i="3"/>
  <c r="X86" i="3"/>
  <c r="X84" i="3"/>
  <c r="X82" i="3"/>
  <c r="Y38" i="3"/>
  <c r="Y47" i="3"/>
  <c r="W484" i="3"/>
  <c r="W485" i="3" s="1"/>
  <c r="W486" i="3" s="1"/>
  <c r="W487" i="3" s="1"/>
  <c r="X142" i="3" l="1"/>
  <c r="X139" i="3"/>
  <c r="X141" i="3"/>
  <c r="X128" i="3"/>
  <c r="X297" i="3" s="1"/>
  <c r="X381" i="3" s="1"/>
  <c r="X138" i="3"/>
  <c r="X287" i="3" s="1"/>
  <c r="X371" i="3" s="1"/>
  <c r="X140" i="3"/>
  <c r="X292" i="3" s="1"/>
  <c r="X376" i="3" s="1"/>
  <c r="X150" i="3"/>
  <c r="X299" i="3" s="1"/>
  <c r="X383" i="3" s="1"/>
  <c r="X153" i="3"/>
  <c r="X302" i="3" s="1"/>
  <c r="X386" i="3" s="1"/>
  <c r="X152" i="3"/>
  <c r="X301" i="3" s="1"/>
  <c r="X385" i="3" s="1"/>
  <c r="X154" i="3"/>
  <c r="X303" i="3" s="1"/>
  <c r="X387" i="3" s="1"/>
  <c r="X130" i="3"/>
  <c r="X304" i="3" s="1"/>
  <c r="X388" i="3" s="1"/>
  <c r="X149" i="3"/>
  <c r="X298" i="3" s="1"/>
  <c r="X382" i="3" s="1"/>
  <c r="X151" i="3"/>
  <c r="X300" i="3" s="1"/>
  <c r="X384" i="3" s="1"/>
  <c r="X163" i="3"/>
  <c r="X330" i="3" s="1"/>
  <c r="X414" i="3" s="1"/>
  <c r="X162" i="3"/>
  <c r="X329" i="3" s="1"/>
  <c r="X413" i="3" s="1"/>
  <c r="X132" i="3"/>
  <c r="X332" i="3" s="1"/>
  <c r="X416" i="3" s="1"/>
  <c r="X161" i="3"/>
  <c r="X164" i="3"/>
  <c r="X331" i="3" s="1"/>
  <c r="X415" i="3" s="1"/>
  <c r="X160" i="3"/>
  <c r="X131" i="3"/>
  <c r="X322" i="3" s="1"/>
  <c r="X406" i="3" s="1"/>
  <c r="X156" i="3"/>
  <c r="X159" i="3"/>
  <c r="X321" i="3" s="1"/>
  <c r="X405" i="3" s="1"/>
  <c r="X158" i="3"/>
  <c r="X157" i="3"/>
  <c r="X318" i="3" s="1"/>
  <c r="X402" i="3" s="1"/>
  <c r="X155" i="3"/>
  <c r="X146" i="3"/>
  <c r="X148" i="3"/>
  <c r="X312" i="3" s="1"/>
  <c r="X396" i="3" s="1"/>
  <c r="X145" i="3"/>
  <c r="X308" i="3" s="1"/>
  <c r="X392" i="3" s="1"/>
  <c r="X147" i="3"/>
  <c r="X311" i="3" s="1"/>
  <c r="X395" i="3" s="1"/>
  <c r="X144" i="3"/>
  <c r="X143" i="3"/>
  <c r="X305" i="3" s="1"/>
  <c r="X389" i="3" s="1"/>
  <c r="X129" i="3"/>
  <c r="X313" i="3" s="1"/>
  <c r="X397" i="3" s="1"/>
  <c r="X135" i="3"/>
  <c r="X137" i="3"/>
  <c r="X136" i="3"/>
  <c r="X134" i="3"/>
  <c r="X127" i="3"/>
  <c r="X286" i="3" s="1"/>
  <c r="X370" i="3" s="1"/>
  <c r="X133" i="3"/>
  <c r="Z40" i="3"/>
  <c r="Z45" i="3" s="1"/>
  <c r="Y52" i="3"/>
  <c r="Y63" i="3" s="1"/>
  <c r="X306" i="3" l="1"/>
  <c r="X390" i="3" s="1"/>
  <c r="X307" i="3"/>
  <c r="X391" i="3" s="1"/>
  <c r="X320" i="3"/>
  <c r="X404" i="3" s="1"/>
  <c r="X319" i="3"/>
  <c r="X403" i="3" s="1"/>
  <c r="X326" i="3"/>
  <c r="X410" i="3" s="1"/>
  <c r="X328" i="3"/>
  <c r="X412" i="3" s="1"/>
  <c r="X325" i="3"/>
  <c r="X409" i="3" s="1"/>
  <c r="X327" i="3"/>
  <c r="X411" i="3" s="1"/>
  <c r="X266" i="3"/>
  <c r="X350" i="3" s="1"/>
  <c r="X269" i="3"/>
  <c r="X353" i="3" s="1"/>
  <c r="X270" i="3"/>
  <c r="X354" i="3" s="1"/>
  <c r="X272" i="3"/>
  <c r="X356" i="3" s="1"/>
  <c r="X267" i="3"/>
  <c r="X351" i="3" s="1"/>
  <c r="X271" i="3"/>
  <c r="X355" i="3" s="1"/>
  <c r="X268" i="3"/>
  <c r="X352" i="3" s="1"/>
  <c r="X295" i="3"/>
  <c r="X379" i="3" s="1"/>
  <c r="X296" i="3"/>
  <c r="X380" i="3" s="1"/>
  <c r="X294" i="3"/>
  <c r="X378" i="3" s="1"/>
  <c r="X293" i="3"/>
  <c r="X377" i="3" s="1"/>
  <c r="X256" i="3"/>
  <c r="X340" i="3" s="1"/>
  <c r="X258" i="3"/>
  <c r="X342" i="3" s="1"/>
  <c r="X263" i="3"/>
  <c r="X347" i="3" s="1"/>
  <c r="X260" i="3"/>
  <c r="X344" i="3" s="1"/>
  <c r="X264" i="3"/>
  <c r="X348" i="3" s="1"/>
  <c r="X261" i="3"/>
  <c r="X345" i="3" s="1"/>
  <c r="X257" i="3"/>
  <c r="X341" i="3" s="1"/>
  <c r="X265" i="3"/>
  <c r="X349" i="3" s="1"/>
  <c r="X262" i="3"/>
  <c r="X346" i="3" s="1"/>
  <c r="X259" i="3"/>
  <c r="X343" i="3" s="1"/>
  <c r="X309" i="3"/>
  <c r="X393" i="3" s="1"/>
  <c r="X310" i="3"/>
  <c r="X394" i="3" s="1"/>
  <c r="X290" i="3"/>
  <c r="X374" i="3" s="1"/>
  <c r="X289" i="3"/>
  <c r="X373" i="3" s="1"/>
  <c r="X288" i="3"/>
  <c r="X372" i="3" s="1"/>
  <c r="X291" i="3"/>
  <c r="X375" i="3" s="1"/>
  <c r="X275" i="3"/>
  <c r="X359" i="3" s="1"/>
  <c r="X279" i="3"/>
  <c r="X363" i="3" s="1"/>
  <c r="X273" i="3"/>
  <c r="X357" i="3" s="1"/>
  <c r="X276" i="3"/>
  <c r="X360" i="3" s="1"/>
  <c r="X278" i="3"/>
  <c r="X362" i="3" s="1"/>
  <c r="X281" i="3"/>
  <c r="X365" i="3" s="1"/>
  <c r="X280" i="3"/>
  <c r="X364" i="3" s="1"/>
  <c r="X277" i="3"/>
  <c r="X361" i="3" s="1"/>
  <c r="X274" i="3"/>
  <c r="X358" i="3" s="1"/>
  <c r="X284" i="3"/>
  <c r="X368" i="3" s="1"/>
  <c r="X282" i="3"/>
  <c r="X366" i="3" s="1"/>
  <c r="X285" i="3"/>
  <c r="X369" i="3" s="1"/>
  <c r="X283" i="3"/>
  <c r="X367" i="3" s="1"/>
  <c r="X316" i="3"/>
  <c r="X400" i="3" s="1"/>
  <c r="X317" i="3"/>
  <c r="X401" i="3" s="1"/>
  <c r="X314" i="3"/>
  <c r="X398" i="3" s="1"/>
  <c r="X315" i="3"/>
  <c r="X399" i="3" s="1"/>
  <c r="X252" i="3"/>
  <c r="X336" i="3" s="1"/>
  <c r="X251" i="3"/>
  <c r="X335" i="3" s="1"/>
  <c r="X254" i="3"/>
  <c r="X338" i="3" s="1"/>
  <c r="X250" i="3"/>
  <c r="X334" i="3" s="1"/>
  <c r="X255" i="3"/>
  <c r="X339" i="3" s="1"/>
  <c r="X253" i="3"/>
  <c r="X337" i="3" s="1"/>
  <c r="X323" i="3"/>
  <c r="X407" i="3" s="1"/>
  <c r="X324" i="3"/>
  <c r="X408" i="3" s="1"/>
  <c r="Y71" i="3"/>
  <c r="Y72" i="3" s="1"/>
  <c r="Y64" i="3"/>
  <c r="Z33" i="3" s="1"/>
  <c r="Y66" i="3"/>
  <c r="Z35" i="3" s="1"/>
  <c r="Z49" i="3" s="1"/>
  <c r="AA42" i="3" s="1"/>
  <c r="Y67" i="3"/>
  <c r="Z36" i="3" s="1"/>
  <c r="Z50" i="3" s="1"/>
  <c r="AA43" i="3" s="1"/>
  <c r="Y65" i="3"/>
  <c r="Z34" i="3" s="1"/>
  <c r="Z48" i="3" s="1"/>
  <c r="AA41" i="3" s="1"/>
  <c r="Y68" i="3"/>
  <c r="Z37" i="3" s="1"/>
  <c r="Z51" i="3" s="1"/>
  <c r="X469" i="3"/>
  <c r="X464" i="3"/>
  <c r="X477" i="3" s="1"/>
  <c r="X467" i="3"/>
  <c r="X480" i="3" s="1"/>
  <c r="X466" i="3"/>
  <c r="X479" i="3" s="1"/>
  <c r="X468" i="3"/>
  <c r="X481" i="3" s="1"/>
  <c r="X465" i="3"/>
  <c r="X478" i="3" s="1"/>
  <c r="AA44" i="3" l="1"/>
  <c r="Y81" i="3"/>
  <c r="Y85" i="3"/>
  <c r="Y82" i="3"/>
  <c r="Y86" i="3"/>
  <c r="Y83" i="3"/>
  <c r="Y84" i="3"/>
  <c r="Z47" i="3"/>
  <c r="Z38" i="3"/>
  <c r="X484" i="3"/>
  <c r="X485" i="3" s="1"/>
  <c r="X486" i="3" s="1"/>
  <c r="X487" i="3" s="1"/>
  <c r="Y146" i="3" l="1"/>
  <c r="Y143" i="3"/>
  <c r="Y305" i="3" s="1"/>
  <c r="Y389" i="3" s="1"/>
  <c r="Y148" i="3"/>
  <c r="Y312" i="3" s="1"/>
  <c r="Y396" i="3" s="1"/>
  <c r="Y145" i="3"/>
  <c r="Y308" i="3" s="1"/>
  <c r="Y392" i="3" s="1"/>
  <c r="Y144" i="3"/>
  <c r="Y147" i="3"/>
  <c r="Y311" i="3" s="1"/>
  <c r="Y395" i="3" s="1"/>
  <c r="Y129" i="3"/>
  <c r="Y313" i="3" s="1"/>
  <c r="Y397" i="3" s="1"/>
  <c r="Y150" i="3"/>
  <c r="Y299" i="3" s="1"/>
  <c r="Y383" i="3" s="1"/>
  <c r="Y152" i="3"/>
  <c r="Y301" i="3" s="1"/>
  <c r="Y385" i="3" s="1"/>
  <c r="Y154" i="3"/>
  <c r="Y303" i="3" s="1"/>
  <c r="Y387" i="3" s="1"/>
  <c r="Y149" i="3"/>
  <c r="Y298" i="3" s="1"/>
  <c r="Y382" i="3" s="1"/>
  <c r="Y151" i="3"/>
  <c r="Y300" i="3" s="1"/>
  <c r="Y384" i="3" s="1"/>
  <c r="Y153" i="3"/>
  <c r="Y302" i="3" s="1"/>
  <c r="Y386" i="3" s="1"/>
  <c r="Y130" i="3"/>
  <c r="Y304" i="3" s="1"/>
  <c r="Y388" i="3" s="1"/>
  <c r="Y132" i="3"/>
  <c r="Y332" i="3" s="1"/>
  <c r="Y416" i="3" s="1"/>
  <c r="Y161" i="3"/>
  <c r="Y162" i="3"/>
  <c r="Y329" i="3" s="1"/>
  <c r="Y413" i="3" s="1"/>
  <c r="Y163" i="3"/>
  <c r="Y330" i="3" s="1"/>
  <c r="Y414" i="3" s="1"/>
  <c r="Y164" i="3"/>
  <c r="Y331" i="3" s="1"/>
  <c r="Y415" i="3" s="1"/>
  <c r="Y160" i="3"/>
  <c r="Y139" i="3"/>
  <c r="Y141" i="3"/>
  <c r="Y128" i="3"/>
  <c r="Y297" i="3" s="1"/>
  <c r="Y381" i="3" s="1"/>
  <c r="Y138" i="3"/>
  <c r="Y287" i="3" s="1"/>
  <c r="Y371" i="3" s="1"/>
  <c r="Y140" i="3"/>
  <c r="Y292" i="3" s="1"/>
  <c r="Y376" i="3" s="1"/>
  <c r="Y142" i="3"/>
  <c r="Y157" i="3"/>
  <c r="Y318" i="3" s="1"/>
  <c r="Y402" i="3" s="1"/>
  <c r="Y158" i="3"/>
  <c r="Y156" i="3"/>
  <c r="Y159" i="3"/>
  <c r="Y321" i="3" s="1"/>
  <c r="Y405" i="3" s="1"/>
  <c r="Y131" i="3"/>
  <c r="Y322" i="3" s="1"/>
  <c r="Y406" i="3" s="1"/>
  <c r="Y155" i="3"/>
  <c r="Y134" i="3"/>
  <c r="Y137" i="3"/>
  <c r="Y135" i="3"/>
  <c r="Y133" i="3"/>
  <c r="Y136" i="3"/>
  <c r="Y127" i="3"/>
  <c r="Y286" i="3" s="1"/>
  <c r="Y370" i="3" s="1"/>
  <c r="Z52" i="3"/>
  <c r="Z63" i="3" s="1"/>
  <c r="AA40" i="3"/>
  <c r="AA45" i="3" s="1"/>
  <c r="Y250" i="3" l="1"/>
  <c r="Y334" i="3" s="1"/>
  <c r="Y251" i="3"/>
  <c r="Y335" i="3" s="1"/>
  <c r="Y253" i="3"/>
  <c r="Y337" i="3" s="1"/>
  <c r="Y254" i="3"/>
  <c r="Y338" i="3" s="1"/>
  <c r="Y252" i="3"/>
  <c r="Y336" i="3" s="1"/>
  <c r="Y255" i="3"/>
  <c r="Y339" i="3" s="1"/>
  <c r="Y267" i="3"/>
  <c r="Y351" i="3" s="1"/>
  <c r="Y268" i="3"/>
  <c r="Y352" i="3" s="1"/>
  <c r="Y271" i="3"/>
  <c r="Y355" i="3" s="1"/>
  <c r="Y270" i="3"/>
  <c r="Y354" i="3" s="1"/>
  <c r="Y266" i="3"/>
  <c r="Y350" i="3" s="1"/>
  <c r="Y272" i="3"/>
  <c r="Y356" i="3" s="1"/>
  <c r="Y269" i="3"/>
  <c r="Y353" i="3" s="1"/>
  <c r="Y307" i="3"/>
  <c r="Y391" i="3" s="1"/>
  <c r="Y306" i="3"/>
  <c r="Y390" i="3" s="1"/>
  <c r="Y314" i="3"/>
  <c r="Y398" i="3" s="1"/>
  <c r="Y315" i="3"/>
  <c r="Y399" i="3" s="1"/>
  <c r="Y316" i="3"/>
  <c r="Y400" i="3" s="1"/>
  <c r="Y317" i="3"/>
  <c r="Y401" i="3" s="1"/>
  <c r="Y319" i="3"/>
  <c r="Y403" i="3" s="1"/>
  <c r="Y320" i="3"/>
  <c r="Y404" i="3" s="1"/>
  <c r="Y326" i="3"/>
  <c r="Y410" i="3" s="1"/>
  <c r="Y328" i="3"/>
  <c r="Y412" i="3" s="1"/>
  <c r="Y327" i="3"/>
  <c r="Y411" i="3" s="1"/>
  <c r="Y325" i="3"/>
  <c r="Y409" i="3" s="1"/>
  <c r="Y260" i="3"/>
  <c r="Y344" i="3" s="1"/>
  <c r="Y264" i="3"/>
  <c r="Y348" i="3" s="1"/>
  <c r="Y262" i="3"/>
  <c r="Y346" i="3" s="1"/>
  <c r="Y256" i="3"/>
  <c r="Y340" i="3" s="1"/>
  <c r="Y258" i="3"/>
  <c r="Y342" i="3" s="1"/>
  <c r="Y263" i="3"/>
  <c r="Y347" i="3" s="1"/>
  <c r="Y257" i="3"/>
  <c r="Y341" i="3" s="1"/>
  <c r="Y261" i="3"/>
  <c r="Y345" i="3" s="1"/>
  <c r="Y259" i="3"/>
  <c r="Y343" i="3" s="1"/>
  <c r="Y265" i="3"/>
  <c r="Y349" i="3" s="1"/>
  <c r="Y288" i="3"/>
  <c r="Y372" i="3" s="1"/>
  <c r="Y291" i="3"/>
  <c r="Y375" i="3" s="1"/>
  <c r="Y289" i="3"/>
  <c r="Y373" i="3" s="1"/>
  <c r="Y290" i="3"/>
  <c r="Y374" i="3" s="1"/>
  <c r="Y324" i="3"/>
  <c r="Y408" i="3" s="1"/>
  <c r="Y323" i="3"/>
  <c r="Y407" i="3" s="1"/>
  <c r="Y283" i="3"/>
  <c r="Y367" i="3" s="1"/>
  <c r="Y284" i="3"/>
  <c r="Y368" i="3" s="1"/>
  <c r="Y282" i="3"/>
  <c r="Y366" i="3" s="1"/>
  <c r="Y285" i="3"/>
  <c r="Y369" i="3" s="1"/>
  <c r="Y295" i="3"/>
  <c r="Y379" i="3" s="1"/>
  <c r="Y296" i="3"/>
  <c r="Y380" i="3" s="1"/>
  <c r="Y294" i="3"/>
  <c r="Y378" i="3" s="1"/>
  <c r="Y293" i="3"/>
  <c r="Y377" i="3" s="1"/>
  <c r="Y276" i="3"/>
  <c r="Y360" i="3" s="1"/>
  <c r="Y280" i="3"/>
  <c r="Y364" i="3" s="1"/>
  <c r="Y281" i="3"/>
  <c r="Y365" i="3" s="1"/>
  <c r="Y274" i="3"/>
  <c r="Y358" i="3" s="1"/>
  <c r="Y275" i="3"/>
  <c r="Y359" i="3" s="1"/>
  <c r="Y279" i="3"/>
  <c r="Y363" i="3" s="1"/>
  <c r="Y278" i="3"/>
  <c r="Y362" i="3" s="1"/>
  <c r="Y277" i="3"/>
  <c r="Y361" i="3" s="1"/>
  <c r="Y273" i="3"/>
  <c r="Y357" i="3" s="1"/>
  <c r="Y309" i="3"/>
  <c r="Y393" i="3" s="1"/>
  <c r="Y310" i="3"/>
  <c r="Y394" i="3" s="1"/>
  <c r="Y466" i="3"/>
  <c r="Y479" i="3" s="1"/>
  <c r="Y467" i="3"/>
  <c r="Y480" i="3" s="1"/>
  <c r="Y468" i="3"/>
  <c r="Y481" i="3" s="1"/>
  <c r="Y464" i="3"/>
  <c r="Y477" i="3" s="1"/>
  <c r="Y469" i="3"/>
  <c r="Z66" i="3"/>
  <c r="AA35" i="3" s="1"/>
  <c r="AA49" i="3" s="1"/>
  <c r="AB42" i="3" s="1"/>
  <c r="Z71" i="3"/>
  <c r="Z72" i="3" s="1"/>
  <c r="Z67" i="3"/>
  <c r="AA36" i="3" s="1"/>
  <c r="AA50" i="3" s="1"/>
  <c r="AB43" i="3" s="1"/>
  <c r="Z64" i="3"/>
  <c r="AA33" i="3" s="1"/>
  <c r="Z65" i="3"/>
  <c r="AA34" i="3" s="1"/>
  <c r="AA48" i="3" s="1"/>
  <c r="AB41" i="3" s="1"/>
  <c r="Z68" i="3"/>
  <c r="AA37" i="3" s="1"/>
  <c r="AA51" i="3" s="1"/>
  <c r="AB44" i="3" s="1"/>
  <c r="Y465" i="3"/>
  <c r="Y478" i="3" s="1"/>
  <c r="Z83" i="3" l="1"/>
  <c r="Z81" i="3"/>
  <c r="Z85" i="3"/>
  <c r="Z82" i="3"/>
  <c r="Z86" i="3"/>
  <c r="Z84" i="3"/>
  <c r="Y484" i="3"/>
  <c r="Y485" i="3" s="1"/>
  <c r="Y486" i="3" s="1"/>
  <c r="Y487" i="3" s="1"/>
  <c r="AA38" i="3"/>
  <c r="AA47" i="3"/>
  <c r="Z132" i="3" l="1"/>
  <c r="Z332" i="3" s="1"/>
  <c r="Z416" i="3" s="1"/>
  <c r="Z161" i="3"/>
  <c r="Z163" i="3"/>
  <c r="Z330" i="3" s="1"/>
  <c r="Z414" i="3" s="1"/>
  <c r="Z160" i="3"/>
  <c r="Z162" i="3"/>
  <c r="Z329" i="3" s="1"/>
  <c r="Z413" i="3" s="1"/>
  <c r="Z164" i="3"/>
  <c r="Z331" i="3" s="1"/>
  <c r="Z415" i="3" s="1"/>
  <c r="Z150" i="3"/>
  <c r="Z299" i="3" s="1"/>
  <c r="Z383" i="3" s="1"/>
  <c r="Z153" i="3"/>
  <c r="Z302" i="3" s="1"/>
  <c r="Z386" i="3" s="1"/>
  <c r="Z130" i="3"/>
  <c r="Z304" i="3" s="1"/>
  <c r="Z388" i="3" s="1"/>
  <c r="Z151" i="3"/>
  <c r="Z300" i="3" s="1"/>
  <c r="Z384" i="3" s="1"/>
  <c r="Z154" i="3"/>
  <c r="Z303" i="3" s="1"/>
  <c r="Z387" i="3" s="1"/>
  <c r="Z152" i="3"/>
  <c r="Z301" i="3" s="1"/>
  <c r="Z385" i="3" s="1"/>
  <c r="Z149" i="3"/>
  <c r="Z298" i="3" s="1"/>
  <c r="Z382" i="3" s="1"/>
  <c r="Z141" i="3"/>
  <c r="Z139" i="3"/>
  <c r="Z128" i="3"/>
  <c r="Z297" i="3" s="1"/>
  <c r="Z381" i="3" s="1"/>
  <c r="Z138" i="3"/>
  <c r="Z287" i="3" s="1"/>
  <c r="Z371" i="3" s="1"/>
  <c r="Z140" i="3"/>
  <c r="Z292" i="3" s="1"/>
  <c r="Z376" i="3" s="1"/>
  <c r="Z142" i="3"/>
  <c r="Z131" i="3"/>
  <c r="Z322" i="3" s="1"/>
  <c r="Z406" i="3" s="1"/>
  <c r="Z157" i="3"/>
  <c r="Z318" i="3" s="1"/>
  <c r="Z402" i="3" s="1"/>
  <c r="Z156" i="3"/>
  <c r="Z159" i="3"/>
  <c r="Z321" i="3" s="1"/>
  <c r="Z405" i="3" s="1"/>
  <c r="Z158" i="3"/>
  <c r="Z155" i="3"/>
  <c r="Z137" i="3"/>
  <c r="Z135" i="3"/>
  <c r="Z134" i="3"/>
  <c r="Z127" i="3"/>
  <c r="Z286" i="3" s="1"/>
  <c r="Z370" i="3" s="1"/>
  <c r="Z136" i="3"/>
  <c r="Z133" i="3"/>
  <c r="Z143" i="3"/>
  <c r="Z305" i="3" s="1"/>
  <c r="Z389" i="3" s="1"/>
  <c r="Z148" i="3"/>
  <c r="Z312" i="3" s="1"/>
  <c r="Z396" i="3" s="1"/>
  <c r="Z129" i="3"/>
  <c r="Z313" i="3" s="1"/>
  <c r="Z397" i="3" s="1"/>
  <c r="Z145" i="3"/>
  <c r="Z308" i="3" s="1"/>
  <c r="Z392" i="3" s="1"/>
  <c r="Z146" i="3"/>
  <c r="Z147" i="3"/>
  <c r="Z311" i="3" s="1"/>
  <c r="Z395" i="3" s="1"/>
  <c r="Z144" i="3"/>
  <c r="AB40" i="3"/>
  <c r="AB45" i="3" s="1"/>
  <c r="AA52" i="3"/>
  <c r="AA63" i="3" s="1"/>
  <c r="Z319" i="3" l="1"/>
  <c r="Z403" i="3" s="1"/>
  <c r="Z320" i="3"/>
  <c r="Z404" i="3" s="1"/>
  <c r="Z315" i="3"/>
  <c r="Z399" i="3" s="1"/>
  <c r="Z316" i="3"/>
  <c r="Z400" i="3" s="1"/>
  <c r="Z317" i="3"/>
  <c r="Z401" i="3" s="1"/>
  <c r="Z314" i="3"/>
  <c r="Z398" i="3" s="1"/>
  <c r="Z324" i="3"/>
  <c r="Z408" i="3" s="1"/>
  <c r="Z323" i="3"/>
  <c r="Z407" i="3" s="1"/>
  <c r="Z289" i="3"/>
  <c r="Z373" i="3" s="1"/>
  <c r="Z291" i="3"/>
  <c r="Z375" i="3" s="1"/>
  <c r="Z288" i="3"/>
  <c r="Z372" i="3" s="1"/>
  <c r="Z290" i="3"/>
  <c r="Z374" i="3" s="1"/>
  <c r="Z310" i="3"/>
  <c r="Z394" i="3" s="1"/>
  <c r="Z309" i="3"/>
  <c r="Z393" i="3" s="1"/>
  <c r="Z276" i="3"/>
  <c r="Z360" i="3" s="1"/>
  <c r="Z277" i="3"/>
  <c r="Z361" i="3" s="1"/>
  <c r="Z278" i="3"/>
  <c r="Z362" i="3" s="1"/>
  <c r="Z279" i="3"/>
  <c r="Z363" i="3" s="1"/>
  <c r="Z280" i="3"/>
  <c r="Z364" i="3" s="1"/>
  <c r="Z273" i="3"/>
  <c r="Z357" i="3" s="1"/>
  <c r="Z274" i="3"/>
  <c r="Z358" i="3" s="1"/>
  <c r="Z281" i="3"/>
  <c r="Z365" i="3" s="1"/>
  <c r="Z275" i="3"/>
  <c r="Z359" i="3" s="1"/>
  <c r="Z307" i="3"/>
  <c r="Z391" i="3" s="1"/>
  <c r="Z306" i="3"/>
  <c r="Z390" i="3" s="1"/>
  <c r="Z282" i="3"/>
  <c r="Z366" i="3" s="1"/>
  <c r="Z285" i="3"/>
  <c r="Z369" i="3" s="1"/>
  <c r="Z283" i="3"/>
  <c r="Z367" i="3" s="1"/>
  <c r="Z284" i="3"/>
  <c r="Z368" i="3" s="1"/>
  <c r="Z293" i="3"/>
  <c r="Z377" i="3" s="1"/>
  <c r="Z294" i="3"/>
  <c r="Z378" i="3" s="1"/>
  <c r="Z295" i="3"/>
  <c r="Z379" i="3" s="1"/>
  <c r="Z296" i="3"/>
  <c r="Z380" i="3" s="1"/>
  <c r="Z325" i="3"/>
  <c r="Z409" i="3" s="1"/>
  <c r="Z328" i="3"/>
  <c r="Z412" i="3" s="1"/>
  <c r="Z327" i="3"/>
  <c r="Z411" i="3" s="1"/>
  <c r="Z326" i="3"/>
  <c r="Z410" i="3" s="1"/>
  <c r="Z261" i="3"/>
  <c r="Z345" i="3" s="1"/>
  <c r="Z265" i="3"/>
  <c r="Z349" i="3" s="1"/>
  <c r="Z259" i="3"/>
  <c r="Z343" i="3" s="1"/>
  <c r="Z264" i="3"/>
  <c r="Z348" i="3" s="1"/>
  <c r="Z256" i="3"/>
  <c r="Z340" i="3" s="1"/>
  <c r="Z258" i="3"/>
  <c r="Z342" i="3" s="1"/>
  <c r="Z262" i="3"/>
  <c r="Z346" i="3" s="1"/>
  <c r="Z257" i="3"/>
  <c r="Z341" i="3" s="1"/>
  <c r="Z263" i="3"/>
  <c r="Z347" i="3" s="1"/>
  <c r="Z260" i="3"/>
  <c r="Z344" i="3" s="1"/>
  <c r="Z268" i="3"/>
  <c r="Z352" i="3" s="1"/>
  <c r="Z270" i="3"/>
  <c r="Z354" i="3" s="1"/>
  <c r="Z267" i="3"/>
  <c r="Z351" i="3" s="1"/>
  <c r="Z266" i="3"/>
  <c r="Z350" i="3" s="1"/>
  <c r="Z272" i="3"/>
  <c r="Z356" i="3" s="1"/>
  <c r="Z271" i="3"/>
  <c r="Z355" i="3" s="1"/>
  <c r="Z269" i="3"/>
  <c r="Z353" i="3" s="1"/>
  <c r="Z252" i="3"/>
  <c r="Z336" i="3" s="1"/>
  <c r="Z255" i="3"/>
  <c r="Z339" i="3" s="1"/>
  <c r="Z250" i="3"/>
  <c r="Z334" i="3" s="1"/>
  <c r="Z253" i="3"/>
  <c r="Z337" i="3" s="1"/>
  <c r="Z254" i="3"/>
  <c r="Z338" i="3" s="1"/>
  <c r="Z251" i="3"/>
  <c r="Z335" i="3" s="1"/>
  <c r="Z467" i="3"/>
  <c r="Z480" i="3" s="1"/>
  <c r="Z468" i="3"/>
  <c r="Z481" i="3" s="1"/>
  <c r="Z465" i="3"/>
  <c r="Z478" i="3" s="1"/>
  <c r="Z466" i="3"/>
  <c r="Z479" i="3" s="1"/>
  <c r="AA64" i="3"/>
  <c r="AB33" i="3" s="1"/>
  <c r="AA68" i="3"/>
  <c r="AB37" i="3" s="1"/>
  <c r="AB51" i="3" s="1"/>
  <c r="AA65" i="3"/>
  <c r="AB34" i="3" s="1"/>
  <c r="AB48" i="3" s="1"/>
  <c r="AC41" i="3" s="1"/>
  <c r="AA67" i="3"/>
  <c r="AB36" i="3" s="1"/>
  <c r="AB50" i="3" s="1"/>
  <c r="AC43" i="3" s="1"/>
  <c r="AA71" i="3"/>
  <c r="AA72" i="3" s="1"/>
  <c r="AA66" i="3"/>
  <c r="AB35" i="3" s="1"/>
  <c r="AB49" i="3" s="1"/>
  <c r="AC42" i="3" s="1"/>
  <c r="Z469" i="3"/>
  <c r="Z464" i="3"/>
  <c r="Z477" i="3" s="1"/>
  <c r="AC44" i="3" l="1"/>
  <c r="AA84" i="3"/>
  <c r="AA82" i="3"/>
  <c r="AA86" i="3"/>
  <c r="AA85" i="3"/>
  <c r="AA81" i="3"/>
  <c r="AA83" i="3"/>
  <c r="AB47" i="3"/>
  <c r="AB38" i="3"/>
  <c r="Z484" i="3"/>
  <c r="Z485" i="3" s="1"/>
  <c r="Z486" i="3" s="1"/>
  <c r="Z487" i="3" s="1"/>
  <c r="AA129" i="3" l="1"/>
  <c r="AA313" i="3" s="1"/>
  <c r="AA397" i="3" s="1"/>
  <c r="AA146" i="3"/>
  <c r="AA143" i="3"/>
  <c r="AA305" i="3" s="1"/>
  <c r="AA389" i="3" s="1"/>
  <c r="AA148" i="3"/>
  <c r="AA312" i="3" s="1"/>
  <c r="AA396" i="3" s="1"/>
  <c r="AA147" i="3"/>
  <c r="AA311" i="3" s="1"/>
  <c r="AA395" i="3" s="1"/>
  <c r="AA145" i="3"/>
  <c r="AA308" i="3" s="1"/>
  <c r="AA392" i="3" s="1"/>
  <c r="AA144" i="3"/>
  <c r="AA127" i="3"/>
  <c r="AA286" i="3" s="1"/>
  <c r="AA370" i="3" s="1"/>
  <c r="AA135" i="3"/>
  <c r="AA134" i="3"/>
  <c r="AA137" i="3"/>
  <c r="AA136" i="3"/>
  <c r="AA133" i="3"/>
  <c r="AA156" i="3"/>
  <c r="AA131" i="3"/>
  <c r="AA322" i="3" s="1"/>
  <c r="AA406" i="3" s="1"/>
  <c r="AA157" i="3"/>
  <c r="AA318" i="3" s="1"/>
  <c r="AA402" i="3" s="1"/>
  <c r="AA159" i="3"/>
  <c r="AA321" i="3" s="1"/>
  <c r="AA405" i="3" s="1"/>
  <c r="AA158" i="3"/>
  <c r="AA155" i="3"/>
  <c r="AA161" i="3"/>
  <c r="AA163" i="3"/>
  <c r="AA330" i="3" s="1"/>
  <c r="AA414" i="3" s="1"/>
  <c r="AA160" i="3"/>
  <c r="AA162" i="3"/>
  <c r="AA329" i="3" s="1"/>
  <c r="AA413" i="3" s="1"/>
  <c r="AA164" i="3"/>
  <c r="AA331" i="3" s="1"/>
  <c r="AA415" i="3" s="1"/>
  <c r="AA132" i="3"/>
  <c r="AA332" i="3" s="1"/>
  <c r="AA416" i="3" s="1"/>
  <c r="AA128" i="3"/>
  <c r="AA297" i="3" s="1"/>
  <c r="AA381" i="3" s="1"/>
  <c r="AA138" i="3"/>
  <c r="AA287" i="3" s="1"/>
  <c r="AA371" i="3" s="1"/>
  <c r="AA142" i="3"/>
  <c r="AA140" i="3"/>
  <c r="AA292" i="3" s="1"/>
  <c r="AA376" i="3" s="1"/>
  <c r="AA139" i="3"/>
  <c r="AA141" i="3"/>
  <c r="AA152" i="3"/>
  <c r="AA301" i="3" s="1"/>
  <c r="AA385" i="3" s="1"/>
  <c r="AA154" i="3"/>
  <c r="AA303" i="3" s="1"/>
  <c r="AA387" i="3" s="1"/>
  <c r="AA149" i="3"/>
  <c r="AA298" i="3" s="1"/>
  <c r="AA382" i="3" s="1"/>
  <c r="AA151" i="3"/>
  <c r="AA300" i="3" s="1"/>
  <c r="AA384" i="3" s="1"/>
  <c r="AA153" i="3"/>
  <c r="AA302" i="3" s="1"/>
  <c r="AA386" i="3" s="1"/>
  <c r="AA130" i="3"/>
  <c r="AA304" i="3" s="1"/>
  <c r="AA388" i="3" s="1"/>
  <c r="AA150" i="3"/>
  <c r="AA299" i="3" s="1"/>
  <c r="AA383" i="3" s="1"/>
  <c r="AC40" i="3"/>
  <c r="AC45" i="3" s="1"/>
  <c r="AB52" i="3"/>
  <c r="AB63" i="3" s="1"/>
  <c r="AA288" i="3" l="1"/>
  <c r="AA372" i="3" s="1"/>
  <c r="AA289" i="3"/>
  <c r="AA373" i="3" s="1"/>
  <c r="AA290" i="3"/>
  <c r="AA374" i="3" s="1"/>
  <c r="AA291" i="3"/>
  <c r="AA375" i="3" s="1"/>
  <c r="AA320" i="3"/>
  <c r="AA404" i="3" s="1"/>
  <c r="AA319" i="3"/>
  <c r="AA403" i="3" s="1"/>
  <c r="AA271" i="3"/>
  <c r="AA355" i="3" s="1"/>
  <c r="AA266" i="3"/>
  <c r="AA350" i="3" s="1"/>
  <c r="AA268" i="3"/>
  <c r="AA352" i="3" s="1"/>
  <c r="AA269" i="3"/>
  <c r="AA353" i="3" s="1"/>
  <c r="AA270" i="3"/>
  <c r="AA354" i="3" s="1"/>
  <c r="AA272" i="3"/>
  <c r="AA356" i="3" s="1"/>
  <c r="AA267" i="3"/>
  <c r="AA351" i="3" s="1"/>
  <c r="AA276" i="3"/>
  <c r="AA360" i="3" s="1"/>
  <c r="AA275" i="3"/>
  <c r="AA359" i="3" s="1"/>
  <c r="AA279" i="3"/>
  <c r="AA363" i="3" s="1"/>
  <c r="AA278" i="3"/>
  <c r="AA362" i="3" s="1"/>
  <c r="AA277" i="3"/>
  <c r="AA361" i="3" s="1"/>
  <c r="AA281" i="3"/>
  <c r="AA365" i="3" s="1"/>
  <c r="AA280" i="3"/>
  <c r="AA364" i="3" s="1"/>
  <c r="AA274" i="3"/>
  <c r="AA358" i="3" s="1"/>
  <c r="AA273" i="3"/>
  <c r="AA357" i="3" s="1"/>
  <c r="AA282" i="3"/>
  <c r="AA366" i="3" s="1"/>
  <c r="AA285" i="3"/>
  <c r="AA369" i="3" s="1"/>
  <c r="AA283" i="3"/>
  <c r="AA367" i="3" s="1"/>
  <c r="AA284" i="3"/>
  <c r="AA368" i="3" s="1"/>
  <c r="AA323" i="3"/>
  <c r="AA407" i="3" s="1"/>
  <c r="AA324" i="3"/>
  <c r="AA408" i="3" s="1"/>
  <c r="AA326" i="3"/>
  <c r="AA410" i="3" s="1"/>
  <c r="AA325" i="3"/>
  <c r="AA409" i="3" s="1"/>
  <c r="AA328" i="3"/>
  <c r="AA412" i="3" s="1"/>
  <c r="AA327" i="3"/>
  <c r="AA411" i="3" s="1"/>
  <c r="AA314" i="3"/>
  <c r="AA398" i="3" s="1"/>
  <c r="AA315" i="3"/>
  <c r="AA399" i="3" s="1"/>
  <c r="AA316" i="3"/>
  <c r="AA400" i="3" s="1"/>
  <c r="AA317" i="3"/>
  <c r="AA401" i="3" s="1"/>
  <c r="AA309" i="3"/>
  <c r="AA393" i="3" s="1"/>
  <c r="AA310" i="3"/>
  <c r="AA394" i="3" s="1"/>
  <c r="AA265" i="3"/>
  <c r="AA349" i="3" s="1"/>
  <c r="AA256" i="3"/>
  <c r="AA340" i="3" s="1"/>
  <c r="AA259" i="3"/>
  <c r="AA343" i="3" s="1"/>
  <c r="AA262" i="3"/>
  <c r="AA346" i="3" s="1"/>
  <c r="AA261" i="3"/>
  <c r="AA345" i="3" s="1"/>
  <c r="AA264" i="3"/>
  <c r="AA348" i="3" s="1"/>
  <c r="AA258" i="3"/>
  <c r="AA342" i="3" s="1"/>
  <c r="AA257" i="3"/>
  <c r="AA341" i="3" s="1"/>
  <c r="AA260" i="3"/>
  <c r="AA344" i="3" s="1"/>
  <c r="AA263" i="3"/>
  <c r="AA347" i="3" s="1"/>
  <c r="AA296" i="3"/>
  <c r="AA380" i="3" s="1"/>
  <c r="AA293" i="3"/>
  <c r="AA377" i="3" s="1"/>
  <c r="AA294" i="3"/>
  <c r="AA378" i="3" s="1"/>
  <c r="AA295" i="3"/>
  <c r="AA379" i="3" s="1"/>
  <c r="AA252" i="3"/>
  <c r="AA336" i="3" s="1"/>
  <c r="AA254" i="3"/>
  <c r="AA338" i="3" s="1"/>
  <c r="AA250" i="3"/>
  <c r="AA334" i="3" s="1"/>
  <c r="AA255" i="3"/>
  <c r="AA339" i="3" s="1"/>
  <c r="AA253" i="3"/>
  <c r="AA337" i="3" s="1"/>
  <c r="AA251" i="3"/>
  <c r="AA335" i="3" s="1"/>
  <c r="AA307" i="3"/>
  <c r="AA391" i="3" s="1"/>
  <c r="AA306" i="3"/>
  <c r="AA390" i="3" s="1"/>
  <c r="AA466" i="3"/>
  <c r="AA479" i="3" s="1"/>
  <c r="AA468" i="3"/>
  <c r="AA481" i="3" s="1"/>
  <c r="AA465" i="3"/>
  <c r="AA478" i="3" s="1"/>
  <c r="AB68" i="3"/>
  <c r="AC37" i="3" s="1"/>
  <c r="AC51" i="3" s="1"/>
  <c r="AB67" i="3"/>
  <c r="AC36" i="3" s="1"/>
  <c r="AC50" i="3" s="1"/>
  <c r="AD43" i="3" s="1"/>
  <c r="AB64" i="3"/>
  <c r="AC33" i="3" s="1"/>
  <c r="AB71" i="3"/>
  <c r="AB72" i="3" s="1"/>
  <c r="AB66" i="3"/>
  <c r="AC35" i="3" s="1"/>
  <c r="AC49" i="3" s="1"/>
  <c r="AD42" i="3" s="1"/>
  <c r="AB65" i="3"/>
  <c r="AC34" i="3" s="1"/>
  <c r="AC48" i="3" s="1"/>
  <c r="AD41" i="3" s="1"/>
  <c r="AA469" i="3"/>
  <c r="AA467" i="3"/>
  <c r="AA480" i="3" s="1"/>
  <c r="AA464" i="3"/>
  <c r="AA477" i="3" s="1"/>
  <c r="AD44" i="3" l="1"/>
  <c r="AB84" i="3"/>
  <c r="AB82" i="3"/>
  <c r="AB86" i="3"/>
  <c r="AB81" i="3"/>
  <c r="AB85" i="3"/>
  <c r="AB83" i="3"/>
  <c r="AA484" i="3"/>
  <c r="AA485" i="3" s="1"/>
  <c r="AA486" i="3" s="1"/>
  <c r="AA487" i="3" s="1"/>
  <c r="AC38" i="3"/>
  <c r="AC47" i="3"/>
  <c r="AB133" i="3" l="1"/>
  <c r="AB127" i="3"/>
  <c r="AB286" i="3" s="1"/>
  <c r="AB370" i="3" s="1"/>
  <c r="AB136" i="3"/>
  <c r="AB135" i="3"/>
  <c r="AB137" i="3"/>
  <c r="AB134" i="3"/>
  <c r="AB158" i="3"/>
  <c r="AB131" i="3"/>
  <c r="AB322" i="3" s="1"/>
  <c r="AB406" i="3" s="1"/>
  <c r="AB157" i="3"/>
  <c r="AB318" i="3" s="1"/>
  <c r="AB402" i="3" s="1"/>
  <c r="AB159" i="3"/>
  <c r="AB321" i="3" s="1"/>
  <c r="AB405" i="3" s="1"/>
  <c r="AB156" i="3"/>
  <c r="AB155" i="3"/>
  <c r="AB139" i="3"/>
  <c r="AB128" i="3"/>
  <c r="AB297" i="3" s="1"/>
  <c r="AB381" i="3" s="1"/>
  <c r="AB138" i="3"/>
  <c r="AB287" i="3" s="1"/>
  <c r="AB371" i="3" s="1"/>
  <c r="AB142" i="3"/>
  <c r="AB141" i="3"/>
  <c r="AB140" i="3"/>
  <c r="AB292" i="3" s="1"/>
  <c r="AB376" i="3" s="1"/>
  <c r="AB144" i="3"/>
  <c r="AB143" i="3"/>
  <c r="AB305" i="3" s="1"/>
  <c r="AB389" i="3" s="1"/>
  <c r="AB148" i="3"/>
  <c r="AB312" i="3" s="1"/>
  <c r="AB396" i="3" s="1"/>
  <c r="AB129" i="3"/>
  <c r="AB313" i="3" s="1"/>
  <c r="AB397" i="3" s="1"/>
  <c r="AB145" i="3"/>
  <c r="AB308" i="3" s="1"/>
  <c r="AB392" i="3" s="1"/>
  <c r="AB146" i="3"/>
  <c r="AB147" i="3"/>
  <c r="AB311" i="3" s="1"/>
  <c r="AB395" i="3" s="1"/>
  <c r="AB160" i="3"/>
  <c r="AB162" i="3"/>
  <c r="AB329" i="3" s="1"/>
  <c r="AB413" i="3" s="1"/>
  <c r="AB164" i="3"/>
  <c r="AB331" i="3" s="1"/>
  <c r="AB415" i="3" s="1"/>
  <c r="AB132" i="3"/>
  <c r="AB332" i="3" s="1"/>
  <c r="AB416" i="3" s="1"/>
  <c r="AB161" i="3"/>
  <c r="AB163" i="3"/>
  <c r="AB330" i="3" s="1"/>
  <c r="AB414" i="3" s="1"/>
  <c r="AB150" i="3"/>
  <c r="AB299" i="3" s="1"/>
  <c r="AB383" i="3" s="1"/>
  <c r="AB153" i="3"/>
  <c r="AB302" i="3" s="1"/>
  <c r="AB386" i="3" s="1"/>
  <c r="AB149" i="3"/>
  <c r="AB298" i="3" s="1"/>
  <c r="AB382" i="3" s="1"/>
  <c r="AB152" i="3"/>
  <c r="AB301" i="3" s="1"/>
  <c r="AB385" i="3" s="1"/>
  <c r="AB130" i="3"/>
  <c r="AB304" i="3" s="1"/>
  <c r="AB388" i="3" s="1"/>
  <c r="AB151" i="3"/>
  <c r="AB300" i="3" s="1"/>
  <c r="AB384" i="3" s="1"/>
  <c r="AB154" i="3"/>
  <c r="AB303" i="3" s="1"/>
  <c r="AB387" i="3" s="1"/>
  <c r="AC52" i="3"/>
  <c r="AC63" i="3" s="1"/>
  <c r="AD40" i="3"/>
  <c r="AD45" i="3" s="1"/>
  <c r="AB256" i="3" l="1"/>
  <c r="AB340" i="3" s="1"/>
  <c r="AB262" i="3"/>
  <c r="AB346" i="3" s="1"/>
  <c r="AB257" i="3"/>
  <c r="AB341" i="3" s="1"/>
  <c r="AB263" i="3"/>
  <c r="AB347" i="3" s="1"/>
  <c r="AB265" i="3"/>
  <c r="AB349" i="3" s="1"/>
  <c r="AB259" i="3"/>
  <c r="AB343" i="3" s="1"/>
  <c r="AB260" i="3"/>
  <c r="AB344" i="3" s="1"/>
  <c r="AB264" i="3"/>
  <c r="AB348" i="3" s="1"/>
  <c r="AB261" i="3"/>
  <c r="AB345" i="3" s="1"/>
  <c r="AB258" i="3"/>
  <c r="AB342" i="3" s="1"/>
  <c r="AB314" i="3"/>
  <c r="AB398" i="3" s="1"/>
  <c r="AB316" i="3"/>
  <c r="AB400" i="3" s="1"/>
  <c r="AB317" i="3"/>
  <c r="AB401" i="3" s="1"/>
  <c r="AB315" i="3"/>
  <c r="AB399" i="3" s="1"/>
  <c r="AB283" i="3"/>
  <c r="AB367" i="3" s="1"/>
  <c r="AB285" i="3"/>
  <c r="AB369" i="3" s="1"/>
  <c r="AB284" i="3"/>
  <c r="AB368" i="3" s="1"/>
  <c r="AB282" i="3"/>
  <c r="AB366" i="3" s="1"/>
  <c r="AB326" i="3"/>
  <c r="AB410" i="3" s="1"/>
  <c r="AB325" i="3"/>
  <c r="AB409" i="3" s="1"/>
  <c r="AB328" i="3"/>
  <c r="AB412" i="3" s="1"/>
  <c r="AB327" i="3"/>
  <c r="AB411" i="3" s="1"/>
  <c r="AB271" i="3"/>
  <c r="AB355" i="3" s="1"/>
  <c r="AB268" i="3"/>
  <c r="AB352" i="3" s="1"/>
  <c r="AB270" i="3"/>
  <c r="AB354" i="3" s="1"/>
  <c r="AB269" i="3"/>
  <c r="AB353" i="3" s="1"/>
  <c r="AB266" i="3"/>
  <c r="AB350" i="3" s="1"/>
  <c r="AB272" i="3"/>
  <c r="AB356" i="3" s="1"/>
  <c r="AB267" i="3"/>
  <c r="AB351" i="3" s="1"/>
  <c r="AB310" i="3"/>
  <c r="AB394" i="3" s="1"/>
  <c r="AB309" i="3"/>
  <c r="AB393" i="3" s="1"/>
  <c r="AB275" i="3"/>
  <c r="AB359" i="3" s="1"/>
  <c r="AB277" i="3"/>
  <c r="AB361" i="3" s="1"/>
  <c r="AB278" i="3"/>
  <c r="AB362" i="3" s="1"/>
  <c r="AB279" i="3"/>
  <c r="AB363" i="3" s="1"/>
  <c r="AB280" i="3"/>
  <c r="AB364" i="3" s="1"/>
  <c r="AB281" i="3"/>
  <c r="AB365" i="3" s="1"/>
  <c r="AB273" i="3"/>
  <c r="AB357" i="3" s="1"/>
  <c r="AB274" i="3"/>
  <c r="AB358" i="3" s="1"/>
  <c r="AB276" i="3"/>
  <c r="AB360" i="3" s="1"/>
  <c r="AB323" i="3"/>
  <c r="AB407" i="3" s="1"/>
  <c r="AB324" i="3"/>
  <c r="AB408" i="3" s="1"/>
  <c r="AB295" i="3"/>
  <c r="AB379" i="3" s="1"/>
  <c r="AB296" i="3"/>
  <c r="AB380" i="3" s="1"/>
  <c r="AB293" i="3"/>
  <c r="AB377" i="3" s="1"/>
  <c r="AB294" i="3"/>
  <c r="AB378" i="3" s="1"/>
  <c r="AB307" i="3"/>
  <c r="AB391" i="3" s="1"/>
  <c r="AB306" i="3"/>
  <c r="AB390" i="3" s="1"/>
  <c r="AB289" i="3"/>
  <c r="AB373" i="3" s="1"/>
  <c r="AB290" i="3"/>
  <c r="AB374" i="3" s="1"/>
  <c r="AB288" i="3"/>
  <c r="AB372" i="3" s="1"/>
  <c r="AB291" i="3"/>
  <c r="AB375" i="3" s="1"/>
  <c r="AB320" i="3"/>
  <c r="AB404" i="3" s="1"/>
  <c r="AB319" i="3"/>
  <c r="AB403" i="3" s="1"/>
  <c r="AB253" i="3"/>
  <c r="AB337" i="3" s="1"/>
  <c r="AB254" i="3"/>
  <c r="AB338" i="3" s="1"/>
  <c r="AB250" i="3"/>
  <c r="AB334" i="3" s="1"/>
  <c r="AB251" i="3"/>
  <c r="AB335" i="3" s="1"/>
  <c r="AB255" i="3"/>
  <c r="AB339" i="3" s="1"/>
  <c r="AB252" i="3"/>
  <c r="AB336" i="3" s="1"/>
  <c r="AB469" i="3"/>
  <c r="AB465" i="3"/>
  <c r="AB478" i="3" s="1"/>
  <c r="AB468" i="3"/>
  <c r="AB481" i="3" s="1"/>
  <c r="AB464" i="3"/>
  <c r="AB477" i="3" s="1"/>
  <c r="AB466" i="3"/>
  <c r="AB479" i="3" s="1"/>
  <c r="AB467" i="3"/>
  <c r="AB480" i="3" s="1"/>
  <c r="AC65" i="3"/>
  <c r="AD34" i="3" s="1"/>
  <c r="AD48" i="3" s="1"/>
  <c r="AE41" i="3" s="1"/>
  <c r="AC71" i="3"/>
  <c r="AC72" i="3" s="1"/>
  <c r="AC64" i="3"/>
  <c r="AD33" i="3" s="1"/>
  <c r="AC67" i="3"/>
  <c r="AD36" i="3" s="1"/>
  <c r="AD50" i="3" s="1"/>
  <c r="AE43" i="3" s="1"/>
  <c r="AC68" i="3"/>
  <c r="AD37" i="3" s="1"/>
  <c r="AD51" i="3" s="1"/>
  <c r="AC66" i="3"/>
  <c r="AD35" i="3" s="1"/>
  <c r="AD49" i="3" s="1"/>
  <c r="AE42" i="3" s="1"/>
  <c r="AE44" i="3" l="1"/>
  <c r="AC81" i="3"/>
  <c r="AC85" i="3"/>
  <c r="AC83" i="3"/>
  <c r="AC82" i="3"/>
  <c r="AC86" i="3"/>
  <c r="AC84" i="3"/>
  <c r="AB484" i="3"/>
  <c r="AB485" i="3" s="1"/>
  <c r="AB486" i="3" s="1"/>
  <c r="AB487" i="3" s="1"/>
  <c r="AD38" i="3"/>
  <c r="AD47" i="3"/>
  <c r="AC130" i="3" l="1"/>
  <c r="AC304" i="3" s="1"/>
  <c r="AC388" i="3" s="1"/>
  <c r="AC151" i="3"/>
  <c r="AC300" i="3" s="1"/>
  <c r="AC384" i="3" s="1"/>
  <c r="AC154" i="3"/>
  <c r="AC303" i="3" s="1"/>
  <c r="AC387" i="3" s="1"/>
  <c r="AC149" i="3"/>
  <c r="AC298" i="3" s="1"/>
  <c r="AC382" i="3" s="1"/>
  <c r="AC152" i="3"/>
  <c r="AC301" i="3" s="1"/>
  <c r="AC385" i="3" s="1"/>
  <c r="AC153" i="3"/>
  <c r="AC302" i="3" s="1"/>
  <c r="AC386" i="3" s="1"/>
  <c r="AC150" i="3"/>
  <c r="AC299" i="3" s="1"/>
  <c r="AC383" i="3" s="1"/>
  <c r="AC156" i="3"/>
  <c r="AC159" i="3"/>
  <c r="AC321" i="3" s="1"/>
  <c r="AC405" i="3" s="1"/>
  <c r="AC157" i="3"/>
  <c r="AC318" i="3" s="1"/>
  <c r="AC402" i="3" s="1"/>
  <c r="AC158" i="3"/>
  <c r="AC131" i="3"/>
  <c r="AC322" i="3" s="1"/>
  <c r="AC406" i="3" s="1"/>
  <c r="AC155" i="3"/>
  <c r="AC160" i="3"/>
  <c r="AC162" i="3"/>
  <c r="AC329" i="3" s="1"/>
  <c r="AC413" i="3" s="1"/>
  <c r="AC164" i="3"/>
  <c r="AC331" i="3" s="1"/>
  <c r="AC415" i="3" s="1"/>
  <c r="AC132" i="3"/>
  <c r="AC332" i="3" s="1"/>
  <c r="AC416" i="3" s="1"/>
  <c r="AC161" i="3"/>
  <c r="AC163" i="3"/>
  <c r="AC330" i="3" s="1"/>
  <c r="AC414" i="3" s="1"/>
  <c r="AC139" i="3"/>
  <c r="AC138" i="3"/>
  <c r="AC287" i="3" s="1"/>
  <c r="AC371" i="3" s="1"/>
  <c r="AC140" i="3"/>
  <c r="AC292" i="3" s="1"/>
  <c r="AC376" i="3" s="1"/>
  <c r="AC142" i="3"/>
  <c r="AC141" i="3"/>
  <c r="AC128" i="3"/>
  <c r="AC297" i="3" s="1"/>
  <c r="AC381" i="3" s="1"/>
  <c r="AC129" i="3"/>
  <c r="AC313" i="3" s="1"/>
  <c r="AC397" i="3" s="1"/>
  <c r="AC145" i="3"/>
  <c r="AC308" i="3" s="1"/>
  <c r="AC392" i="3" s="1"/>
  <c r="AC146" i="3"/>
  <c r="AC147" i="3"/>
  <c r="AC311" i="3" s="1"/>
  <c r="AC395" i="3" s="1"/>
  <c r="AC144" i="3"/>
  <c r="AC148" i="3"/>
  <c r="AC312" i="3" s="1"/>
  <c r="AC396" i="3" s="1"/>
  <c r="AC143" i="3"/>
  <c r="AC305" i="3" s="1"/>
  <c r="AC389" i="3" s="1"/>
  <c r="AC134" i="3"/>
  <c r="AC133" i="3"/>
  <c r="AC137" i="3"/>
  <c r="AC127" i="3"/>
  <c r="AC286" i="3" s="1"/>
  <c r="AC370" i="3" s="1"/>
  <c r="AC136" i="3"/>
  <c r="AC135" i="3"/>
  <c r="AE40" i="3"/>
  <c r="AE45" i="3" s="1"/>
  <c r="AD52" i="3"/>
  <c r="AD63" i="3" s="1"/>
  <c r="AC307" i="3" l="1"/>
  <c r="AC391" i="3" s="1"/>
  <c r="AC306" i="3"/>
  <c r="AC390" i="3" s="1"/>
  <c r="AC327" i="3"/>
  <c r="AC411" i="3" s="1"/>
  <c r="AC325" i="3"/>
  <c r="AC409" i="3" s="1"/>
  <c r="AC326" i="3"/>
  <c r="AC410" i="3" s="1"/>
  <c r="AC328" i="3"/>
  <c r="AC412" i="3" s="1"/>
  <c r="AC284" i="3"/>
  <c r="AC368" i="3" s="1"/>
  <c r="AC283" i="3"/>
  <c r="AC367" i="3" s="1"/>
  <c r="AC282" i="3"/>
  <c r="AC366" i="3" s="1"/>
  <c r="AC285" i="3"/>
  <c r="AC369" i="3" s="1"/>
  <c r="AC293" i="3"/>
  <c r="AC377" i="3" s="1"/>
  <c r="AC294" i="3"/>
  <c r="AC378" i="3" s="1"/>
  <c r="AC296" i="3"/>
  <c r="AC380" i="3" s="1"/>
  <c r="AC295" i="3"/>
  <c r="AC379" i="3" s="1"/>
  <c r="AC319" i="3"/>
  <c r="AC403" i="3" s="1"/>
  <c r="AC320" i="3"/>
  <c r="AC404" i="3" s="1"/>
  <c r="AC253" i="3"/>
  <c r="AC337" i="3" s="1"/>
  <c r="AC254" i="3"/>
  <c r="AC338" i="3" s="1"/>
  <c r="AC250" i="3"/>
  <c r="AC334" i="3" s="1"/>
  <c r="AC252" i="3"/>
  <c r="AC336" i="3" s="1"/>
  <c r="AC255" i="3"/>
  <c r="AC339" i="3" s="1"/>
  <c r="AC251" i="3"/>
  <c r="AC335" i="3" s="1"/>
  <c r="AC266" i="3"/>
  <c r="AC350" i="3" s="1"/>
  <c r="AC272" i="3"/>
  <c r="AC356" i="3" s="1"/>
  <c r="AC271" i="3"/>
  <c r="AC355" i="3" s="1"/>
  <c r="AC268" i="3"/>
  <c r="AC352" i="3" s="1"/>
  <c r="AC270" i="3"/>
  <c r="AC354" i="3" s="1"/>
  <c r="AC267" i="3"/>
  <c r="AC351" i="3" s="1"/>
  <c r="AC269" i="3"/>
  <c r="AC353" i="3" s="1"/>
  <c r="AC289" i="3"/>
  <c r="AC373" i="3" s="1"/>
  <c r="AC291" i="3"/>
  <c r="AC375" i="3" s="1"/>
  <c r="AC288" i="3"/>
  <c r="AC372" i="3" s="1"/>
  <c r="AC290" i="3"/>
  <c r="AC374" i="3" s="1"/>
  <c r="AC324" i="3"/>
  <c r="AC408" i="3" s="1"/>
  <c r="AC323" i="3"/>
  <c r="AC407" i="3" s="1"/>
  <c r="AC314" i="3"/>
  <c r="AC398" i="3" s="1"/>
  <c r="AC315" i="3"/>
  <c r="AC399" i="3" s="1"/>
  <c r="AC316" i="3"/>
  <c r="AC400" i="3" s="1"/>
  <c r="AC317" i="3"/>
  <c r="AC401" i="3" s="1"/>
  <c r="AC310" i="3"/>
  <c r="AC394" i="3" s="1"/>
  <c r="AC309" i="3"/>
  <c r="AC393" i="3" s="1"/>
  <c r="AC256" i="3"/>
  <c r="AC340" i="3" s="1"/>
  <c r="AC258" i="3"/>
  <c r="AC342" i="3" s="1"/>
  <c r="AC262" i="3"/>
  <c r="AC346" i="3" s="1"/>
  <c r="AC261" i="3"/>
  <c r="AC345" i="3" s="1"/>
  <c r="AC265" i="3"/>
  <c r="AC349" i="3" s="1"/>
  <c r="AC264" i="3"/>
  <c r="AC348" i="3" s="1"/>
  <c r="AC260" i="3"/>
  <c r="AC344" i="3" s="1"/>
  <c r="AC263" i="3"/>
  <c r="AC347" i="3" s="1"/>
  <c r="AC259" i="3"/>
  <c r="AC343" i="3" s="1"/>
  <c r="AC257" i="3"/>
  <c r="AC341" i="3" s="1"/>
  <c r="AC273" i="3"/>
  <c r="AC357" i="3" s="1"/>
  <c r="AC274" i="3"/>
  <c r="AC358" i="3" s="1"/>
  <c r="AC275" i="3"/>
  <c r="AC359" i="3" s="1"/>
  <c r="AC276" i="3"/>
  <c r="AC360" i="3" s="1"/>
  <c r="AC277" i="3"/>
  <c r="AC361" i="3" s="1"/>
  <c r="AC278" i="3"/>
  <c r="AC362" i="3" s="1"/>
  <c r="AC279" i="3"/>
  <c r="AC363" i="3" s="1"/>
  <c r="AC280" i="3"/>
  <c r="AC364" i="3" s="1"/>
  <c r="AC281" i="3"/>
  <c r="AC365" i="3" s="1"/>
  <c r="AC464" i="3"/>
  <c r="AC477" i="3" s="1"/>
  <c r="AC466" i="3"/>
  <c r="AC479" i="3" s="1"/>
  <c r="AC467" i="3"/>
  <c r="AC480" i="3" s="1"/>
  <c r="AC468" i="3"/>
  <c r="AC481" i="3" s="1"/>
  <c r="AC465" i="3"/>
  <c r="AC478" i="3" s="1"/>
  <c r="AC469" i="3"/>
  <c r="AD66" i="3"/>
  <c r="AE35" i="3" s="1"/>
  <c r="AE49" i="3" s="1"/>
  <c r="AF42" i="3" s="1"/>
  <c r="AD71" i="3"/>
  <c r="AD72" i="3" s="1"/>
  <c r="AD65" i="3"/>
  <c r="AE34" i="3" s="1"/>
  <c r="AE48" i="3" s="1"/>
  <c r="AF41" i="3" s="1"/>
  <c r="AD68" i="3"/>
  <c r="AE37" i="3" s="1"/>
  <c r="AE51" i="3" s="1"/>
  <c r="AD67" i="3"/>
  <c r="AE36" i="3" s="1"/>
  <c r="AE50" i="3" s="1"/>
  <c r="AF43" i="3" s="1"/>
  <c r="AD64" i="3"/>
  <c r="AE33" i="3" s="1"/>
  <c r="AF44" i="3" l="1"/>
  <c r="AD81" i="3"/>
  <c r="AD85" i="3"/>
  <c r="AD83" i="3"/>
  <c r="AD82" i="3"/>
  <c r="AD84" i="3"/>
  <c r="AD86" i="3"/>
  <c r="AC484" i="3"/>
  <c r="AC485" i="3" s="1"/>
  <c r="AC486" i="3" s="1"/>
  <c r="AC487" i="3" s="1"/>
  <c r="AE47" i="3"/>
  <c r="AE38" i="3"/>
  <c r="AD154" i="3" l="1"/>
  <c r="AD303" i="3" s="1"/>
  <c r="AD387" i="3" s="1"/>
  <c r="AD130" i="3"/>
  <c r="AD304" i="3" s="1"/>
  <c r="AD388" i="3" s="1"/>
  <c r="AD149" i="3"/>
  <c r="AD298" i="3" s="1"/>
  <c r="AD382" i="3" s="1"/>
  <c r="AD151" i="3"/>
  <c r="AD300" i="3" s="1"/>
  <c r="AD384" i="3" s="1"/>
  <c r="AD150" i="3"/>
  <c r="AD299" i="3" s="1"/>
  <c r="AD383" i="3" s="1"/>
  <c r="AD153" i="3"/>
  <c r="AD302" i="3" s="1"/>
  <c r="AD386" i="3" s="1"/>
  <c r="AD152" i="3"/>
  <c r="AD301" i="3" s="1"/>
  <c r="AD385" i="3" s="1"/>
  <c r="AD143" i="3"/>
  <c r="AD305" i="3" s="1"/>
  <c r="AD389" i="3" s="1"/>
  <c r="AD148" i="3"/>
  <c r="AD312" i="3" s="1"/>
  <c r="AD396" i="3" s="1"/>
  <c r="AD129" i="3"/>
  <c r="AD313" i="3" s="1"/>
  <c r="AD397" i="3" s="1"/>
  <c r="AD145" i="3"/>
  <c r="AD308" i="3" s="1"/>
  <c r="AD392" i="3" s="1"/>
  <c r="AD146" i="3"/>
  <c r="AD147" i="3"/>
  <c r="AD311" i="3" s="1"/>
  <c r="AD395" i="3" s="1"/>
  <c r="AD144" i="3"/>
  <c r="AD158" i="3"/>
  <c r="AD156" i="3"/>
  <c r="AD159" i="3"/>
  <c r="AD321" i="3" s="1"/>
  <c r="AD405" i="3" s="1"/>
  <c r="AD157" i="3"/>
  <c r="AD318" i="3" s="1"/>
  <c r="AD402" i="3" s="1"/>
  <c r="AD131" i="3"/>
  <c r="AD322" i="3" s="1"/>
  <c r="AD406" i="3" s="1"/>
  <c r="AD155" i="3"/>
  <c r="AD162" i="3"/>
  <c r="AD329" i="3" s="1"/>
  <c r="AD413" i="3" s="1"/>
  <c r="AD132" i="3"/>
  <c r="AD332" i="3" s="1"/>
  <c r="AD416" i="3" s="1"/>
  <c r="AD161" i="3"/>
  <c r="AD164" i="3"/>
  <c r="AD331" i="3" s="1"/>
  <c r="AD415" i="3" s="1"/>
  <c r="AD160" i="3"/>
  <c r="AD163" i="3"/>
  <c r="AD330" i="3" s="1"/>
  <c r="AD414" i="3" s="1"/>
  <c r="AD140" i="3"/>
  <c r="AD292" i="3" s="1"/>
  <c r="AD376" i="3" s="1"/>
  <c r="AD142" i="3"/>
  <c r="AD139" i="3"/>
  <c r="AD141" i="3"/>
  <c r="AD128" i="3"/>
  <c r="AD297" i="3" s="1"/>
  <c r="AD381" i="3" s="1"/>
  <c r="AD138" i="3"/>
  <c r="AD287" i="3" s="1"/>
  <c r="AD371" i="3" s="1"/>
  <c r="AD135" i="3"/>
  <c r="AD134" i="3"/>
  <c r="AD137" i="3"/>
  <c r="AD127" i="3"/>
  <c r="AD286" i="3" s="1"/>
  <c r="AD370" i="3" s="1"/>
  <c r="AD136" i="3"/>
  <c r="AD133" i="3"/>
  <c r="AF40" i="3"/>
  <c r="AF45" i="3" s="1"/>
  <c r="AE52" i="3"/>
  <c r="AE63" i="3" s="1"/>
  <c r="AD328" i="3" l="1"/>
  <c r="AD412" i="3" s="1"/>
  <c r="AD325" i="3"/>
  <c r="AD409" i="3" s="1"/>
  <c r="AD327" i="3"/>
  <c r="AD411" i="3" s="1"/>
  <c r="AD326" i="3"/>
  <c r="AD410" i="3" s="1"/>
  <c r="AD309" i="3"/>
  <c r="AD393" i="3" s="1"/>
  <c r="AD310" i="3"/>
  <c r="AD394" i="3" s="1"/>
  <c r="AD291" i="3"/>
  <c r="AD375" i="3" s="1"/>
  <c r="AD290" i="3"/>
  <c r="AD374" i="3" s="1"/>
  <c r="AD289" i="3"/>
  <c r="AD373" i="3" s="1"/>
  <c r="AD288" i="3"/>
  <c r="AD372" i="3" s="1"/>
  <c r="AD314" i="3"/>
  <c r="AD398" i="3" s="1"/>
  <c r="AD315" i="3"/>
  <c r="AD399" i="3" s="1"/>
  <c r="AD317" i="3"/>
  <c r="AD401" i="3" s="1"/>
  <c r="AD316" i="3"/>
  <c r="AD400" i="3" s="1"/>
  <c r="AD320" i="3"/>
  <c r="AD404" i="3" s="1"/>
  <c r="AD319" i="3"/>
  <c r="AD403" i="3" s="1"/>
  <c r="AD272" i="3"/>
  <c r="AD356" i="3" s="1"/>
  <c r="AD271" i="3"/>
  <c r="AD355" i="3" s="1"/>
  <c r="AD270" i="3"/>
  <c r="AD354" i="3" s="1"/>
  <c r="AD267" i="3"/>
  <c r="AD351" i="3" s="1"/>
  <c r="AD269" i="3"/>
  <c r="AD353" i="3" s="1"/>
  <c r="AD266" i="3"/>
  <c r="AD350" i="3" s="1"/>
  <c r="AD268" i="3"/>
  <c r="AD352" i="3" s="1"/>
  <c r="AD306" i="3"/>
  <c r="AD390" i="3" s="1"/>
  <c r="AD307" i="3"/>
  <c r="AD391" i="3" s="1"/>
  <c r="AD295" i="3"/>
  <c r="AD379" i="3" s="1"/>
  <c r="AD294" i="3"/>
  <c r="AD378" i="3" s="1"/>
  <c r="AD293" i="3"/>
  <c r="AD377" i="3" s="1"/>
  <c r="AD296" i="3"/>
  <c r="AD380" i="3" s="1"/>
  <c r="AD284" i="3"/>
  <c r="AD368" i="3" s="1"/>
  <c r="AD282" i="3"/>
  <c r="AD366" i="3" s="1"/>
  <c r="AD285" i="3"/>
  <c r="AD369" i="3" s="1"/>
  <c r="AD283" i="3"/>
  <c r="AD367" i="3" s="1"/>
  <c r="AD264" i="3"/>
  <c r="AD348" i="3" s="1"/>
  <c r="AD258" i="3"/>
  <c r="AD342" i="3" s="1"/>
  <c r="AD257" i="3"/>
  <c r="AD341" i="3" s="1"/>
  <c r="AD263" i="3"/>
  <c r="AD347" i="3" s="1"/>
  <c r="AD261" i="3"/>
  <c r="AD345" i="3" s="1"/>
  <c r="AD260" i="3"/>
  <c r="AD344" i="3" s="1"/>
  <c r="AD256" i="3"/>
  <c r="AD340" i="3" s="1"/>
  <c r="AD265" i="3"/>
  <c r="AD349" i="3" s="1"/>
  <c r="AD262" i="3"/>
  <c r="AD346" i="3" s="1"/>
  <c r="AD259" i="3"/>
  <c r="AD343" i="3" s="1"/>
  <c r="AD251" i="3"/>
  <c r="AD335" i="3" s="1"/>
  <c r="AD252" i="3"/>
  <c r="AD336" i="3" s="1"/>
  <c r="AD254" i="3"/>
  <c r="AD338" i="3" s="1"/>
  <c r="AD250" i="3"/>
  <c r="AD334" i="3" s="1"/>
  <c r="AD255" i="3"/>
  <c r="AD339" i="3" s="1"/>
  <c r="AD253" i="3"/>
  <c r="AD337" i="3" s="1"/>
  <c r="AD273" i="3"/>
  <c r="AD357" i="3" s="1"/>
  <c r="AD275" i="3"/>
  <c r="AD359" i="3" s="1"/>
  <c r="AD276" i="3"/>
  <c r="AD360" i="3" s="1"/>
  <c r="AD278" i="3"/>
  <c r="AD362" i="3" s="1"/>
  <c r="AD279" i="3"/>
  <c r="AD363" i="3" s="1"/>
  <c r="AD281" i="3"/>
  <c r="AD365" i="3" s="1"/>
  <c r="AD277" i="3"/>
  <c r="AD361" i="3" s="1"/>
  <c r="AD280" i="3"/>
  <c r="AD364" i="3" s="1"/>
  <c r="AD274" i="3"/>
  <c r="AD358" i="3" s="1"/>
  <c r="AD323" i="3"/>
  <c r="AD407" i="3" s="1"/>
  <c r="AD324" i="3"/>
  <c r="AD408" i="3" s="1"/>
  <c r="AD468" i="3"/>
  <c r="AD481" i="3" s="1"/>
  <c r="AD465" i="3"/>
  <c r="AD478" i="3" s="1"/>
  <c r="AD467" i="3"/>
  <c r="AD480" i="3" s="1"/>
  <c r="AE67" i="3"/>
  <c r="AF36" i="3" s="1"/>
  <c r="AF50" i="3" s="1"/>
  <c r="AG43" i="3" s="1"/>
  <c r="AE71" i="3"/>
  <c r="AE72" i="3" s="1"/>
  <c r="AE68" i="3"/>
  <c r="AF37" i="3" s="1"/>
  <c r="AF51" i="3" s="1"/>
  <c r="AG44" i="3" s="1"/>
  <c r="AE65" i="3"/>
  <c r="AF34" i="3" s="1"/>
  <c r="AF48" i="3" s="1"/>
  <c r="AG41" i="3" s="1"/>
  <c r="AE64" i="3"/>
  <c r="AF33" i="3" s="1"/>
  <c r="AE66" i="3"/>
  <c r="AF35" i="3" s="1"/>
  <c r="AF49" i="3" s="1"/>
  <c r="AG42" i="3" s="1"/>
  <c r="AD466" i="3"/>
  <c r="AD479" i="3" s="1"/>
  <c r="AD469" i="3"/>
  <c r="AD464" i="3"/>
  <c r="AD477" i="3" s="1"/>
  <c r="AE82" i="3" l="1"/>
  <c r="AE86" i="3"/>
  <c r="AE84" i="3"/>
  <c r="AE83" i="3"/>
  <c r="AE81" i="3"/>
  <c r="AE85" i="3"/>
  <c r="AF47" i="3"/>
  <c r="AF38" i="3"/>
  <c r="AD484" i="3"/>
  <c r="AD485" i="3" s="1"/>
  <c r="AD486" i="3" s="1"/>
  <c r="AD487" i="3" s="1"/>
  <c r="AE131" i="3" l="1"/>
  <c r="AE322" i="3" s="1"/>
  <c r="AE406" i="3" s="1"/>
  <c r="AE157" i="3"/>
  <c r="AE318" i="3" s="1"/>
  <c r="AE402" i="3" s="1"/>
  <c r="AE159" i="3"/>
  <c r="AE321" i="3" s="1"/>
  <c r="AE405" i="3" s="1"/>
  <c r="AE156" i="3"/>
  <c r="AE158" i="3"/>
  <c r="AE155" i="3"/>
  <c r="AE127" i="3"/>
  <c r="AE286" i="3" s="1"/>
  <c r="AE370" i="3" s="1"/>
  <c r="AE136" i="3"/>
  <c r="AE135" i="3"/>
  <c r="AE133" i="3"/>
  <c r="AE137" i="3"/>
  <c r="AE134" i="3"/>
  <c r="AE146" i="3"/>
  <c r="AE144" i="3"/>
  <c r="AE143" i="3"/>
  <c r="AE305" i="3" s="1"/>
  <c r="AE389" i="3" s="1"/>
  <c r="AE148" i="3"/>
  <c r="AE312" i="3" s="1"/>
  <c r="AE396" i="3" s="1"/>
  <c r="AE145" i="3"/>
  <c r="AE308" i="3" s="1"/>
  <c r="AE392" i="3" s="1"/>
  <c r="AE147" i="3"/>
  <c r="AE311" i="3" s="1"/>
  <c r="AE395" i="3" s="1"/>
  <c r="AE129" i="3"/>
  <c r="AE313" i="3" s="1"/>
  <c r="AE397" i="3" s="1"/>
  <c r="AE130" i="3"/>
  <c r="AE304" i="3" s="1"/>
  <c r="AE388" i="3" s="1"/>
  <c r="AE151" i="3"/>
  <c r="AE300" i="3" s="1"/>
  <c r="AE384" i="3" s="1"/>
  <c r="AE154" i="3"/>
  <c r="AE303" i="3" s="1"/>
  <c r="AE387" i="3" s="1"/>
  <c r="AE150" i="3"/>
  <c r="AE299" i="3" s="1"/>
  <c r="AE383" i="3" s="1"/>
  <c r="AE153" i="3"/>
  <c r="AE302" i="3" s="1"/>
  <c r="AE386" i="3" s="1"/>
  <c r="AE152" i="3"/>
  <c r="AE301" i="3" s="1"/>
  <c r="AE385" i="3" s="1"/>
  <c r="AE149" i="3"/>
  <c r="AE298" i="3" s="1"/>
  <c r="AE382" i="3" s="1"/>
  <c r="AE132" i="3"/>
  <c r="AE332" i="3" s="1"/>
  <c r="AE416" i="3" s="1"/>
  <c r="AE161" i="3"/>
  <c r="AE163" i="3"/>
  <c r="AE330" i="3" s="1"/>
  <c r="AE414" i="3" s="1"/>
  <c r="AE160" i="3"/>
  <c r="AE162" i="3"/>
  <c r="AE329" i="3" s="1"/>
  <c r="AE413" i="3" s="1"/>
  <c r="AE164" i="3"/>
  <c r="AE331" i="3" s="1"/>
  <c r="AE415" i="3" s="1"/>
  <c r="AE139" i="3"/>
  <c r="AE141" i="3"/>
  <c r="AE128" i="3"/>
  <c r="AE297" i="3" s="1"/>
  <c r="AE381" i="3" s="1"/>
  <c r="AE138" i="3"/>
  <c r="AE287" i="3" s="1"/>
  <c r="AE371" i="3" s="1"/>
  <c r="AE140" i="3"/>
  <c r="AE292" i="3" s="1"/>
  <c r="AE376" i="3" s="1"/>
  <c r="AE142" i="3"/>
  <c r="AF52" i="3"/>
  <c r="AF63" i="3" s="1"/>
  <c r="AG40" i="3"/>
  <c r="AG45" i="3" s="1"/>
  <c r="AE260" i="3" l="1"/>
  <c r="AE344" i="3" s="1"/>
  <c r="AE256" i="3"/>
  <c r="AE340" i="3" s="1"/>
  <c r="AE264" i="3"/>
  <c r="AE348" i="3" s="1"/>
  <c r="AE258" i="3"/>
  <c r="AE342" i="3" s="1"/>
  <c r="AE262" i="3"/>
  <c r="AE346" i="3" s="1"/>
  <c r="AE257" i="3"/>
  <c r="AE341" i="3" s="1"/>
  <c r="AE263" i="3"/>
  <c r="AE347" i="3" s="1"/>
  <c r="AE261" i="3"/>
  <c r="AE345" i="3" s="1"/>
  <c r="AE259" i="3"/>
  <c r="AE343" i="3" s="1"/>
  <c r="AE265" i="3"/>
  <c r="AE349" i="3" s="1"/>
  <c r="AE320" i="3"/>
  <c r="AE404" i="3" s="1"/>
  <c r="AE319" i="3"/>
  <c r="AE403" i="3" s="1"/>
  <c r="AE324" i="3"/>
  <c r="AE408" i="3" s="1"/>
  <c r="AE323" i="3"/>
  <c r="AE407" i="3" s="1"/>
  <c r="AE250" i="3"/>
  <c r="AE334" i="3" s="1"/>
  <c r="AE251" i="3"/>
  <c r="AE335" i="3" s="1"/>
  <c r="AE254" i="3"/>
  <c r="AE338" i="3" s="1"/>
  <c r="AE253" i="3"/>
  <c r="AE337" i="3" s="1"/>
  <c r="AE252" i="3"/>
  <c r="AE336" i="3" s="1"/>
  <c r="AE255" i="3"/>
  <c r="AE339" i="3" s="1"/>
  <c r="AE317" i="3"/>
  <c r="AE401" i="3" s="1"/>
  <c r="AE314" i="3"/>
  <c r="AE398" i="3" s="1"/>
  <c r="AE315" i="3"/>
  <c r="AE399" i="3" s="1"/>
  <c r="AE316" i="3"/>
  <c r="AE400" i="3" s="1"/>
  <c r="AE285" i="3"/>
  <c r="AE369" i="3" s="1"/>
  <c r="AE283" i="3"/>
  <c r="AE367" i="3" s="1"/>
  <c r="AE284" i="3"/>
  <c r="AE368" i="3" s="1"/>
  <c r="AE282" i="3"/>
  <c r="AE366" i="3" s="1"/>
  <c r="AE295" i="3"/>
  <c r="AE379" i="3" s="1"/>
  <c r="AE294" i="3"/>
  <c r="AE378" i="3" s="1"/>
  <c r="AE296" i="3"/>
  <c r="AE380" i="3" s="1"/>
  <c r="AE293" i="3"/>
  <c r="AE377" i="3" s="1"/>
  <c r="AE267" i="3"/>
  <c r="AE351" i="3" s="1"/>
  <c r="AE272" i="3"/>
  <c r="AE356" i="3" s="1"/>
  <c r="AE268" i="3"/>
  <c r="AE352" i="3" s="1"/>
  <c r="AE271" i="3"/>
  <c r="AE355" i="3" s="1"/>
  <c r="AE270" i="3"/>
  <c r="AE354" i="3" s="1"/>
  <c r="AE269" i="3"/>
  <c r="AE353" i="3" s="1"/>
  <c r="AE266" i="3"/>
  <c r="AE350" i="3" s="1"/>
  <c r="AE325" i="3"/>
  <c r="AE409" i="3" s="1"/>
  <c r="AE327" i="3"/>
  <c r="AE411" i="3" s="1"/>
  <c r="AE328" i="3"/>
  <c r="AE412" i="3" s="1"/>
  <c r="AE326" i="3"/>
  <c r="AE410" i="3" s="1"/>
  <c r="AE290" i="3"/>
  <c r="AE374" i="3" s="1"/>
  <c r="AE288" i="3"/>
  <c r="AE372" i="3" s="1"/>
  <c r="AE289" i="3"/>
  <c r="AE373" i="3" s="1"/>
  <c r="AE291" i="3"/>
  <c r="AE375" i="3" s="1"/>
  <c r="AE307" i="3"/>
  <c r="AE391" i="3" s="1"/>
  <c r="AE306" i="3"/>
  <c r="AE390" i="3" s="1"/>
  <c r="AE274" i="3"/>
  <c r="AE358" i="3" s="1"/>
  <c r="AE273" i="3"/>
  <c r="AE357" i="3" s="1"/>
  <c r="AE275" i="3"/>
  <c r="AE359" i="3" s="1"/>
  <c r="AE276" i="3"/>
  <c r="AE360" i="3" s="1"/>
  <c r="AE277" i="3"/>
  <c r="AE361" i="3" s="1"/>
  <c r="AE280" i="3"/>
  <c r="AE364" i="3" s="1"/>
  <c r="AE278" i="3"/>
  <c r="AE362" i="3" s="1"/>
  <c r="AE279" i="3"/>
  <c r="AE363" i="3" s="1"/>
  <c r="AE281" i="3"/>
  <c r="AE365" i="3" s="1"/>
  <c r="AE310" i="3"/>
  <c r="AE394" i="3" s="1"/>
  <c r="AE309" i="3"/>
  <c r="AE393" i="3" s="1"/>
  <c r="AE469" i="3"/>
  <c r="AE465" i="3"/>
  <c r="AE478" i="3" s="1"/>
  <c r="AE464" i="3"/>
  <c r="AE477" i="3" s="1"/>
  <c r="AF64" i="3"/>
  <c r="AG33" i="3" s="1"/>
  <c r="AF71" i="3"/>
  <c r="AF72" i="3" s="1"/>
  <c r="AF68" i="3"/>
  <c r="AG37" i="3" s="1"/>
  <c r="AG51" i="3" s="1"/>
  <c r="AH44" i="3" s="1"/>
  <c r="AF66" i="3"/>
  <c r="AG35" i="3" s="1"/>
  <c r="AG49" i="3" s="1"/>
  <c r="AH42" i="3" s="1"/>
  <c r="AF67" i="3"/>
  <c r="AG36" i="3" s="1"/>
  <c r="AG50" i="3" s="1"/>
  <c r="AH43" i="3" s="1"/>
  <c r="AF65" i="3"/>
  <c r="AG34" i="3" s="1"/>
  <c r="AG48" i="3" s="1"/>
  <c r="AH41" i="3" s="1"/>
  <c r="AE468" i="3"/>
  <c r="AE481" i="3" s="1"/>
  <c r="AE466" i="3"/>
  <c r="AE479" i="3" s="1"/>
  <c r="AE467" i="3"/>
  <c r="AE480" i="3" s="1"/>
  <c r="AF83" i="3" l="1"/>
  <c r="AF82" i="3"/>
  <c r="AF86" i="3"/>
  <c r="AF81" i="3"/>
  <c r="AF85" i="3"/>
  <c r="AF84" i="3"/>
  <c r="AG47" i="3"/>
  <c r="AG38" i="3"/>
  <c r="AE484" i="3"/>
  <c r="AE485" i="3" s="1"/>
  <c r="AE486" i="3" s="1"/>
  <c r="AE487" i="3" s="1"/>
  <c r="AF149" i="3" l="1"/>
  <c r="AF298" i="3" s="1"/>
  <c r="AF382" i="3" s="1"/>
  <c r="AF152" i="3"/>
  <c r="AF301" i="3" s="1"/>
  <c r="AF385" i="3" s="1"/>
  <c r="AF150" i="3"/>
  <c r="AF299" i="3" s="1"/>
  <c r="AF383" i="3" s="1"/>
  <c r="AF153" i="3"/>
  <c r="AF302" i="3" s="1"/>
  <c r="AF386" i="3" s="1"/>
  <c r="AF154" i="3"/>
  <c r="AF303" i="3" s="1"/>
  <c r="AF387" i="3" s="1"/>
  <c r="AF130" i="3"/>
  <c r="AF304" i="3" s="1"/>
  <c r="AF388" i="3" s="1"/>
  <c r="AF151" i="3"/>
  <c r="AF300" i="3" s="1"/>
  <c r="AF384" i="3" s="1"/>
  <c r="AF156" i="3"/>
  <c r="AF159" i="3"/>
  <c r="AF321" i="3" s="1"/>
  <c r="AF405" i="3" s="1"/>
  <c r="AF158" i="3"/>
  <c r="AF131" i="3"/>
  <c r="AF322" i="3" s="1"/>
  <c r="AF406" i="3" s="1"/>
  <c r="AF157" i="3"/>
  <c r="AF318" i="3" s="1"/>
  <c r="AF402" i="3" s="1"/>
  <c r="AF155" i="3"/>
  <c r="AF137" i="3"/>
  <c r="AF127" i="3"/>
  <c r="AF286" i="3" s="1"/>
  <c r="AF370" i="3" s="1"/>
  <c r="AF136" i="3"/>
  <c r="AF134" i="3"/>
  <c r="AF133" i="3"/>
  <c r="AF135" i="3"/>
  <c r="AF161" i="3"/>
  <c r="AF163" i="3"/>
  <c r="AF330" i="3" s="1"/>
  <c r="AF414" i="3" s="1"/>
  <c r="AF160" i="3"/>
  <c r="AF162" i="3"/>
  <c r="AF329" i="3" s="1"/>
  <c r="AF413" i="3" s="1"/>
  <c r="AF164" i="3"/>
  <c r="AF331" i="3" s="1"/>
  <c r="AF415" i="3" s="1"/>
  <c r="AF132" i="3"/>
  <c r="AF332" i="3" s="1"/>
  <c r="AF416" i="3" s="1"/>
  <c r="AF140" i="3"/>
  <c r="AF292" i="3" s="1"/>
  <c r="AF376" i="3" s="1"/>
  <c r="AF128" i="3"/>
  <c r="AF297" i="3" s="1"/>
  <c r="AF381" i="3" s="1"/>
  <c r="AF138" i="3"/>
  <c r="AF287" i="3" s="1"/>
  <c r="AF371" i="3" s="1"/>
  <c r="AF142" i="3"/>
  <c r="AF139" i="3"/>
  <c r="AF141" i="3"/>
  <c r="AF143" i="3"/>
  <c r="AF305" i="3" s="1"/>
  <c r="AF389" i="3" s="1"/>
  <c r="AF148" i="3"/>
  <c r="AF312" i="3" s="1"/>
  <c r="AF396" i="3" s="1"/>
  <c r="AF144" i="3"/>
  <c r="AF129" i="3"/>
  <c r="AF313" i="3" s="1"/>
  <c r="AF397" i="3" s="1"/>
  <c r="AF145" i="3"/>
  <c r="AF308" i="3" s="1"/>
  <c r="AF392" i="3" s="1"/>
  <c r="AF146" i="3"/>
  <c r="AF147" i="3"/>
  <c r="AF311" i="3" s="1"/>
  <c r="AF395" i="3" s="1"/>
  <c r="AH40" i="3"/>
  <c r="AH45" i="3" s="1"/>
  <c r="AG52" i="3"/>
  <c r="AG63" i="3" s="1"/>
  <c r="AF250" i="3" l="1"/>
  <c r="AF334" i="3" s="1"/>
  <c r="AF253" i="3"/>
  <c r="AF337" i="3" s="1"/>
  <c r="AF252" i="3"/>
  <c r="AF336" i="3" s="1"/>
  <c r="AF255" i="3"/>
  <c r="AF339" i="3" s="1"/>
  <c r="AF254" i="3"/>
  <c r="AF338" i="3" s="1"/>
  <c r="AF251" i="3"/>
  <c r="AF335" i="3" s="1"/>
  <c r="AF289" i="3"/>
  <c r="AF373" i="3" s="1"/>
  <c r="AF291" i="3"/>
  <c r="AF375" i="3" s="1"/>
  <c r="AF288" i="3"/>
  <c r="AF372" i="3" s="1"/>
  <c r="AF290" i="3"/>
  <c r="AF374" i="3" s="1"/>
  <c r="AF259" i="3"/>
  <c r="AF343" i="3" s="1"/>
  <c r="AF265" i="3"/>
  <c r="AF349" i="3" s="1"/>
  <c r="AF256" i="3"/>
  <c r="AF340" i="3" s="1"/>
  <c r="AF264" i="3"/>
  <c r="AF348" i="3" s="1"/>
  <c r="AF258" i="3"/>
  <c r="AF342" i="3" s="1"/>
  <c r="AF262" i="3"/>
  <c r="AF346" i="3" s="1"/>
  <c r="AF257" i="3"/>
  <c r="AF341" i="3" s="1"/>
  <c r="AF261" i="3"/>
  <c r="AF345" i="3" s="1"/>
  <c r="AF263" i="3"/>
  <c r="AF347" i="3" s="1"/>
  <c r="AF260" i="3"/>
  <c r="AF344" i="3" s="1"/>
  <c r="AF306" i="3"/>
  <c r="AF390" i="3" s="1"/>
  <c r="AF307" i="3"/>
  <c r="AF391" i="3" s="1"/>
  <c r="AF324" i="3"/>
  <c r="AF408" i="3" s="1"/>
  <c r="AF323" i="3"/>
  <c r="AF407" i="3" s="1"/>
  <c r="AF274" i="3"/>
  <c r="AF358" i="3" s="1"/>
  <c r="AF273" i="3"/>
  <c r="AF357" i="3" s="1"/>
  <c r="AF276" i="3"/>
  <c r="AF360" i="3" s="1"/>
  <c r="AF277" i="3"/>
  <c r="AF361" i="3" s="1"/>
  <c r="AF280" i="3"/>
  <c r="AF364" i="3" s="1"/>
  <c r="AF279" i="3"/>
  <c r="AF363" i="3" s="1"/>
  <c r="AF281" i="3"/>
  <c r="AF365" i="3" s="1"/>
  <c r="AF275" i="3"/>
  <c r="AF359" i="3" s="1"/>
  <c r="AF278" i="3"/>
  <c r="AF362" i="3" s="1"/>
  <c r="AF319" i="3"/>
  <c r="AF403" i="3" s="1"/>
  <c r="AF320" i="3"/>
  <c r="AF404" i="3" s="1"/>
  <c r="AF325" i="3"/>
  <c r="AF409" i="3" s="1"/>
  <c r="AF327" i="3"/>
  <c r="AF411" i="3" s="1"/>
  <c r="AF328" i="3"/>
  <c r="AF412" i="3" s="1"/>
  <c r="AF326" i="3"/>
  <c r="AF410" i="3" s="1"/>
  <c r="AF285" i="3"/>
  <c r="AF369" i="3" s="1"/>
  <c r="AF283" i="3"/>
  <c r="AF367" i="3" s="1"/>
  <c r="AF282" i="3"/>
  <c r="AF366" i="3" s="1"/>
  <c r="AF284" i="3"/>
  <c r="AF368" i="3" s="1"/>
  <c r="AF316" i="3"/>
  <c r="AF400" i="3" s="1"/>
  <c r="AF315" i="3"/>
  <c r="AF399" i="3" s="1"/>
  <c r="AF317" i="3"/>
  <c r="AF401" i="3" s="1"/>
  <c r="AF314" i="3"/>
  <c r="AF398" i="3" s="1"/>
  <c r="AF310" i="3"/>
  <c r="AF394" i="3" s="1"/>
  <c r="AF309" i="3"/>
  <c r="AF393" i="3" s="1"/>
  <c r="AF295" i="3"/>
  <c r="AF379" i="3" s="1"/>
  <c r="AF294" i="3"/>
  <c r="AF378" i="3" s="1"/>
  <c r="AF293" i="3"/>
  <c r="AF377" i="3" s="1"/>
  <c r="AF296" i="3"/>
  <c r="AF380" i="3" s="1"/>
  <c r="AF268" i="3"/>
  <c r="AF352" i="3" s="1"/>
  <c r="AF271" i="3"/>
  <c r="AF355" i="3" s="1"/>
  <c r="AF267" i="3"/>
  <c r="AF351" i="3" s="1"/>
  <c r="AF269" i="3"/>
  <c r="AF353" i="3" s="1"/>
  <c r="AF270" i="3"/>
  <c r="AF354" i="3" s="1"/>
  <c r="AF272" i="3"/>
  <c r="AF356" i="3" s="1"/>
  <c r="AF266" i="3"/>
  <c r="AF350" i="3" s="1"/>
  <c r="AF468" i="3"/>
  <c r="AF481" i="3" s="1"/>
  <c r="AF469" i="3"/>
  <c r="AG68" i="3"/>
  <c r="AH37" i="3" s="1"/>
  <c r="AH51" i="3" s="1"/>
  <c r="AG65" i="3"/>
  <c r="AH34" i="3" s="1"/>
  <c r="AH48" i="3" s="1"/>
  <c r="AI41" i="3" s="1"/>
  <c r="AG67" i="3"/>
  <c r="AH36" i="3" s="1"/>
  <c r="AH50" i="3" s="1"/>
  <c r="AI43" i="3" s="1"/>
  <c r="AG66" i="3"/>
  <c r="AH35" i="3" s="1"/>
  <c r="AH49" i="3" s="1"/>
  <c r="AI42" i="3" s="1"/>
  <c r="AG64" i="3"/>
  <c r="AH33" i="3" s="1"/>
  <c r="AG71" i="3"/>
  <c r="AG72" i="3" s="1"/>
  <c r="AF467" i="3"/>
  <c r="AF480" i="3" s="1"/>
  <c r="AF465" i="3"/>
  <c r="AF478" i="3" s="1"/>
  <c r="AF464" i="3"/>
  <c r="AF477" i="3" s="1"/>
  <c r="AF466" i="3"/>
  <c r="AF479" i="3" s="1"/>
  <c r="AI44" i="3" l="1"/>
  <c r="AG82" i="3"/>
  <c r="AG86" i="3"/>
  <c r="AG84" i="3"/>
  <c r="AG81" i="3"/>
  <c r="AG83" i="3"/>
  <c r="AG85" i="3"/>
  <c r="AH38" i="3"/>
  <c r="AH47" i="3"/>
  <c r="AF484" i="3"/>
  <c r="AF485" i="3" s="1"/>
  <c r="AF486" i="3" s="1"/>
  <c r="AF487" i="3" s="1"/>
  <c r="AG146" i="3" l="1"/>
  <c r="AG143" i="3"/>
  <c r="AG305" i="3" s="1"/>
  <c r="AG389" i="3" s="1"/>
  <c r="AG148" i="3"/>
  <c r="AG312" i="3" s="1"/>
  <c r="AG396" i="3" s="1"/>
  <c r="AG147" i="3"/>
  <c r="AG311" i="3" s="1"/>
  <c r="AG395" i="3" s="1"/>
  <c r="AG145" i="3"/>
  <c r="AG308" i="3" s="1"/>
  <c r="AG392" i="3" s="1"/>
  <c r="AG144" i="3"/>
  <c r="AG129" i="3"/>
  <c r="AG313" i="3" s="1"/>
  <c r="AG397" i="3" s="1"/>
  <c r="AG127" i="3"/>
  <c r="AG286" i="3" s="1"/>
  <c r="AG370" i="3" s="1"/>
  <c r="AG135" i="3"/>
  <c r="AG134" i="3"/>
  <c r="AG137" i="3"/>
  <c r="AG136" i="3"/>
  <c r="AG133" i="3"/>
  <c r="AG156" i="3"/>
  <c r="AG131" i="3"/>
  <c r="AG322" i="3" s="1"/>
  <c r="AG406" i="3" s="1"/>
  <c r="AG157" i="3"/>
  <c r="AG318" i="3" s="1"/>
  <c r="AG402" i="3" s="1"/>
  <c r="AG158" i="3"/>
  <c r="AG159" i="3"/>
  <c r="AG321" i="3" s="1"/>
  <c r="AG405" i="3" s="1"/>
  <c r="AG155" i="3"/>
  <c r="AG130" i="3"/>
  <c r="AG304" i="3" s="1"/>
  <c r="AG388" i="3" s="1"/>
  <c r="AG151" i="3"/>
  <c r="AG300" i="3" s="1"/>
  <c r="AG384" i="3" s="1"/>
  <c r="AG153" i="3"/>
  <c r="AG302" i="3" s="1"/>
  <c r="AG386" i="3" s="1"/>
  <c r="AG150" i="3"/>
  <c r="AG299" i="3" s="1"/>
  <c r="AG383" i="3" s="1"/>
  <c r="AG152" i="3"/>
  <c r="AG301" i="3" s="1"/>
  <c r="AG385" i="3" s="1"/>
  <c r="AG154" i="3"/>
  <c r="AG303" i="3" s="1"/>
  <c r="AG387" i="3" s="1"/>
  <c r="AG149" i="3"/>
  <c r="AG298" i="3" s="1"/>
  <c r="AG382" i="3" s="1"/>
  <c r="AG132" i="3"/>
  <c r="AG332" i="3" s="1"/>
  <c r="AG416" i="3" s="1"/>
  <c r="AG161" i="3"/>
  <c r="AG163" i="3"/>
  <c r="AG330" i="3" s="1"/>
  <c r="AG414" i="3" s="1"/>
  <c r="AG160" i="3"/>
  <c r="AG162" i="3"/>
  <c r="AG329" i="3" s="1"/>
  <c r="AG413" i="3" s="1"/>
  <c r="AG164" i="3"/>
  <c r="AG331" i="3" s="1"/>
  <c r="AG415" i="3" s="1"/>
  <c r="AG141" i="3"/>
  <c r="AG140" i="3"/>
  <c r="AG292" i="3" s="1"/>
  <c r="AG376" i="3" s="1"/>
  <c r="AG139" i="3"/>
  <c r="AG128" i="3"/>
  <c r="AG297" i="3" s="1"/>
  <c r="AG381" i="3" s="1"/>
  <c r="AG138" i="3"/>
  <c r="AG287" i="3" s="1"/>
  <c r="AG371" i="3" s="1"/>
  <c r="AG142" i="3"/>
  <c r="AI40" i="3"/>
  <c r="AI45" i="3" s="1"/>
  <c r="AH52" i="3"/>
  <c r="AH63" i="3" s="1"/>
  <c r="AG265" i="3" l="1"/>
  <c r="AG349" i="3" s="1"/>
  <c r="AG256" i="3"/>
  <c r="AG340" i="3" s="1"/>
  <c r="AG259" i="3"/>
  <c r="AG343" i="3" s="1"/>
  <c r="AG262" i="3"/>
  <c r="AG346" i="3" s="1"/>
  <c r="AG261" i="3"/>
  <c r="AG345" i="3" s="1"/>
  <c r="AG264" i="3"/>
  <c r="AG348" i="3" s="1"/>
  <c r="AG258" i="3"/>
  <c r="AG342" i="3" s="1"/>
  <c r="AG257" i="3"/>
  <c r="AG341" i="3" s="1"/>
  <c r="AG260" i="3"/>
  <c r="AG344" i="3" s="1"/>
  <c r="AG263" i="3"/>
  <c r="AG347" i="3" s="1"/>
  <c r="AG324" i="3"/>
  <c r="AG408" i="3" s="1"/>
  <c r="AG323" i="3"/>
  <c r="AG407" i="3" s="1"/>
  <c r="AG307" i="3"/>
  <c r="AG391" i="3" s="1"/>
  <c r="AG306" i="3"/>
  <c r="AG390" i="3" s="1"/>
  <c r="AG289" i="3"/>
  <c r="AG373" i="3" s="1"/>
  <c r="AG290" i="3"/>
  <c r="AG374" i="3" s="1"/>
  <c r="AG291" i="3"/>
  <c r="AG375" i="3" s="1"/>
  <c r="AG288" i="3"/>
  <c r="AG372" i="3" s="1"/>
  <c r="AG325" i="3"/>
  <c r="AG409" i="3" s="1"/>
  <c r="AG327" i="3"/>
  <c r="AG411" i="3" s="1"/>
  <c r="AG328" i="3"/>
  <c r="AG412" i="3" s="1"/>
  <c r="AG326" i="3"/>
  <c r="AG410" i="3" s="1"/>
  <c r="AG295" i="3"/>
  <c r="AG379" i="3" s="1"/>
  <c r="AG296" i="3"/>
  <c r="AG380" i="3" s="1"/>
  <c r="AG293" i="3"/>
  <c r="AG377" i="3" s="1"/>
  <c r="AG294" i="3"/>
  <c r="AG378" i="3" s="1"/>
  <c r="AG315" i="3"/>
  <c r="AG399" i="3" s="1"/>
  <c r="AG316" i="3"/>
  <c r="AG400" i="3" s="1"/>
  <c r="AG314" i="3"/>
  <c r="AG398" i="3" s="1"/>
  <c r="AG317" i="3"/>
  <c r="AG401" i="3" s="1"/>
  <c r="AG275" i="3"/>
  <c r="AG359" i="3" s="1"/>
  <c r="AG277" i="3"/>
  <c r="AG361" i="3" s="1"/>
  <c r="AG281" i="3"/>
  <c r="AG365" i="3" s="1"/>
  <c r="AG280" i="3"/>
  <c r="AG364" i="3" s="1"/>
  <c r="AG274" i="3"/>
  <c r="AG358" i="3" s="1"/>
  <c r="AG273" i="3"/>
  <c r="AG357" i="3" s="1"/>
  <c r="AG276" i="3"/>
  <c r="AG360" i="3" s="1"/>
  <c r="AG279" i="3"/>
  <c r="AG363" i="3" s="1"/>
  <c r="AG278" i="3"/>
  <c r="AG362" i="3" s="1"/>
  <c r="AG319" i="3"/>
  <c r="AG403" i="3" s="1"/>
  <c r="AG320" i="3"/>
  <c r="AG404" i="3" s="1"/>
  <c r="AG282" i="3"/>
  <c r="AG366" i="3" s="1"/>
  <c r="AG285" i="3"/>
  <c r="AG369" i="3" s="1"/>
  <c r="AG283" i="3"/>
  <c r="AG367" i="3" s="1"/>
  <c r="AG284" i="3"/>
  <c r="AG368" i="3" s="1"/>
  <c r="AG267" i="3"/>
  <c r="AG351" i="3" s="1"/>
  <c r="AG270" i="3"/>
  <c r="AG354" i="3" s="1"/>
  <c r="AG269" i="3"/>
  <c r="AG353" i="3" s="1"/>
  <c r="AG272" i="3"/>
  <c r="AG356" i="3" s="1"/>
  <c r="AG266" i="3"/>
  <c r="AG350" i="3" s="1"/>
  <c r="AG271" i="3"/>
  <c r="AG355" i="3" s="1"/>
  <c r="AG268" i="3"/>
  <c r="AG352" i="3" s="1"/>
  <c r="AG253" i="3"/>
  <c r="AG337" i="3" s="1"/>
  <c r="AG255" i="3"/>
  <c r="AG339" i="3" s="1"/>
  <c r="AG251" i="3"/>
  <c r="AG335" i="3" s="1"/>
  <c r="AG250" i="3"/>
  <c r="AG334" i="3" s="1"/>
  <c r="AG254" i="3"/>
  <c r="AG338" i="3" s="1"/>
  <c r="AG252" i="3"/>
  <c r="AG336" i="3" s="1"/>
  <c r="AG310" i="3"/>
  <c r="AG394" i="3" s="1"/>
  <c r="AG309" i="3"/>
  <c r="AG393" i="3" s="1"/>
  <c r="AG464" i="3"/>
  <c r="AG477" i="3" s="1"/>
  <c r="AG469" i="3"/>
  <c r="AH64" i="3"/>
  <c r="AI33" i="3" s="1"/>
  <c r="AH65" i="3"/>
  <c r="AI34" i="3" s="1"/>
  <c r="AI48" i="3" s="1"/>
  <c r="AJ41" i="3" s="1"/>
  <c r="AH71" i="3"/>
  <c r="AH72" i="3" s="1"/>
  <c r="AH68" i="3"/>
  <c r="AI37" i="3" s="1"/>
  <c r="AI51" i="3" s="1"/>
  <c r="AH66" i="3"/>
  <c r="AI35" i="3" s="1"/>
  <c r="AI49" i="3" s="1"/>
  <c r="AJ42" i="3" s="1"/>
  <c r="AH67" i="3"/>
  <c r="AI36" i="3" s="1"/>
  <c r="AI50" i="3" s="1"/>
  <c r="AJ43" i="3" s="1"/>
  <c r="AG465" i="3"/>
  <c r="AG478" i="3" s="1"/>
  <c r="AG466" i="3"/>
  <c r="AG479" i="3" s="1"/>
  <c r="AG468" i="3"/>
  <c r="AG481" i="3" s="1"/>
  <c r="AG467" i="3"/>
  <c r="AG480" i="3" s="1"/>
  <c r="AJ44" i="3" l="1"/>
  <c r="AH84" i="3"/>
  <c r="AH83" i="3"/>
  <c r="AH82" i="3"/>
  <c r="AH86" i="3"/>
  <c r="AH81" i="3"/>
  <c r="AH85" i="3"/>
  <c r="AG484" i="3"/>
  <c r="AG485" i="3" s="1"/>
  <c r="AG486" i="3" s="1"/>
  <c r="AG487" i="3" s="1"/>
  <c r="AI38" i="3"/>
  <c r="AI47" i="3"/>
  <c r="AH156" i="3" l="1"/>
  <c r="AH159" i="3"/>
  <c r="AH321" i="3" s="1"/>
  <c r="AH405" i="3" s="1"/>
  <c r="AH158" i="3"/>
  <c r="AH157" i="3"/>
  <c r="AH318" i="3" s="1"/>
  <c r="AH402" i="3" s="1"/>
  <c r="AH131" i="3"/>
  <c r="AH322" i="3" s="1"/>
  <c r="AH406" i="3" s="1"/>
  <c r="AH155" i="3"/>
  <c r="AH129" i="3"/>
  <c r="AH313" i="3" s="1"/>
  <c r="AH397" i="3" s="1"/>
  <c r="AH145" i="3"/>
  <c r="AH308" i="3" s="1"/>
  <c r="AH392" i="3" s="1"/>
  <c r="AH146" i="3"/>
  <c r="AH147" i="3"/>
  <c r="AH311" i="3" s="1"/>
  <c r="AH395" i="3" s="1"/>
  <c r="AH144" i="3"/>
  <c r="AH143" i="3"/>
  <c r="AH305" i="3" s="1"/>
  <c r="AH389" i="3" s="1"/>
  <c r="AH148" i="3"/>
  <c r="AH312" i="3" s="1"/>
  <c r="AH396" i="3" s="1"/>
  <c r="AH127" i="3"/>
  <c r="AH286" i="3" s="1"/>
  <c r="AH370" i="3" s="1"/>
  <c r="AH137" i="3"/>
  <c r="AH135" i="3"/>
  <c r="AH134" i="3"/>
  <c r="AH133" i="3"/>
  <c r="AH136" i="3"/>
  <c r="AH132" i="3"/>
  <c r="AH332" i="3" s="1"/>
  <c r="AH416" i="3" s="1"/>
  <c r="AH160" i="3"/>
  <c r="AH162" i="3"/>
  <c r="AH329" i="3" s="1"/>
  <c r="AH413" i="3" s="1"/>
  <c r="AH164" i="3"/>
  <c r="AH331" i="3" s="1"/>
  <c r="AH415" i="3" s="1"/>
  <c r="AH161" i="3"/>
  <c r="AH163" i="3"/>
  <c r="AH330" i="3" s="1"/>
  <c r="AH414" i="3" s="1"/>
  <c r="AH141" i="3"/>
  <c r="AH139" i="3"/>
  <c r="AH128" i="3"/>
  <c r="AH297" i="3" s="1"/>
  <c r="AH381" i="3" s="1"/>
  <c r="AH138" i="3"/>
  <c r="AH287" i="3" s="1"/>
  <c r="AH371" i="3" s="1"/>
  <c r="AH140" i="3"/>
  <c r="AH292" i="3" s="1"/>
  <c r="AH376" i="3" s="1"/>
  <c r="AH142" i="3"/>
  <c r="AH149" i="3"/>
  <c r="AH298" i="3" s="1"/>
  <c r="AH382" i="3" s="1"/>
  <c r="AH152" i="3"/>
  <c r="AH301" i="3" s="1"/>
  <c r="AH385" i="3" s="1"/>
  <c r="AH151" i="3"/>
  <c r="AH300" i="3" s="1"/>
  <c r="AH384" i="3" s="1"/>
  <c r="AH154" i="3"/>
  <c r="AH303" i="3" s="1"/>
  <c r="AH387" i="3" s="1"/>
  <c r="AH130" i="3"/>
  <c r="AH304" i="3" s="1"/>
  <c r="AH388" i="3" s="1"/>
  <c r="AH153" i="3"/>
  <c r="AH302" i="3" s="1"/>
  <c r="AH386" i="3" s="1"/>
  <c r="AH150" i="3"/>
  <c r="AH299" i="3" s="1"/>
  <c r="AH383" i="3" s="1"/>
  <c r="AI52" i="3"/>
  <c r="AI63" i="3" s="1"/>
  <c r="AJ40" i="3"/>
  <c r="AJ45" i="3" s="1"/>
  <c r="AH259" i="3" l="1"/>
  <c r="AH343" i="3" s="1"/>
  <c r="AH260" i="3"/>
  <c r="AH344" i="3" s="1"/>
  <c r="AH265" i="3"/>
  <c r="AH349" i="3" s="1"/>
  <c r="AH256" i="3"/>
  <c r="AH340" i="3" s="1"/>
  <c r="AH262" i="3"/>
  <c r="AH346" i="3" s="1"/>
  <c r="AH263" i="3"/>
  <c r="AH347" i="3" s="1"/>
  <c r="AH257" i="3"/>
  <c r="AH341" i="3" s="1"/>
  <c r="AH264" i="3"/>
  <c r="AH348" i="3" s="1"/>
  <c r="AH261" i="3"/>
  <c r="AH345" i="3" s="1"/>
  <c r="AH258" i="3"/>
  <c r="AH342" i="3" s="1"/>
  <c r="AH306" i="3"/>
  <c r="AH390" i="3" s="1"/>
  <c r="AH307" i="3"/>
  <c r="AH391" i="3" s="1"/>
  <c r="AH326" i="3"/>
  <c r="AH410" i="3" s="1"/>
  <c r="AH325" i="3"/>
  <c r="AH409" i="3" s="1"/>
  <c r="AH328" i="3"/>
  <c r="AH412" i="3" s="1"/>
  <c r="AH327" i="3"/>
  <c r="AH411" i="3" s="1"/>
  <c r="AH323" i="3"/>
  <c r="AH407" i="3" s="1"/>
  <c r="AH324" i="3"/>
  <c r="AH408" i="3" s="1"/>
  <c r="AH254" i="3"/>
  <c r="AH338" i="3" s="1"/>
  <c r="AH250" i="3"/>
  <c r="AH334" i="3" s="1"/>
  <c r="AH253" i="3"/>
  <c r="AH337" i="3" s="1"/>
  <c r="AH251" i="3"/>
  <c r="AH335" i="3" s="1"/>
  <c r="AH255" i="3"/>
  <c r="AH339" i="3" s="1"/>
  <c r="AH252" i="3"/>
  <c r="AH336" i="3" s="1"/>
  <c r="AH266" i="3"/>
  <c r="AH350" i="3" s="1"/>
  <c r="AH269" i="3"/>
  <c r="AH353" i="3" s="1"/>
  <c r="AH272" i="3"/>
  <c r="AH356" i="3" s="1"/>
  <c r="AH268" i="3"/>
  <c r="AH352" i="3" s="1"/>
  <c r="AH271" i="3"/>
  <c r="AH355" i="3" s="1"/>
  <c r="AH267" i="3"/>
  <c r="AH351" i="3" s="1"/>
  <c r="AH270" i="3"/>
  <c r="AH354" i="3" s="1"/>
  <c r="AH310" i="3"/>
  <c r="AH394" i="3" s="1"/>
  <c r="AH309" i="3"/>
  <c r="AH393" i="3" s="1"/>
  <c r="AH289" i="3"/>
  <c r="AH373" i="3" s="1"/>
  <c r="AH290" i="3"/>
  <c r="AH374" i="3" s="1"/>
  <c r="AH288" i="3"/>
  <c r="AH372" i="3" s="1"/>
  <c r="AH291" i="3"/>
  <c r="AH375" i="3" s="1"/>
  <c r="AH284" i="3"/>
  <c r="AH368" i="3" s="1"/>
  <c r="AH283" i="3"/>
  <c r="AH367" i="3" s="1"/>
  <c r="AH285" i="3"/>
  <c r="AH369" i="3" s="1"/>
  <c r="AH282" i="3"/>
  <c r="AH366" i="3" s="1"/>
  <c r="AH319" i="3"/>
  <c r="AH403" i="3" s="1"/>
  <c r="AH320" i="3"/>
  <c r="AH404" i="3" s="1"/>
  <c r="AH295" i="3"/>
  <c r="AH379" i="3" s="1"/>
  <c r="AH296" i="3"/>
  <c r="AH380" i="3" s="1"/>
  <c r="AH293" i="3"/>
  <c r="AH377" i="3" s="1"/>
  <c r="AH294" i="3"/>
  <c r="AH378" i="3" s="1"/>
  <c r="AH281" i="3"/>
  <c r="AH365" i="3" s="1"/>
  <c r="AH274" i="3"/>
  <c r="AH358" i="3" s="1"/>
  <c r="AH275" i="3"/>
  <c r="AH359" i="3" s="1"/>
  <c r="AH277" i="3"/>
  <c r="AH361" i="3" s="1"/>
  <c r="AH278" i="3"/>
  <c r="AH362" i="3" s="1"/>
  <c r="AH280" i="3"/>
  <c r="AH364" i="3" s="1"/>
  <c r="AH273" i="3"/>
  <c r="AH357" i="3" s="1"/>
  <c r="AH276" i="3"/>
  <c r="AH360" i="3" s="1"/>
  <c r="AH279" i="3"/>
  <c r="AH363" i="3" s="1"/>
  <c r="AH316" i="3"/>
  <c r="AH400" i="3" s="1"/>
  <c r="AH317" i="3"/>
  <c r="AH401" i="3" s="1"/>
  <c r="AH314" i="3"/>
  <c r="AH398" i="3" s="1"/>
  <c r="AH315" i="3"/>
  <c r="AH399" i="3" s="1"/>
  <c r="AH468" i="3"/>
  <c r="AH481" i="3" s="1"/>
  <c r="AH464" i="3"/>
  <c r="AH477" i="3" s="1"/>
  <c r="AH467" i="3"/>
  <c r="AH480" i="3" s="1"/>
  <c r="AH469" i="3"/>
  <c r="AH466" i="3"/>
  <c r="AH479" i="3" s="1"/>
  <c r="AH465" i="3"/>
  <c r="AH478" i="3" s="1"/>
  <c r="AI65" i="3"/>
  <c r="AJ34" i="3" s="1"/>
  <c r="AJ48" i="3" s="1"/>
  <c r="AI67" i="3"/>
  <c r="AJ36" i="3" s="1"/>
  <c r="AJ50" i="3" s="1"/>
  <c r="AI68" i="3"/>
  <c r="AJ37" i="3" s="1"/>
  <c r="AJ51" i="3" s="1"/>
  <c r="AI66" i="3"/>
  <c r="AJ35" i="3" s="1"/>
  <c r="AJ49" i="3" s="1"/>
  <c r="AI64" i="3"/>
  <c r="AJ33" i="3" s="1"/>
  <c r="AI71" i="3"/>
  <c r="AI72" i="3" s="1"/>
  <c r="AI84" i="3" l="1"/>
  <c r="AI82" i="3"/>
  <c r="AI86" i="3"/>
  <c r="AI83" i="3"/>
  <c r="AI81" i="3"/>
  <c r="AI85" i="3"/>
  <c r="AH484" i="3"/>
  <c r="AH485" i="3" s="1"/>
  <c r="AH486" i="3" s="1"/>
  <c r="AH487" i="3" s="1"/>
  <c r="AJ38" i="3"/>
  <c r="AJ47" i="3"/>
  <c r="AJ52" i="3" s="1"/>
  <c r="AJ63" i="3" s="1"/>
  <c r="AI143" i="3" l="1"/>
  <c r="AI305" i="3" s="1"/>
  <c r="AI389" i="3" s="1"/>
  <c r="AI148" i="3"/>
  <c r="AI312" i="3" s="1"/>
  <c r="AI396" i="3" s="1"/>
  <c r="AI129" i="3"/>
  <c r="AI313" i="3" s="1"/>
  <c r="AI397" i="3" s="1"/>
  <c r="AI145" i="3"/>
  <c r="AI308" i="3" s="1"/>
  <c r="AI392" i="3" s="1"/>
  <c r="AI146" i="3"/>
  <c r="AI147" i="3"/>
  <c r="AI311" i="3" s="1"/>
  <c r="AI395" i="3" s="1"/>
  <c r="AI144" i="3"/>
  <c r="AI139" i="3"/>
  <c r="AI141" i="3"/>
  <c r="AI142" i="3"/>
  <c r="AI128" i="3"/>
  <c r="AI297" i="3" s="1"/>
  <c r="AI381" i="3" s="1"/>
  <c r="AI138" i="3"/>
  <c r="AI287" i="3" s="1"/>
  <c r="AI371" i="3" s="1"/>
  <c r="AI140" i="3"/>
  <c r="AI292" i="3" s="1"/>
  <c r="AI376" i="3" s="1"/>
  <c r="AI131" i="3"/>
  <c r="AI322" i="3" s="1"/>
  <c r="AI406" i="3" s="1"/>
  <c r="AI159" i="3"/>
  <c r="AI321" i="3" s="1"/>
  <c r="AI405" i="3" s="1"/>
  <c r="AI157" i="3"/>
  <c r="AI318" i="3" s="1"/>
  <c r="AI402" i="3" s="1"/>
  <c r="AI158" i="3"/>
  <c r="AI156" i="3"/>
  <c r="AI155" i="3"/>
  <c r="AI133" i="3"/>
  <c r="AI136" i="3"/>
  <c r="AI135" i="3"/>
  <c r="AI127" i="3"/>
  <c r="AI286" i="3" s="1"/>
  <c r="AI370" i="3" s="1"/>
  <c r="AI137" i="3"/>
  <c r="AI134" i="3"/>
  <c r="AI160" i="3"/>
  <c r="AI162" i="3"/>
  <c r="AI329" i="3" s="1"/>
  <c r="AI413" i="3" s="1"/>
  <c r="AI164" i="3"/>
  <c r="AI331" i="3" s="1"/>
  <c r="AI415" i="3" s="1"/>
  <c r="AI161" i="3"/>
  <c r="AI163" i="3"/>
  <c r="AI330" i="3" s="1"/>
  <c r="AI414" i="3" s="1"/>
  <c r="AI132" i="3"/>
  <c r="AI332" i="3" s="1"/>
  <c r="AI416" i="3" s="1"/>
  <c r="AI150" i="3"/>
  <c r="AI299" i="3" s="1"/>
  <c r="AI383" i="3" s="1"/>
  <c r="AI153" i="3"/>
  <c r="AI302" i="3" s="1"/>
  <c r="AI386" i="3" s="1"/>
  <c r="AI151" i="3"/>
  <c r="AI300" i="3" s="1"/>
  <c r="AI384" i="3" s="1"/>
  <c r="AI154" i="3"/>
  <c r="AI303" i="3" s="1"/>
  <c r="AI387" i="3" s="1"/>
  <c r="AI152" i="3"/>
  <c r="AI301" i="3" s="1"/>
  <c r="AI385" i="3" s="1"/>
  <c r="AI130" i="3"/>
  <c r="AI304" i="3" s="1"/>
  <c r="AI388" i="3" s="1"/>
  <c r="AI149" i="3"/>
  <c r="AI298" i="3" s="1"/>
  <c r="AI382" i="3" s="1"/>
  <c r="AJ64" i="3"/>
  <c r="AJ67" i="3"/>
  <c r="AJ65" i="3"/>
  <c r="AJ68" i="3"/>
  <c r="AJ66" i="3"/>
  <c r="AJ71" i="3"/>
  <c r="AJ72" i="3" s="1"/>
  <c r="AI282" i="3" l="1"/>
  <c r="AI366" i="3" s="1"/>
  <c r="AI285" i="3"/>
  <c r="AI369" i="3" s="1"/>
  <c r="AI284" i="3"/>
  <c r="AI368" i="3" s="1"/>
  <c r="AI283" i="3"/>
  <c r="AI367" i="3" s="1"/>
  <c r="AI277" i="3"/>
  <c r="AI361" i="3" s="1"/>
  <c r="AI278" i="3"/>
  <c r="AI362" i="3" s="1"/>
  <c r="AI279" i="3"/>
  <c r="AI363" i="3" s="1"/>
  <c r="AI280" i="3"/>
  <c r="AI364" i="3" s="1"/>
  <c r="AI281" i="3"/>
  <c r="AI365" i="3" s="1"/>
  <c r="AI273" i="3"/>
  <c r="AI357" i="3" s="1"/>
  <c r="AI274" i="3"/>
  <c r="AI358" i="3" s="1"/>
  <c r="AI275" i="3"/>
  <c r="AI359" i="3" s="1"/>
  <c r="AI276" i="3"/>
  <c r="AI360" i="3" s="1"/>
  <c r="AI293" i="3"/>
  <c r="AI377" i="3" s="1"/>
  <c r="AI294" i="3"/>
  <c r="AI378" i="3" s="1"/>
  <c r="AI295" i="3"/>
  <c r="AI379" i="3" s="1"/>
  <c r="AI296" i="3"/>
  <c r="AI380" i="3" s="1"/>
  <c r="AI317" i="3"/>
  <c r="AI401" i="3" s="1"/>
  <c r="AI315" i="3"/>
  <c r="AI399" i="3" s="1"/>
  <c r="AI314" i="3"/>
  <c r="AI398" i="3" s="1"/>
  <c r="AI316" i="3"/>
  <c r="AI400" i="3" s="1"/>
  <c r="AJ81" i="3"/>
  <c r="AJ85" i="3"/>
  <c r="AJ83" i="3"/>
  <c r="AJ84" i="3"/>
  <c r="AJ86" i="3"/>
  <c r="AJ82" i="3"/>
  <c r="AI323" i="3"/>
  <c r="AI407" i="3" s="1"/>
  <c r="AI324" i="3"/>
  <c r="AI408" i="3" s="1"/>
  <c r="AI250" i="3"/>
  <c r="AI334" i="3" s="1"/>
  <c r="AI251" i="3"/>
  <c r="AI335" i="3" s="1"/>
  <c r="AI255" i="3"/>
  <c r="AI339" i="3" s="1"/>
  <c r="AI254" i="3"/>
  <c r="AI338" i="3" s="1"/>
  <c r="AI252" i="3"/>
  <c r="AI336" i="3" s="1"/>
  <c r="AI253" i="3"/>
  <c r="AI337" i="3" s="1"/>
  <c r="AI291" i="3"/>
  <c r="AI375" i="3" s="1"/>
  <c r="AI289" i="3"/>
  <c r="AI373" i="3" s="1"/>
  <c r="AI290" i="3"/>
  <c r="AI374" i="3" s="1"/>
  <c r="AI288" i="3"/>
  <c r="AI372" i="3" s="1"/>
  <c r="AI326" i="3"/>
  <c r="AI410" i="3" s="1"/>
  <c r="AI327" i="3"/>
  <c r="AI411" i="3" s="1"/>
  <c r="AI325" i="3"/>
  <c r="AI409" i="3" s="1"/>
  <c r="AI328" i="3"/>
  <c r="AI412" i="3" s="1"/>
  <c r="AI319" i="3"/>
  <c r="AI403" i="3" s="1"/>
  <c r="AI320" i="3"/>
  <c r="AI404" i="3" s="1"/>
  <c r="AI309" i="3"/>
  <c r="AI393" i="3" s="1"/>
  <c r="AI310" i="3"/>
  <c r="AI394" i="3" s="1"/>
  <c r="AI266" i="3"/>
  <c r="AI350" i="3" s="1"/>
  <c r="AI267" i="3"/>
  <c r="AI351" i="3" s="1"/>
  <c r="AI268" i="3"/>
  <c r="AI352" i="3" s="1"/>
  <c r="AI270" i="3"/>
  <c r="AI354" i="3" s="1"/>
  <c r="AI271" i="3"/>
  <c r="AI355" i="3" s="1"/>
  <c r="AI269" i="3"/>
  <c r="AI353" i="3" s="1"/>
  <c r="AI272" i="3"/>
  <c r="AI356" i="3" s="1"/>
  <c r="AI261" i="3"/>
  <c r="AI345" i="3" s="1"/>
  <c r="AI259" i="3"/>
  <c r="AI343" i="3" s="1"/>
  <c r="AI265" i="3"/>
  <c r="AI349" i="3" s="1"/>
  <c r="AI264" i="3"/>
  <c r="AI348" i="3" s="1"/>
  <c r="AI256" i="3"/>
  <c r="AI340" i="3" s="1"/>
  <c r="AI258" i="3"/>
  <c r="AI342" i="3" s="1"/>
  <c r="AI262" i="3"/>
  <c r="AI346" i="3" s="1"/>
  <c r="AI257" i="3"/>
  <c r="AI341" i="3" s="1"/>
  <c r="AI260" i="3"/>
  <c r="AI344" i="3" s="1"/>
  <c r="AI263" i="3"/>
  <c r="AI347" i="3" s="1"/>
  <c r="AI306" i="3"/>
  <c r="AI390" i="3" s="1"/>
  <c r="AI307" i="3"/>
  <c r="AI391" i="3" s="1"/>
  <c r="AI467" i="3"/>
  <c r="AI480" i="3" s="1"/>
  <c r="AI468" i="3"/>
  <c r="AI481" i="3" s="1"/>
  <c r="AI465" i="3"/>
  <c r="AI478" i="3" s="1"/>
  <c r="AI469" i="3"/>
  <c r="AI464" i="3"/>
  <c r="AI477" i="3" s="1"/>
  <c r="AI466" i="3"/>
  <c r="AI479" i="3" s="1"/>
  <c r="AJ144" i="3" l="1"/>
  <c r="AJ143" i="3"/>
  <c r="AJ305" i="3" s="1"/>
  <c r="AJ389" i="3" s="1"/>
  <c r="AJ148" i="3"/>
  <c r="AJ312" i="3" s="1"/>
  <c r="AJ396" i="3" s="1"/>
  <c r="AJ129" i="3"/>
  <c r="AJ313" i="3" s="1"/>
  <c r="AJ397" i="3" s="1"/>
  <c r="AJ145" i="3"/>
  <c r="AJ308" i="3" s="1"/>
  <c r="AJ392" i="3" s="1"/>
  <c r="AJ146" i="3"/>
  <c r="AJ147" i="3"/>
  <c r="AJ311" i="3" s="1"/>
  <c r="AJ395" i="3" s="1"/>
  <c r="AJ140" i="3"/>
  <c r="AJ292" i="3" s="1"/>
  <c r="AJ376" i="3" s="1"/>
  <c r="AJ142" i="3"/>
  <c r="AJ139" i="3"/>
  <c r="AJ141" i="3"/>
  <c r="AJ128" i="3"/>
  <c r="AJ297" i="3" s="1"/>
  <c r="AJ381" i="3" s="1"/>
  <c r="AJ138" i="3"/>
  <c r="AJ287" i="3" s="1"/>
  <c r="AJ371" i="3" s="1"/>
  <c r="AJ162" i="3"/>
  <c r="AJ329" i="3" s="1"/>
  <c r="AJ413" i="3" s="1"/>
  <c r="AJ132" i="3"/>
  <c r="AJ332" i="3" s="1"/>
  <c r="AJ416" i="3" s="1"/>
  <c r="AJ161" i="3"/>
  <c r="AJ164" i="3"/>
  <c r="AJ331" i="3" s="1"/>
  <c r="AJ415" i="3" s="1"/>
  <c r="AJ160" i="3"/>
  <c r="AJ163" i="3"/>
  <c r="AJ330" i="3" s="1"/>
  <c r="AJ414" i="3" s="1"/>
  <c r="AJ157" i="3"/>
  <c r="AJ318" i="3" s="1"/>
  <c r="AJ402" i="3" s="1"/>
  <c r="AJ131" i="3"/>
  <c r="AJ322" i="3" s="1"/>
  <c r="AJ406" i="3" s="1"/>
  <c r="AJ159" i="3"/>
  <c r="AJ321" i="3" s="1"/>
  <c r="AJ405" i="3" s="1"/>
  <c r="AJ156" i="3"/>
  <c r="AJ158" i="3"/>
  <c r="AJ155" i="3"/>
  <c r="AJ134" i="3"/>
  <c r="AJ137" i="3"/>
  <c r="AJ133" i="3"/>
  <c r="AJ136" i="3"/>
  <c r="AJ135" i="3"/>
  <c r="AJ127" i="3"/>
  <c r="AJ286" i="3" s="1"/>
  <c r="AJ370" i="3" s="1"/>
  <c r="AJ130" i="3"/>
  <c r="AJ304" i="3" s="1"/>
  <c r="AJ388" i="3" s="1"/>
  <c r="AJ149" i="3"/>
  <c r="AJ298" i="3" s="1"/>
  <c r="AJ382" i="3" s="1"/>
  <c r="AJ151" i="3"/>
  <c r="AJ300" i="3" s="1"/>
  <c r="AJ384" i="3" s="1"/>
  <c r="AJ150" i="3"/>
  <c r="AJ299" i="3" s="1"/>
  <c r="AJ383" i="3" s="1"/>
  <c r="AJ153" i="3"/>
  <c r="AJ302" i="3" s="1"/>
  <c r="AJ386" i="3" s="1"/>
  <c r="AJ152" i="3"/>
  <c r="AJ301" i="3" s="1"/>
  <c r="AJ385" i="3" s="1"/>
  <c r="AJ154" i="3"/>
  <c r="AJ303" i="3" s="1"/>
  <c r="AJ387" i="3" s="1"/>
  <c r="AI484" i="3"/>
  <c r="AI485" i="3" s="1"/>
  <c r="AI486" i="3" s="1"/>
  <c r="AI487" i="3" s="1"/>
  <c r="AJ323" i="3" l="1"/>
  <c r="AJ407" i="3" s="1"/>
  <c r="AJ324" i="3"/>
  <c r="AJ408" i="3" s="1"/>
  <c r="AJ275" i="3"/>
  <c r="AJ359" i="3" s="1"/>
  <c r="AJ276" i="3"/>
  <c r="AJ360" i="3" s="1"/>
  <c r="AJ278" i="3"/>
  <c r="AJ362" i="3" s="1"/>
  <c r="AJ279" i="3"/>
  <c r="AJ363" i="3" s="1"/>
  <c r="AJ280" i="3"/>
  <c r="AJ364" i="3" s="1"/>
  <c r="AJ281" i="3"/>
  <c r="AJ365" i="3" s="1"/>
  <c r="AJ273" i="3"/>
  <c r="AJ357" i="3" s="1"/>
  <c r="AJ274" i="3"/>
  <c r="AJ358" i="3" s="1"/>
  <c r="AJ277" i="3"/>
  <c r="AJ361" i="3" s="1"/>
  <c r="AJ320" i="3"/>
  <c r="AJ404" i="3" s="1"/>
  <c r="AJ319" i="3"/>
  <c r="AJ403" i="3" s="1"/>
  <c r="AJ317" i="3"/>
  <c r="AJ401" i="3" s="1"/>
  <c r="AJ314" i="3"/>
  <c r="AJ398" i="3" s="1"/>
  <c r="AJ315" i="3"/>
  <c r="AJ399" i="3" s="1"/>
  <c r="AJ316" i="3"/>
  <c r="AJ400" i="3" s="1"/>
  <c r="AJ294" i="3"/>
  <c r="AJ378" i="3" s="1"/>
  <c r="AJ293" i="3"/>
  <c r="AJ377" i="3" s="1"/>
  <c r="AJ296" i="3"/>
  <c r="AJ380" i="3" s="1"/>
  <c r="AJ295" i="3"/>
  <c r="AJ379" i="3" s="1"/>
  <c r="AJ327" i="3"/>
  <c r="AJ411" i="3" s="1"/>
  <c r="AJ326" i="3"/>
  <c r="AJ410" i="3" s="1"/>
  <c r="AJ328" i="3"/>
  <c r="AJ412" i="3" s="1"/>
  <c r="AJ325" i="3"/>
  <c r="AJ409" i="3" s="1"/>
  <c r="AJ257" i="3"/>
  <c r="AJ341" i="3" s="1"/>
  <c r="AJ261" i="3"/>
  <c r="AJ345" i="3" s="1"/>
  <c r="AJ260" i="3"/>
  <c r="AJ344" i="3" s="1"/>
  <c r="AJ264" i="3"/>
  <c r="AJ348" i="3" s="1"/>
  <c r="AJ258" i="3"/>
  <c r="AJ342" i="3" s="1"/>
  <c r="AJ263" i="3"/>
  <c r="AJ347" i="3" s="1"/>
  <c r="AJ256" i="3"/>
  <c r="AJ340" i="3" s="1"/>
  <c r="AJ265" i="3"/>
  <c r="AJ349" i="3" s="1"/>
  <c r="AJ262" i="3"/>
  <c r="AJ346" i="3" s="1"/>
  <c r="AJ259" i="3"/>
  <c r="AJ343" i="3" s="1"/>
  <c r="AJ266" i="3"/>
  <c r="AJ350" i="3" s="1"/>
  <c r="AJ267" i="3"/>
  <c r="AJ351" i="3" s="1"/>
  <c r="AJ270" i="3"/>
  <c r="AJ354" i="3" s="1"/>
  <c r="AJ269" i="3"/>
  <c r="AJ353" i="3" s="1"/>
  <c r="AJ272" i="3"/>
  <c r="AJ356" i="3" s="1"/>
  <c r="AJ271" i="3"/>
  <c r="AJ355" i="3" s="1"/>
  <c r="AJ268" i="3"/>
  <c r="AJ352" i="3" s="1"/>
  <c r="AJ309" i="3"/>
  <c r="AJ393" i="3" s="1"/>
  <c r="AJ310" i="3"/>
  <c r="AJ394" i="3" s="1"/>
  <c r="AJ252" i="3"/>
  <c r="AJ336" i="3" s="1"/>
  <c r="AJ254" i="3"/>
  <c r="AJ338" i="3" s="1"/>
  <c r="AJ250" i="3"/>
  <c r="AJ334" i="3" s="1"/>
  <c r="AJ251" i="3"/>
  <c r="AJ335" i="3" s="1"/>
  <c r="AJ255" i="3"/>
  <c r="AJ339" i="3" s="1"/>
  <c r="AJ253" i="3"/>
  <c r="AJ337" i="3" s="1"/>
  <c r="AJ291" i="3"/>
  <c r="AJ375" i="3" s="1"/>
  <c r="AJ290" i="3"/>
  <c r="AJ374" i="3" s="1"/>
  <c r="AJ289" i="3"/>
  <c r="AJ373" i="3" s="1"/>
  <c r="AJ288" i="3"/>
  <c r="AJ372" i="3" s="1"/>
  <c r="AJ282" i="3"/>
  <c r="AJ366" i="3" s="1"/>
  <c r="AJ283" i="3"/>
  <c r="AJ367" i="3" s="1"/>
  <c r="AJ285" i="3"/>
  <c r="AJ369" i="3" s="1"/>
  <c r="AJ284" i="3"/>
  <c r="AJ368" i="3" s="1"/>
  <c r="AJ306" i="3"/>
  <c r="AJ390" i="3" s="1"/>
  <c r="AJ307" i="3"/>
  <c r="AJ391" i="3" s="1"/>
  <c r="AJ467" i="3"/>
  <c r="AJ480" i="3" s="1"/>
  <c r="AJ469" i="3"/>
  <c r="AJ466" i="3"/>
  <c r="AJ479" i="3" s="1"/>
  <c r="AJ468" i="3"/>
  <c r="AJ481" i="3" s="1"/>
  <c r="AJ465" i="3"/>
  <c r="AJ478" i="3" s="1"/>
  <c r="AJ464" i="3"/>
  <c r="AJ477" i="3" s="1"/>
  <c r="AJ484" i="3" l="1"/>
  <c r="AJ485" i="3" s="1"/>
  <c r="AJ486" i="3" s="1"/>
  <c r="AJ487" i="3" s="1"/>
  <c r="AE246" i="10"/>
  <c r="AE334" i="10" s="1"/>
  <c r="AE89" i="10"/>
  <c r="AE335" i="10"/>
  <c r="AE247" i="10"/>
  <c r="AE15" i="10"/>
  <c r="AE63" i="10"/>
  <c r="I15" i="10"/>
  <c r="I85" i="10" s="1"/>
  <c r="I242" i="10" s="1"/>
  <c r="I330" i="10" s="1"/>
  <c r="AG15" i="10"/>
  <c r="AG85" i="10" s="1"/>
  <c r="AG242" i="10" s="1"/>
  <c r="AG330" i="10" s="1"/>
  <c r="AG63" i="10"/>
  <c r="AG247" i="10" s="1"/>
  <c r="AG335" i="10" s="1"/>
  <c r="AC15" i="10"/>
  <c r="AC88" i="10" s="1"/>
  <c r="AC245" i="10" s="1"/>
  <c r="AC333" i="10" s="1"/>
  <c r="AC63" i="10"/>
  <c r="AC247" i="10" s="1"/>
  <c r="AC335" i="10" s="1"/>
  <c r="AA13" i="10"/>
  <c r="K13" i="10"/>
  <c r="K76" i="10" s="1"/>
  <c r="S15" i="10"/>
  <c r="S85" i="10" s="1"/>
  <c r="S242" i="10" s="1"/>
  <c r="S330" i="10" s="1"/>
  <c r="S63" i="10"/>
  <c r="S247" i="10"/>
  <c r="S335" i="10" s="1"/>
  <c r="L15" i="10"/>
  <c r="L87" i="10" s="1"/>
  <c r="L244" i="10" s="1"/>
  <c r="L332" i="10" s="1"/>
  <c r="Y15" i="10"/>
  <c r="Y84" i="10"/>
  <c r="Y241" i="10" s="1"/>
  <c r="Y329" i="10" s="1"/>
  <c r="M12" i="10"/>
  <c r="M69" i="10" s="1"/>
  <c r="AI13" i="10"/>
  <c r="AI74" i="10"/>
  <c r="AI231" i="10" s="1"/>
  <c r="AI319" i="10" s="1"/>
  <c r="Z218" i="10"/>
  <c r="Z306" i="10" s="1"/>
  <c r="J14" i="10"/>
  <c r="J62" i="10" s="1"/>
  <c r="J256" i="10" s="1"/>
  <c r="J344" i="10" s="1"/>
  <c r="Z12" i="10"/>
  <c r="Z69" i="10"/>
  <c r="Z216" i="10"/>
  <c r="Z304" i="10"/>
  <c r="W330" i="10"/>
  <c r="W242" i="10"/>
  <c r="W15" i="10"/>
  <c r="W63" i="10" s="1"/>
  <c r="W247" i="10" s="1"/>
  <c r="W335" i="10" s="1"/>
  <c r="W85" i="10"/>
  <c r="AB15" i="10"/>
  <c r="AB86" i="10"/>
  <c r="AB243" i="10"/>
  <c r="AB331" i="10" s="1"/>
  <c r="AJ13" i="10"/>
  <c r="AJ77" i="10" s="1"/>
  <c r="AJ74" i="10"/>
  <c r="AJ231" i="10" s="1"/>
  <c r="AJ319" i="10" s="1"/>
  <c r="AJ232" i="10"/>
  <c r="AJ320" i="10"/>
  <c r="AE13" i="10"/>
  <c r="AE76" i="10" s="1"/>
  <c r="J15" i="10"/>
  <c r="J89" i="10" s="1"/>
  <c r="J246" i="10" s="1"/>
  <c r="J334" i="10" s="1"/>
  <c r="J86" i="10"/>
  <c r="J243" i="10" s="1"/>
  <c r="J331" i="10" s="1"/>
  <c r="X13" i="10"/>
  <c r="X76" i="10" s="1"/>
  <c r="AE12" i="10"/>
  <c r="AE69" i="10" s="1"/>
  <c r="AI12" i="10"/>
  <c r="AI69" i="10" s="1"/>
  <c r="AI68" i="10"/>
  <c r="AI205" i="10" s="1"/>
  <c r="AI293" i="10" s="1"/>
  <c r="U13" i="10"/>
  <c r="U75" i="10" s="1"/>
  <c r="Z14" i="10"/>
  <c r="Z83" i="10" s="1"/>
  <c r="Z255" i="10" s="1"/>
  <c r="Z343" i="10" s="1"/>
  <c r="AF15" i="10"/>
  <c r="AF88" i="10" s="1"/>
  <c r="AF245" i="10" s="1"/>
  <c r="AF333" i="10" s="1"/>
  <c r="X12" i="10"/>
  <c r="X69" i="10" s="1"/>
  <c r="M13" i="10"/>
  <c r="M76" i="10" s="1"/>
  <c r="AI17" i="10"/>
  <c r="AI99" i="10" s="1"/>
  <c r="AI274" i="10" s="1"/>
  <c r="AI362" i="10" s="1"/>
  <c r="Q15" i="10"/>
  <c r="Q84" i="10"/>
  <c r="Q241" i="10" s="1"/>
  <c r="Q329" i="10" s="1"/>
  <c r="Z13" i="10"/>
  <c r="Z75" i="10" s="1"/>
  <c r="I13" i="10"/>
  <c r="I75" i="10" s="1"/>
  <c r="I76" i="10"/>
  <c r="I240" i="10" s="1"/>
  <c r="I328" i="10" s="1"/>
  <c r="Y13" i="10"/>
  <c r="Y76" i="10" s="1"/>
  <c r="U14" i="10"/>
  <c r="U81" i="10" s="1"/>
  <c r="U62" i="10"/>
  <c r="U256" i="10" s="1"/>
  <c r="U344" i="10" s="1"/>
  <c r="Q96" i="10"/>
  <c r="Q270" i="10" s="1"/>
  <c r="Q358" i="10" s="1"/>
  <c r="AJ12" i="10"/>
  <c r="AJ71" i="10" s="1"/>
  <c r="AD12" i="10"/>
  <c r="AD69" i="10" s="1"/>
  <c r="X15" i="10"/>
  <c r="X87" i="10" s="1"/>
  <c r="X244" i="10" s="1"/>
  <c r="X332" i="10" s="1"/>
  <c r="T12" i="10"/>
  <c r="T69" i="10"/>
  <c r="T218" i="10" s="1"/>
  <c r="T306" i="10" s="1"/>
  <c r="P13" i="10"/>
  <c r="P74" i="10" s="1"/>
  <c r="P77" i="10"/>
  <c r="Q17" i="10"/>
  <c r="Q95" i="10"/>
  <c r="Q266" i="10" s="1"/>
  <c r="Q354" i="10" s="1"/>
  <c r="AB14" i="10"/>
  <c r="AB82" i="10" s="1"/>
  <c r="AB254" i="10" s="1"/>
  <c r="AB342" i="10" s="1"/>
  <c r="O14" i="10"/>
  <c r="O80" i="10" s="1"/>
  <c r="O251" i="10" s="1"/>
  <c r="O339" i="10" s="1"/>
  <c r="V15" i="10"/>
  <c r="V86" i="10"/>
  <c r="V243" i="10" s="1"/>
  <c r="V331" i="10" s="1"/>
  <c r="U17" i="10"/>
  <c r="U97" i="10"/>
  <c r="U272" i="10" s="1"/>
  <c r="U360" i="10" s="1"/>
  <c r="S17" i="10"/>
  <c r="S65" i="10" s="1"/>
  <c r="S275" i="10" s="1"/>
  <c r="S363" i="10" s="1"/>
  <c r="W12" i="10"/>
  <c r="W68" i="10" s="1"/>
  <c r="AB12" i="10"/>
  <c r="AB69" i="10" s="1"/>
  <c r="L14" i="10"/>
  <c r="L82" i="10" s="1"/>
  <c r="L254" i="10" s="1"/>
  <c r="L342" i="10" s="1"/>
  <c r="AF12" i="10"/>
  <c r="AF69" i="10"/>
  <c r="AF218" i="10" s="1"/>
  <c r="AF306" i="10" s="1"/>
  <c r="AC14" i="10"/>
  <c r="AC79" i="10" s="1"/>
  <c r="O13" i="10"/>
  <c r="O73" i="10"/>
  <c r="O228" i="10" s="1"/>
  <c r="O316" i="10" s="1"/>
  <c r="L13" i="10"/>
  <c r="L76" i="10" s="1"/>
  <c r="L74" i="10"/>
  <c r="L231" i="10" s="1"/>
  <c r="L319" i="10" s="1"/>
  <c r="W14" i="10"/>
  <c r="W79" i="10" s="1"/>
  <c r="AI15" i="10"/>
  <c r="AI63" i="10" s="1"/>
  <c r="AI247" i="10" s="1"/>
  <c r="AI335" i="10" s="1"/>
  <c r="T14" i="10"/>
  <c r="T82" i="10" s="1"/>
  <c r="T254" i="10" s="1"/>
  <c r="T342" i="10" s="1"/>
  <c r="AB17" i="10"/>
  <c r="AB96" i="10" s="1"/>
  <c r="AJ14" i="10"/>
  <c r="AJ82" i="10" s="1"/>
  <c r="AJ254" i="10" s="1"/>
  <c r="AJ342" i="10" s="1"/>
  <c r="I14" i="10"/>
  <c r="I80" i="10" s="1"/>
  <c r="I251" i="10" s="1"/>
  <c r="I339" i="10" s="1"/>
  <c r="K15" i="10"/>
  <c r="K88" i="10" s="1"/>
  <c r="K245" i="10" s="1"/>
  <c r="K333" i="10" s="1"/>
  <c r="O12" i="10"/>
  <c r="O71" i="10"/>
  <c r="O222" i="10" s="1"/>
  <c r="O310" i="10" s="1"/>
  <c r="P12" i="10"/>
  <c r="P71" i="10" s="1"/>
  <c r="AD14" i="10"/>
  <c r="AD81" i="10" s="1"/>
  <c r="AD17" i="10"/>
  <c r="AD98" i="10" s="1"/>
  <c r="AD273" i="10" s="1"/>
  <c r="AD361" i="10" s="1"/>
  <c r="T15" i="10"/>
  <c r="T88" i="10"/>
  <c r="T245" i="10" s="1"/>
  <c r="T333" i="10" s="1"/>
  <c r="AG14" i="10"/>
  <c r="AG62" i="10" s="1"/>
  <c r="AG256" i="10" s="1"/>
  <c r="AG344" i="10" s="1"/>
  <c r="N14" i="10"/>
  <c r="N81" i="10" s="1"/>
  <c r="AA12" i="10"/>
  <c r="AA71" i="10" s="1"/>
  <c r="AA69" i="10"/>
  <c r="AA218" i="10" s="1"/>
  <c r="AA306" i="10" s="1"/>
  <c r="AC12" i="10"/>
  <c r="AC69" i="10"/>
  <c r="AC211" i="10" s="1"/>
  <c r="AC299" i="10" s="1"/>
  <c r="AH15" i="10"/>
  <c r="AH88" i="10" s="1"/>
  <c r="AH245" i="10" s="1"/>
  <c r="AH333" i="10" s="1"/>
  <c r="AA15" i="10"/>
  <c r="AA87" i="10"/>
  <c r="AA244" i="10" s="1"/>
  <c r="AA332" i="10" s="1"/>
  <c r="AH14" i="10"/>
  <c r="AH83" i="10"/>
  <c r="AH255" i="10" s="1"/>
  <c r="AH343" i="10" s="1"/>
  <c r="AD13" i="10"/>
  <c r="AD61" i="10"/>
  <c r="AD238" i="10" s="1"/>
  <c r="AD326" i="10" s="1"/>
  <c r="P14" i="10"/>
  <c r="P79" i="10"/>
  <c r="P249" i="10" s="1"/>
  <c r="P337" i="10" s="1"/>
  <c r="AI14" i="10"/>
  <c r="AI82" i="10" s="1"/>
  <c r="AI254" i="10" s="1"/>
  <c r="AI342" i="10" s="1"/>
  <c r="N15" i="10"/>
  <c r="N63" i="10"/>
  <c r="N247" i="10" s="1"/>
  <c r="N335" i="10" s="1"/>
  <c r="L12" i="10"/>
  <c r="L69" i="10"/>
  <c r="L217" i="10" s="1"/>
  <c r="L305" i="10" s="1"/>
  <c r="U15" i="10"/>
  <c r="U89" i="10" s="1"/>
  <c r="U246" i="10" s="1"/>
  <c r="U334" i="10" s="1"/>
  <c r="I17" i="10"/>
  <c r="I95" i="10" s="1"/>
  <c r="AB16" i="10"/>
  <c r="AB91" i="10" s="1"/>
  <c r="AB13" i="10"/>
  <c r="AB73" i="10" s="1"/>
  <c r="AB74" i="10"/>
  <c r="AB231" i="10" s="1"/>
  <c r="AB319" i="10" s="1"/>
  <c r="AF17" i="10"/>
  <c r="AF96" i="10"/>
  <c r="AF270" i="10" s="1"/>
  <c r="AF358" i="10" s="1"/>
  <c r="AG13" i="10"/>
  <c r="AG77" i="10" s="1"/>
  <c r="AG76" i="10"/>
  <c r="AG239" i="10" s="1"/>
  <c r="AG327" i="10" s="1"/>
  <c r="Z15" i="10"/>
  <c r="Z85" i="10" s="1"/>
  <c r="Z242" i="10" s="1"/>
  <c r="Z330" i="10" s="1"/>
  <c r="AD15" i="10"/>
  <c r="AD63" i="10" s="1"/>
  <c r="AD247" i="10" s="1"/>
  <c r="AD335" i="10" s="1"/>
  <c r="R95" i="10"/>
  <c r="R267" i="10" s="1"/>
  <c r="R355" i="10" s="1"/>
  <c r="AD92" i="10"/>
  <c r="AD261" i="10" s="1"/>
  <c r="AD349" i="10" s="1"/>
  <c r="AD16" i="10"/>
  <c r="AD64" i="10" s="1"/>
  <c r="AD265" i="10" s="1"/>
  <c r="AD353" i="10" s="1"/>
  <c r="J13" i="10"/>
  <c r="J75" i="10" s="1"/>
  <c r="Q12" i="10"/>
  <c r="Q68" i="10" s="1"/>
  <c r="R12" i="10"/>
  <c r="R60" i="10" s="1"/>
  <c r="R224" i="10" s="1"/>
  <c r="R312" i="10" s="1"/>
  <c r="AG12" i="10"/>
  <c r="AG69" i="10" s="1"/>
  <c r="K17" i="10"/>
  <c r="K98" i="10" s="1"/>
  <c r="K273" i="10" s="1"/>
  <c r="K361" i="10" s="1"/>
  <c r="X80" i="10"/>
  <c r="X251" i="10" s="1"/>
  <c r="X339" i="10" s="1"/>
  <c r="AJ17" i="10"/>
  <c r="AJ65" i="10" s="1"/>
  <c r="AJ275" i="10" s="1"/>
  <c r="AJ363" i="10" s="1"/>
  <c r="M14" i="10"/>
  <c r="M78" i="10" s="1"/>
  <c r="M248" i="10" s="1"/>
  <c r="M336" i="10" s="1"/>
  <c r="M17" i="10"/>
  <c r="M95" i="10" s="1"/>
  <c r="M96" i="10"/>
  <c r="M271" i="10" s="1"/>
  <c r="M359" i="10" s="1"/>
  <c r="AF13" i="10"/>
  <c r="AF75" i="10"/>
  <c r="AF235" i="10" s="1"/>
  <c r="AF323" i="10" s="1"/>
  <c r="N13" i="10"/>
  <c r="N73" i="10" s="1"/>
  <c r="R96" i="10"/>
  <c r="R270" i="10" s="1"/>
  <c r="R358" i="10" s="1"/>
  <c r="V12" i="10"/>
  <c r="V69" i="10"/>
  <c r="V216" i="10" s="1"/>
  <c r="V304" i="10" s="1"/>
  <c r="AF16" i="10"/>
  <c r="AF94" i="10" s="1"/>
  <c r="AF264" i="10" s="1"/>
  <c r="AF352" i="10" s="1"/>
  <c r="AF92" i="10"/>
  <c r="AF261" i="10" s="1"/>
  <c r="AF349" i="10" s="1"/>
  <c r="AF14" i="10"/>
  <c r="AF81" i="10" s="1"/>
  <c r="R17" i="10"/>
  <c r="R98" i="10"/>
  <c r="R273" i="10" s="1"/>
  <c r="R361" i="10" s="1"/>
  <c r="X255" i="10"/>
  <c r="X343" i="10" s="1"/>
  <c r="X14" i="10"/>
  <c r="X83" i="10"/>
  <c r="N17" i="10"/>
  <c r="N98" i="10" s="1"/>
  <c r="N273" i="10" s="1"/>
  <c r="N361" i="10" s="1"/>
  <c r="N97" i="10"/>
  <c r="N272" i="10" s="1"/>
  <c r="N360" i="10" s="1"/>
  <c r="AH13" i="10"/>
  <c r="AH76" i="10" s="1"/>
  <c r="AH75" i="10"/>
  <c r="AH234" i="10" s="1"/>
  <c r="AH322" i="10" s="1"/>
  <c r="R13" i="10"/>
  <c r="R76" i="10" s="1"/>
  <c r="AA14" i="10"/>
  <c r="AA79" i="10" s="1"/>
  <c r="AA81" i="10"/>
  <c r="AA253" i="10" s="1"/>
  <c r="AA341" i="10" s="1"/>
  <c r="AE79" i="10"/>
  <c r="AE249" i="10" s="1"/>
  <c r="AE337" i="10" s="1"/>
  <c r="V17" i="10"/>
  <c r="V97" i="10" s="1"/>
  <c r="V272" i="10" s="1"/>
  <c r="V360" i="10" s="1"/>
  <c r="V99" i="10"/>
  <c r="V274" i="10" s="1"/>
  <c r="V362" i="10" s="1"/>
  <c r="Y12" i="10"/>
  <c r="Y69" i="10" s="1"/>
  <c r="N12" i="10"/>
  <c r="N68" i="10" s="1"/>
  <c r="N69" i="10"/>
  <c r="N212" i="10" s="1"/>
  <c r="N300" i="10" s="1"/>
  <c r="Q14" i="10"/>
  <c r="Q81" i="10" s="1"/>
  <c r="X17" i="10"/>
  <c r="X96" i="10" s="1"/>
  <c r="V14" i="10"/>
  <c r="V62" i="10" s="1"/>
  <c r="V256" i="10" s="1"/>
  <c r="V344" i="10" s="1"/>
  <c r="T13" i="10"/>
  <c r="T76" i="10" s="1"/>
  <c r="AC13" i="10"/>
  <c r="AC61" i="10" s="1"/>
  <c r="AC238" i="10" s="1"/>
  <c r="AC326" i="10" s="1"/>
  <c r="AC76" i="10"/>
  <c r="AC240" i="10" s="1"/>
  <c r="AC328" i="10" s="1"/>
  <c r="S13" i="10"/>
  <c r="S76" i="10" s="1"/>
  <c r="S75" i="10"/>
  <c r="S233" i="10" s="1"/>
  <c r="S321" i="10" s="1"/>
  <c r="I16" i="10"/>
  <c r="I93" i="10" s="1"/>
  <c r="I92" i="10"/>
  <c r="I261" i="10" s="1"/>
  <c r="I349" i="10" s="1"/>
  <c r="I12" i="10"/>
  <c r="I69" i="10" s="1"/>
  <c r="V16" i="10"/>
  <c r="V13" i="10"/>
  <c r="V75" i="10" s="1"/>
  <c r="V76" i="10"/>
  <c r="Y14" i="10"/>
  <c r="Y81" i="10"/>
  <c r="Y253" i="10" s="1"/>
  <c r="Y341" i="10" s="1"/>
  <c r="M15" i="10"/>
  <c r="X16" i="10"/>
  <c r="X94" i="10" s="1"/>
  <c r="X264" i="10" s="1"/>
  <c r="X352" i="10" s="1"/>
  <c r="J12" i="10"/>
  <c r="S12" i="10"/>
  <c r="S69" i="10" s="1"/>
  <c r="S214" i="10"/>
  <c r="S302" i="10" s="1"/>
  <c r="AJ16" i="10"/>
  <c r="AJ92" i="10" s="1"/>
  <c r="AJ261" i="10" s="1"/>
  <c r="AJ349" i="10" s="1"/>
  <c r="AJ15" i="10"/>
  <c r="AJ63" i="10"/>
  <c r="AJ247" i="10" s="1"/>
  <c r="AJ335" i="10" s="1"/>
  <c r="P15" i="10"/>
  <c r="P85" i="10" s="1"/>
  <c r="P242" i="10" s="1"/>
  <c r="P330" i="10" s="1"/>
  <c r="K14" i="10"/>
  <c r="K62" i="10" s="1"/>
  <c r="K256" i="10" s="1"/>
  <c r="K344" i="10" s="1"/>
  <c r="R14" i="10"/>
  <c r="K12" i="10"/>
  <c r="K68" i="10" s="1"/>
  <c r="S78" i="10"/>
  <c r="S248" i="10" s="1"/>
  <c r="S336" i="10" s="1"/>
  <c r="K92" i="10"/>
  <c r="K261" i="10"/>
  <c r="K349" i="10" s="1"/>
  <c r="K16" i="10"/>
  <c r="K93" i="10"/>
  <c r="K263" i="10" s="1"/>
  <c r="K351" i="10" s="1"/>
  <c r="L16" i="10"/>
  <c r="L91" i="10" s="1"/>
  <c r="L92" i="10"/>
  <c r="L261" i="10" s="1"/>
  <c r="L349" i="10" s="1"/>
  <c r="L17" i="10"/>
  <c r="W13" i="10"/>
  <c r="W74" i="10" s="1"/>
  <c r="W76" i="10"/>
  <c r="AE17" i="10"/>
  <c r="AE95" i="10" s="1"/>
  <c r="AE267" i="10" s="1"/>
  <c r="AE355" i="10" s="1"/>
  <c r="AH12" i="10"/>
  <c r="AH70" i="10" s="1"/>
  <c r="AH225" i="10" s="1"/>
  <c r="AH313" i="10" s="1"/>
  <c r="AC16" i="10"/>
  <c r="AC64" i="10" s="1"/>
  <c r="AC265" i="10" s="1"/>
  <c r="AC353" i="10" s="1"/>
  <c r="AC17" i="10"/>
  <c r="AC65" i="10"/>
  <c r="AC275" i="10" s="1"/>
  <c r="AC363" i="10" s="1"/>
  <c r="AE16" i="10"/>
  <c r="AE14" i="10"/>
  <c r="AE80" i="10" s="1"/>
  <c r="AE251" i="10" s="1"/>
  <c r="AE339" i="10" s="1"/>
  <c r="AE62" i="10"/>
  <c r="AE256" i="10" s="1"/>
  <c r="AE344" i="10" s="1"/>
  <c r="S16" i="10"/>
  <c r="S14" i="10"/>
  <c r="S82" i="10" s="1"/>
  <c r="S254" i="10" s="1"/>
  <c r="S342" i="10" s="1"/>
  <c r="S81" i="10"/>
  <c r="J16" i="10"/>
  <c r="J92" i="10"/>
  <c r="J261" i="10" s="1"/>
  <c r="J349" i="10" s="1"/>
  <c r="J17" i="10"/>
  <c r="AH16" i="10"/>
  <c r="AH93" i="10" s="1"/>
  <c r="AH92" i="10"/>
  <c r="AH261" i="10" s="1"/>
  <c r="AH349" i="10" s="1"/>
  <c r="AH17" i="10"/>
  <c r="Z16" i="10"/>
  <c r="Z90" i="10" s="1"/>
  <c r="Z92" i="10"/>
  <c r="Z261" i="10" s="1"/>
  <c r="Z349" i="10"/>
  <c r="Z17" i="10"/>
  <c r="Z97" i="10" s="1"/>
  <c r="Z272" i="10"/>
  <c r="Z360" i="10" s="1"/>
  <c r="Y16" i="10"/>
  <c r="Y92" i="10"/>
  <c r="Y261" i="10" s="1"/>
  <c r="Y349" i="10"/>
  <c r="Y17" i="10"/>
  <c r="O17" i="10"/>
  <c r="O16" i="10"/>
  <c r="O64" i="10" s="1"/>
  <c r="O265" i="10" s="1"/>
  <c r="O353" i="10" s="1"/>
  <c r="O92" i="10"/>
  <c r="O261" i="10" s="1"/>
  <c r="O349" i="10"/>
  <c r="O15" i="10"/>
  <c r="O63" i="10" s="1"/>
  <c r="O247" i="10" s="1"/>
  <c r="O335" i="10" s="1"/>
  <c r="AG16" i="10"/>
  <c r="AG17" i="10"/>
  <c r="AG98" i="10" s="1"/>
  <c r="AG273" i="10" s="1"/>
  <c r="AG361" i="10" s="1"/>
  <c r="AG96" i="10"/>
  <c r="U16" i="10"/>
  <c r="U12" i="10"/>
  <c r="U67" i="10" s="1"/>
  <c r="U69" i="10"/>
  <c r="P16" i="10"/>
  <c r="P92" i="10"/>
  <c r="P261" i="10" s="1"/>
  <c r="P349" i="10"/>
  <c r="P17" i="10"/>
  <c r="AA16" i="10"/>
  <c r="AA94" i="10" s="1"/>
  <c r="AA264" i="10" s="1"/>
  <c r="AA352" i="10" s="1"/>
  <c r="AA92" i="10"/>
  <c r="AA261" i="10" s="1"/>
  <c r="AA349" i="10" s="1"/>
  <c r="AA17" i="10"/>
  <c r="Q16" i="10"/>
  <c r="Q91" i="10" s="1"/>
  <c r="Q92" i="10"/>
  <c r="Q261" i="10" s="1"/>
  <c r="Q349" i="10"/>
  <c r="Q13" i="10"/>
  <c r="M92" i="10"/>
  <c r="M261" i="10" s="1"/>
  <c r="M349" i="10" s="1"/>
  <c r="M16" i="10"/>
  <c r="R16" i="10"/>
  <c r="R15" i="10"/>
  <c r="R84" i="10"/>
  <c r="R241" i="10" s="1"/>
  <c r="R329" i="10"/>
  <c r="AI92" i="10"/>
  <c r="AI261" i="10"/>
  <c r="AI349" i="10" s="1"/>
  <c r="AI16" i="10"/>
  <c r="AI64" i="10" s="1"/>
  <c r="AI265" i="10" s="1"/>
  <c r="AI353" i="10" s="1"/>
  <c r="AI91" i="10"/>
  <c r="W16" i="10"/>
  <c r="W93" i="10" s="1"/>
  <c r="W92" i="10"/>
  <c r="W261" i="10" s="1"/>
  <c r="W349" i="10" s="1"/>
  <c r="W17" i="10"/>
  <c r="N16" i="10"/>
  <c r="T16" i="10"/>
  <c r="T17" i="10"/>
  <c r="T65" i="10" s="1"/>
  <c r="T275" i="10" s="1"/>
  <c r="T363" i="10" s="1"/>
  <c r="T96" i="10"/>
  <c r="T270" i="10" l="1"/>
  <c r="T358" i="10" s="1"/>
  <c r="T271" i="10"/>
  <c r="T359" i="10" s="1"/>
  <c r="T268" i="10"/>
  <c r="T356" i="10" s="1"/>
  <c r="T269" i="10"/>
  <c r="T357" i="10" s="1"/>
  <c r="Y97" i="10"/>
  <c r="Y272" i="10" s="1"/>
  <c r="Y360" i="10" s="1"/>
  <c r="Y98" i="10"/>
  <c r="Y273" i="10" s="1"/>
  <c r="Y361" i="10" s="1"/>
  <c r="Y65" i="10"/>
  <c r="Y275" i="10" s="1"/>
  <c r="Y363" i="10" s="1"/>
  <c r="Y99" i="10"/>
  <c r="Y274" i="10" s="1"/>
  <c r="Y362" i="10" s="1"/>
  <c r="Y96" i="10"/>
  <c r="Y95" i="10"/>
  <c r="V236" i="10"/>
  <c r="V324" i="10" s="1"/>
  <c r="V233" i="10"/>
  <c r="V321" i="10" s="1"/>
  <c r="V237" i="10"/>
  <c r="V325" i="10" s="1"/>
  <c r="V235" i="10"/>
  <c r="V323" i="10" s="1"/>
  <c r="V234" i="10"/>
  <c r="V322" i="10" s="1"/>
  <c r="AB227" i="10"/>
  <c r="AB315" i="10" s="1"/>
  <c r="AB229" i="10"/>
  <c r="AB317" i="10" s="1"/>
  <c r="AB230" i="10"/>
  <c r="AB318" i="10" s="1"/>
  <c r="AB228" i="10"/>
  <c r="AB316" i="10" s="1"/>
  <c r="AC249" i="10"/>
  <c r="AC337" i="10" s="1"/>
  <c r="AC250" i="10"/>
  <c r="AC338" i="10" s="1"/>
  <c r="U252" i="10"/>
  <c r="U340" i="10" s="1"/>
  <c r="U253" i="10"/>
  <c r="U341" i="10" s="1"/>
  <c r="U237" i="10"/>
  <c r="U325" i="10" s="1"/>
  <c r="U233" i="10"/>
  <c r="U321" i="10" s="1"/>
  <c r="U234" i="10"/>
  <c r="U322" i="10" s="1"/>
  <c r="U235" i="10"/>
  <c r="U323" i="10" s="1"/>
  <c r="U236" i="10"/>
  <c r="U324" i="10" s="1"/>
  <c r="AH65" i="10"/>
  <c r="AH275" i="10" s="1"/>
  <c r="AH363" i="10" s="1"/>
  <c r="AH96" i="10"/>
  <c r="AH98" i="10"/>
  <c r="AH273" i="10" s="1"/>
  <c r="AH361" i="10" s="1"/>
  <c r="AH97" i="10"/>
  <c r="AH272" i="10" s="1"/>
  <c r="AH360" i="10" s="1"/>
  <c r="AH99" i="10"/>
  <c r="AH274" i="10" s="1"/>
  <c r="AH362" i="10" s="1"/>
  <c r="AH95" i="10"/>
  <c r="W99" i="10"/>
  <c r="W274" i="10" s="1"/>
  <c r="W362" i="10" s="1"/>
  <c r="W98" i="10"/>
  <c r="W273" i="10" s="1"/>
  <c r="W361" i="10" s="1"/>
  <c r="W97" i="10"/>
  <c r="W272" i="10" s="1"/>
  <c r="W360" i="10" s="1"/>
  <c r="W96" i="10"/>
  <c r="W65" i="10"/>
  <c r="W275" i="10" s="1"/>
  <c r="W363" i="10" s="1"/>
  <c r="W95" i="10"/>
  <c r="AA98" i="10"/>
  <c r="AA273" i="10" s="1"/>
  <c r="AA361" i="10" s="1"/>
  <c r="AA95" i="10"/>
  <c r="AA97" i="10"/>
  <c r="AA272" i="10" s="1"/>
  <c r="AA360" i="10" s="1"/>
  <c r="AA99" i="10"/>
  <c r="AA274" i="10" s="1"/>
  <c r="AA362" i="10" s="1"/>
  <c r="AA96" i="10"/>
  <c r="AA65" i="10"/>
  <c r="AA275" i="10" s="1"/>
  <c r="AA363" i="10" s="1"/>
  <c r="R79" i="10"/>
  <c r="R82" i="10"/>
  <c r="R254" i="10" s="1"/>
  <c r="R342" i="10" s="1"/>
  <c r="R78" i="10"/>
  <c r="R248" i="10" s="1"/>
  <c r="R336" i="10" s="1"/>
  <c r="R80" i="10"/>
  <c r="R251" i="10" s="1"/>
  <c r="R339" i="10" s="1"/>
  <c r="R62" i="10"/>
  <c r="R256" i="10" s="1"/>
  <c r="R344" i="10" s="1"/>
  <c r="R81" i="10"/>
  <c r="R83" i="10"/>
  <c r="R255" i="10" s="1"/>
  <c r="R343" i="10" s="1"/>
  <c r="S239" i="10"/>
  <c r="S327" i="10" s="1"/>
  <c r="S371" i="10" s="1"/>
  <c r="S240" i="10"/>
  <c r="S328" i="10" s="1"/>
  <c r="L96" i="10"/>
  <c r="L65" i="10"/>
  <c r="L275" i="10" s="1"/>
  <c r="L363" i="10" s="1"/>
  <c r="L95" i="10"/>
  <c r="L98" i="10"/>
  <c r="L273" i="10" s="1"/>
  <c r="L361" i="10" s="1"/>
  <c r="L97" i="10"/>
  <c r="L272" i="10" s="1"/>
  <c r="L360" i="10" s="1"/>
  <c r="L99" i="10"/>
  <c r="L274" i="10" s="1"/>
  <c r="L362" i="10" s="1"/>
  <c r="M85" i="10"/>
  <c r="M242" i="10" s="1"/>
  <c r="M330" i="10" s="1"/>
  <c r="M84" i="10"/>
  <c r="M241" i="10" s="1"/>
  <c r="M329" i="10" s="1"/>
  <c r="M89" i="10"/>
  <c r="M246" i="10" s="1"/>
  <c r="M334" i="10" s="1"/>
  <c r="M86" i="10"/>
  <c r="M243" i="10" s="1"/>
  <c r="M331" i="10" s="1"/>
  <c r="M63" i="10"/>
  <c r="M247" i="10" s="1"/>
  <c r="M335" i="10" s="1"/>
  <c r="M88" i="10"/>
  <c r="M245" i="10" s="1"/>
  <c r="M333" i="10" s="1"/>
  <c r="M87" i="10"/>
  <c r="M244" i="10" s="1"/>
  <c r="M332" i="10" s="1"/>
  <c r="V64" i="10"/>
  <c r="V265" i="10" s="1"/>
  <c r="V353" i="10" s="1"/>
  <c r="V94" i="10"/>
  <c r="V264" i="10" s="1"/>
  <c r="V352" i="10" s="1"/>
  <c r="V93" i="10"/>
  <c r="V90" i="10"/>
  <c r="V92" i="10"/>
  <c r="V261" i="10" s="1"/>
  <c r="V349" i="10" s="1"/>
  <c r="V91" i="10"/>
  <c r="AF253" i="10"/>
  <c r="AF341" i="10" s="1"/>
  <c r="AF252" i="10"/>
  <c r="AF340" i="10" s="1"/>
  <c r="N229" i="10"/>
  <c r="N317" i="10" s="1"/>
  <c r="N228" i="10"/>
  <c r="N316" i="10" s="1"/>
  <c r="N227" i="10"/>
  <c r="N315" i="10" s="1"/>
  <c r="N230" i="10"/>
  <c r="N318" i="10" s="1"/>
  <c r="J234" i="10"/>
  <c r="J322" i="10" s="1"/>
  <c r="J233" i="10"/>
  <c r="J321" i="10" s="1"/>
  <c r="J235" i="10"/>
  <c r="J323" i="10" s="1"/>
  <c r="J236" i="10"/>
  <c r="J324" i="10" s="1"/>
  <c r="J237" i="10"/>
  <c r="J325" i="10" s="1"/>
  <c r="W249" i="10"/>
  <c r="W337" i="10" s="1"/>
  <c r="W250" i="10"/>
  <c r="W338" i="10" s="1"/>
  <c r="Y240" i="10"/>
  <c r="Y328" i="10" s="1"/>
  <c r="Y239" i="10"/>
  <c r="Y327" i="10" s="1"/>
  <c r="Y371" i="10" s="1"/>
  <c r="AE240" i="10"/>
  <c r="AE328" i="10" s="1"/>
  <c r="AE239" i="10"/>
  <c r="AE327" i="10" s="1"/>
  <c r="AI258" i="10"/>
  <c r="AI346" i="10" s="1"/>
  <c r="AI259" i="10"/>
  <c r="AI347" i="10" s="1"/>
  <c r="AI260" i="10"/>
  <c r="AI348" i="10" s="1"/>
  <c r="AI257" i="10"/>
  <c r="AI345" i="10" s="1"/>
  <c r="T94" i="10"/>
  <c r="T264" i="10" s="1"/>
  <c r="T352" i="10" s="1"/>
  <c r="T90" i="10"/>
  <c r="T64" i="10"/>
  <c r="T265" i="10" s="1"/>
  <c r="T353" i="10" s="1"/>
  <c r="T93" i="10"/>
  <c r="T92" i="10"/>
  <c r="T261" i="10" s="1"/>
  <c r="T349" i="10" s="1"/>
  <c r="T91" i="10"/>
  <c r="S252" i="10"/>
  <c r="S340" i="10" s="1"/>
  <c r="S253" i="10"/>
  <c r="S341" i="10" s="1"/>
  <c r="AE64" i="10"/>
  <c r="AE265" i="10" s="1"/>
  <c r="AE353" i="10" s="1"/>
  <c r="AE93" i="10"/>
  <c r="AE91" i="10"/>
  <c r="AE90" i="10"/>
  <c r="AE94" i="10"/>
  <c r="AE264" i="10" s="1"/>
  <c r="AE352" i="10" s="1"/>
  <c r="AE92" i="10"/>
  <c r="AE261" i="10" s="1"/>
  <c r="AE349" i="10" s="1"/>
  <c r="I216" i="10"/>
  <c r="I304" i="10" s="1"/>
  <c r="I214" i="10"/>
  <c r="I302" i="10" s="1"/>
  <c r="I219" i="10"/>
  <c r="I307" i="10" s="1"/>
  <c r="I217" i="10"/>
  <c r="I305" i="10" s="1"/>
  <c r="I212" i="10"/>
  <c r="I300" i="10" s="1"/>
  <c r="I215" i="10"/>
  <c r="I303" i="10" s="1"/>
  <c r="I211" i="10"/>
  <c r="I299" i="10" s="1"/>
  <c r="I213" i="10"/>
  <c r="I301" i="10" s="1"/>
  <c r="I218" i="10"/>
  <c r="I306" i="10" s="1"/>
  <c r="N209" i="10"/>
  <c r="N297" i="10" s="1"/>
  <c r="N207" i="10"/>
  <c r="N295" i="10" s="1"/>
  <c r="N206" i="10"/>
  <c r="N294" i="10" s="1"/>
  <c r="N208" i="10"/>
  <c r="N296" i="10" s="1"/>
  <c r="N210" i="10"/>
  <c r="N298" i="10" s="1"/>
  <c r="N205" i="10"/>
  <c r="N293" i="10" s="1"/>
  <c r="AA250" i="10"/>
  <c r="AA338" i="10" s="1"/>
  <c r="AA249" i="10"/>
  <c r="AA337" i="10" s="1"/>
  <c r="I266" i="10"/>
  <c r="I354" i="10" s="1"/>
  <c r="I267" i="10"/>
  <c r="I355" i="10" s="1"/>
  <c r="AD212" i="10"/>
  <c r="AD300" i="10" s="1"/>
  <c r="AD218" i="10"/>
  <c r="AD306" i="10" s="1"/>
  <c r="AD219" i="10"/>
  <c r="AD307" i="10" s="1"/>
  <c r="AD215" i="10"/>
  <c r="AD303" i="10" s="1"/>
  <c r="AD217" i="10"/>
  <c r="AD305" i="10" s="1"/>
  <c r="AD211" i="10"/>
  <c r="AD299" i="10" s="1"/>
  <c r="AD213" i="10"/>
  <c r="AD301" i="10" s="1"/>
  <c r="AD214" i="10"/>
  <c r="AD302" i="10" s="1"/>
  <c r="AD216" i="10"/>
  <c r="AD304" i="10" s="1"/>
  <c r="M240" i="10"/>
  <c r="M328" i="10" s="1"/>
  <c r="M239" i="10"/>
  <c r="M327" i="10" s="1"/>
  <c r="M371" i="10" s="1"/>
  <c r="AI217" i="10"/>
  <c r="AI305" i="10" s="1"/>
  <c r="AI213" i="10"/>
  <c r="AI301" i="10" s="1"/>
  <c r="AI215" i="10"/>
  <c r="AI303" i="10" s="1"/>
  <c r="AI216" i="10"/>
  <c r="AI304" i="10" s="1"/>
  <c r="AI218" i="10"/>
  <c r="AI306" i="10" s="1"/>
  <c r="AI211" i="10"/>
  <c r="AI299" i="10" s="1"/>
  <c r="AI214" i="10"/>
  <c r="AI302" i="10" s="1"/>
  <c r="AI212" i="10"/>
  <c r="AI300" i="10" s="1"/>
  <c r="AI219" i="10"/>
  <c r="AI307" i="10" s="1"/>
  <c r="S91" i="10"/>
  <c r="S90" i="10"/>
  <c r="S92" i="10"/>
  <c r="S261" i="10" s="1"/>
  <c r="S349" i="10" s="1"/>
  <c r="S93" i="10"/>
  <c r="S64" i="10"/>
  <c r="S265" i="10" s="1"/>
  <c r="S353" i="10" s="1"/>
  <c r="S94" i="10"/>
  <c r="S264" i="10" s="1"/>
  <c r="S352" i="10" s="1"/>
  <c r="AG270" i="10"/>
  <c r="AG358" i="10" s="1"/>
  <c r="AG271" i="10"/>
  <c r="AG359" i="10" s="1"/>
  <c r="AG269" i="10"/>
  <c r="AG357" i="10" s="1"/>
  <c r="AG268" i="10"/>
  <c r="AG356" i="10" s="1"/>
  <c r="AH263" i="10"/>
  <c r="AH351" i="10" s="1"/>
  <c r="AH262" i="10"/>
  <c r="AH350" i="10" s="1"/>
  <c r="U217" i="10"/>
  <c r="U305" i="10" s="1"/>
  <c r="U213" i="10"/>
  <c r="U301" i="10" s="1"/>
  <c r="U216" i="10"/>
  <c r="U304" i="10" s="1"/>
  <c r="U212" i="10"/>
  <c r="U300" i="10" s="1"/>
  <c r="U214" i="10"/>
  <c r="U302" i="10" s="1"/>
  <c r="U215" i="10"/>
  <c r="U303" i="10" s="1"/>
  <c r="U211" i="10"/>
  <c r="U299" i="10" s="1"/>
  <c r="U219" i="10"/>
  <c r="U307" i="10" s="1"/>
  <c r="U218" i="10"/>
  <c r="U306" i="10" s="1"/>
  <c r="J99" i="10"/>
  <c r="J274" i="10" s="1"/>
  <c r="J362" i="10" s="1"/>
  <c r="J95" i="10"/>
  <c r="J96" i="10"/>
  <c r="J97" i="10"/>
  <c r="J272" i="10" s="1"/>
  <c r="J360" i="10" s="1"/>
  <c r="J98" i="10"/>
  <c r="J273" i="10" s="1"/>
  <c r="J361" i="10" s="1"/>
  <c r="J65" i="10"/>
  <c r="J275" i="10" s="1"/>
  <c r="J363" i="10" s="1"/>
  <c r="AE266" i="10"/>
  <c r="AE354" i="10" s="1"/>
  <c r="S217" i="10"/>
  <c r="S305" i="10" s="1"/>
  <c r="S219" i="10"/>
  <c r="S307" i="10" s="1"/>
  <c r="S213" i="10"/>
  <c r="S301" i="10" s="1"/>
  <c r="S216" i="10"/>
  <c r="S304" i="10" s="1"/>
  <c r="S212" i="10"/>
  <c r="S300" i="10" s="1"/>
  <c r="S211" i="10"/>
  <c r="S299" i="10" s="1"/>
  <c r="S218" i="10"/>
  <c r="S306" i="10" s="1"/>
  <c r="S215" i="10"/>
  <c r="S303" i="10" s="1"/>
  <c r="T240" i="10"/>
  <c r="T328" i="10" s="1"/>
  <c r="T239" i="10"/>
  <c r="T327" i="10" s="1"/>
  <c r="T371" i="10" s="1"/>
  <c r="Y219" i="10"/>
  <c r="Y307" i="10" s="1"/>
  <c r="Y213" i="10"/>
  <c r="Y301" i="10" s="1"/>
  <c r="Y212" i="10"/>
  <c r="Y300" i="10" s="1"/>
  <c r="Y218" i="10"/>
  <c r="Y306" i="10" s="1"/>
  <c r="Y216" i="10"/>
  <c r="Y304" i="10" s="1"/>
  <c r="Y211" i="10"/>
  <c r="Y299" i="10" s="1"/>
  <c r="Y217" i="10"/>
  <c r="Y305" i="10" s="1"/>
  <c r="Y215" i="10"/>
  <c r="Y303" i="10" s="1"/>
  <c r="Y214" i="10"/>
  <c r="Y302" i="10" s="1"/>
  <c r="R240" i="10"/>
  <c r="R328" i="10" s="1"/>
  <c r="R239" i="10"/>
  <c r="R327" i="10" s="1"/>
  <c r="R371" i="10" s="1"/>
  <c r="AA220" i="10"/>
  <c r="AA308" i="10" s="1"/>
  <c r="AA223" i="10"/>
  <c r="AA311" i="10" s="1"/>
  <c r="AA222" i="10"/>
  <c r="AA310" i="10" s="1"/>
  <c r="AA221" i="10"/>
  <c r="AA309" i="10" s="1"/>
  <c r="AD252" i="10"/>
  <c r="AD340" i="10" s="1"/>
  <c r="AD253" i="10"/>
  <c r="AD341" i="10" s="1"/>
  <c r="AJ222" i="10"/>
  <c r="AJ310" i="10" s="1"/>
  <c r="AJ221" i="10"/>
  <c r="AJ309" i="10" s="1"/>
  <c r="AJ223" i="10"/>
  <c r="AJ311" i="10" s="1"/>
  <c r="AJ220" i="10"/>
  <c r="AJ308" i="10" s="1"/>
  <c r="I236" i="10"/>
  <c r="I324" i="10" s="1"/>
  <c r="I233" i="10"/>
  <c r="I321" i="10" s="1"/>
  <c r="I235" i="10"/>
  <c r="I323" i="10" s="1"/>
  <c r="I237" i="10"/>
  <c r="I325" i="10" s="1"/>
  <c r="I234" i="10"/>
  <c r="I322" i="10" s="1"/>
  <c r="X215" i="10"/>
  <c r="X303" i="10" s="1"/>
  <c r="X218" i="10"/>
  <c r="X306" i="10" s="1"/>
  <c r="X211" i="10"/>
  <c r="X299" i="10" s="1"/>
  <c r="X216" i="10"/>
  <c r="X304" i="10" s="1"/>
  <c r="X219" i="10"/>
  <c r="X307" i="10" s="1"/>
  <c r="X213" i="10"/>
  <c r="X301" i="10" s="1"/>
  <c r="X212" i="10"/>
  <c r="X300" i="10" s="1"/>
  <c r="X214" i="10"/>
  <c r="X302" i="10" s="1"/>
  <c r="X217" i="10"/>
  <c r="X305" i="10" s="1"/>
  <c r="AE214" i="10"/>
  <c r="AE302" i="10" s="1"/>
  <c r="AE216" i="10"/>
  <c r="AE304" i="10" s="1"/>
  <c r="AE215" i="10"/>
  <c r="AE303" i="10" s="1"/>
  <c r="AE212" i="10"/>
  <c r="AE300" i="10" s="1"/>
  <c r="AE213" i="10"/>
  <c r="AE301" i="10" s="1"/>
  <c r="AE219" i="10"/>
  <c r="AE307" i="10" s="1"/>
  <c r="AE218" i="10"/>
  <c r="AE306" i="10" s="1"/>
  <c r="AE217" i="10"/>
  <c r="AE305" i="10" s="1"/>
  <c r="AE211" i="10"/>
  <c r="AE299" i="10" s="1"/>
  <c r="M218" i="10"/>
  <c r="M306" i="10" s="1"/>
  <c r="M214" i="10"/>
  <c r="M302" i="10" s="1"/>
  <c r="M216" i="10"/>
  <c r="M304" i="10" s="1"/>
  <c r="M219" i="10"/>
  <c r="M307" i="10" s="1"/>
  <c r="M213" i="10"/>
  <c r="M301" i="10" s="1"/>
  <c r="M211" i="10"/>
  <c r="M299" i="10" s="1"/>
  <c r="M212" i="10"/>
  <c r="M300" i="10" s="1"/>
  <c r="M215" i="10"/>
  <c r="M303" i="10" s="1"/>
  <c r="M217" i="10"/>
  <c r="M305" i="10" s="1"/>
  <c r="U64" i="10"/>
  <c r="U265" i="10" s="1"/>
  <c r="U353" i="10" s="1"/>
  <c r="U90" i="10"/>
  <c r="U91" i="10"/>
  <c r="U93" i="10"/>
  <c r="U92" i="10"/>
  <c r="U261" i="10" s="1"/>
  <c r="U349" i="10" s="1"/>
  <c r="U94" i="10"/>
  <c r="U264" i="10" s="1"/>
  <c r="U352" i="10" s="1"/>
  <c r="W232" i="10"/>
  <c r="W320" i="10" s="1"/>
  <c r="W231" i="10"/>
  <c r="W319" i="10" s="1"/>
  <c r="Q252" i="10"/>
  <c r="Q340" i="10" s="1"/>
  <c r="Q253" i="10"/>
  <c r="Q341" i="10" s="1"/>
  <c r="Q209" i="10"/>
  <c r="Q297" i="10" s="1"/>
  <c r="Q210" i="10"/>
  <c r="Q298" i="10" s="1"/>
  <c r="Q208" i="10"/>
  <c r="Q296" i="10" s="1"/>
  <c r="Q206" i="10"/>
  <c r="Q294" i="10" s="1"/>
  <c r="Q205" i="10"/>
  <c r="Q293" i="10" s="1"/>
  <c r="Q207" i="10"/>
  <c r="Q295" i="10" s="1"/>
  <c r="W262" i="10"/>
  <c r="W350" i="10" s="1"/>
  <c r="W263" i="10"/>
  <c r="W351" i="10" s="1"/>
  <c r="N64" i="10"/>
  <c r="N265" i="10" s="1"/>
  <c r="N353" i="10" s="1"/>
  <c r="N93" i="10"/>
  <c r="N91" i="10"/>
  <c r="N90" i="10"/>
  <c r="N94" i="10"/>
  <c r="N264" i="10" s="1"/>
  <c r="N352" i="10" s="1"/>
  <c r="N92" i="10"/>
  <c r="N261" i="10" s="1"/>
  <c r="N349" i="10" s="1"/>
  <c r="M64" i="10"/>
  <c r="M265" i="10" s="1"/>
  <c r="M353" i="10" s="1"/>
  <c r="M94" i="10"/>
  <c r="M264" i="10" s="1"/>
  <c r="M352" i="10" s="1"/>
  <c r="M93" i="10"/>
  <c r="M91" i="10"/>
  <c r="M90" i="10"/>
  <c r="Q259" i="10"/>
  <c r="Q347" i="10" s="1"/>
  <c r="Q257" i="10"/>
  <c r="Q345" i="10" s="1"/>
  <c r="Q260" i="10"/>
  <c r="Q348" i="10" s="1"/>
  <c r="Q258" i="10"/>
  <c r="Q346" i="10" s="1"/>
  <c r="P99" i="10"/>
  <c r="P274" i="10" s="1"/>
  <c r="P362" i="10" s="1"/>
  <c r="P65" i="10"/>
  <c r="P275" i="10" s="1"/>
  <c r="P363" i="10" s="1"/>
  <c r="P97" i="10"/>
  <c r="P272" i="10" s="1"/>
  <c r="P360" i="10" s="1"/>
  <c r="P96" i="10"/>
  <c r="P95" i="10"/>
  <c r="P98" i="10"/>
  <c r="P273" i="10" s="1"/>
  <c r="P361" i="10" s="1"/>
  <c r="U195" i="10"/>
  <c r="U283" i="10" s="1"/>
  <c r="U197" i="10"/>
  <c r="U285" i="10" s="1"/>
  <c r="U200" i="10"/>
  <c r="U288" i="10" s="1"/>
  <c r="U199" i="10"/>
  <c r="U287" i="10" s="1"/>
  <c r="U202" i="10"/>
  <c r="U290" i="10" s="1"/>
  <c r="U196" i="10"/>
  <c r="U284" i="10" s="1"/>
  <c r="U204" i="10"/>
  <c r="U292" i="10" s="1"/>
  <c r="U198" i="10"/>
  <c r="U286" i="10" s="1"/>
  <c r="U201" i="10"/>
  <c r="U289" i="10" s="1"/>
  <c r="U203" i="10"/>
  <c r="U291" i="10" s="1"/>
  <c r="AG93" i="10"/>
  <c r="AG64" i="10"/>
  <c r="AG265" i="10" s="1"/>
  <c r="AG353" i="10" s="1"/>
  <c r="AG91" i="10"/>
  <c r="AG90" i="10"/>
  <c r="AG94" i="10"/>
  <c r="AG264" i="10" s="1"/>
  <c r="AG352" i="10" s="1"/>
  <c r="AG92" i="10"/>
  <c r="AG261" i="10" s="1"/>
  <c r="AG349" i="10" s="1"/>
  <c r="J66" i="10"/>
  <c r="J68" i="10"/>
  <c r="J60" i="10"/>
  <c r="J224" i="10" s="1"/>
  <c r="J312" i="10" s="1"/>
  <c r="J67" i="10"/>
  <c r="J70" i="10"/>
  <c r="J225" i="10" s="1"/>
  <c r="J313" i="10" s="1"/>
  <c r="J69" i="10"/>
  <c r="J71" i="10"/>
  <c r="I262" i="10"/>
  <c r="I350" i="10" s="1"/>
  <c r="I263" i="10"/>
  <c r="I351" i="10" s="1"/>
  <c r="AG215" i="10"/>
  <c r="AG303" i="10" s="1"/>
  <c r="AG219" i="10"/>
  <c r="AG307" i="10" s="1"/>
  <c r="AG217" i="10"/>
  <c r="AG305" i="10" s="1"/>
  <c r="AG211" i="10"/>
  <c r="AG299" i="10" s="1"/>
  <c r="AG212" i="10"/>
  <c r="AG300" i="10" s="1"/>
  <c r="AG218" i="10"/>
  <c r="AG306" i="10" s="1"/>
  <c r="AG216" i="10"/>
  <c r="AG304" i="10" s="1"/>
  <c r="AG213" i="10"/>
  <c r="AG301" i="10" s="1"/>
  <c r="AG214" i="10"/>
  <c r="AG302" i="10" s="1"/>
  <c r="N252" i="10"/>
  <c r="N340" i="10" s="1"/>
  <c r="N253" i="10"/>
  <c r="N341" i="10" s="1"/>
  <c r="P221" i="10"/>
  <c r="P309" i="10" s="1"/>
  <c r="P223" i="10"/>
  <c r="P311" i="10" s="1"/>
  <c r="P220" i="10"/>
  <c r="P308" i="10" s="1"/>
  <c r="P222" i="10"/>
  <c r="P310" i="10" s="1"/>
  <c r="AB269" i="10"/>
  <c r="AB357" i="10" s="1"/>
  <c r="AB268" i="10"/>
  <c r="AB356" i="10" s="1"/>
  <c r="AB271" i="10"/>
  <c r="AB359" i="10" s="1"/>
  <c r="AB270" i="10"/>
  <c r="AB358" i="10" s="1"/>
  <c r="AB218" i="10"/>
  <c r="AB306" i="10" s="1"/>
  <c r="AB212" i="10"/>
  <c r="AB300" i="10" s="1"/>
  <c r="AB217" i="10"/>
  <c r="AB305" i="10" s="1"/>
  <c r="AB214" i="10"/>
  <c r="AB302" i="10" s="1"/>
  <c r="AB211" i="10"/>
  <c r="AB299" i="10" s="1"/>
  <c r="AB213" i="10"/>
  <c r="AB301" i="10" s="1"/>
  <c r="AB215" i="10"/>
  <c r="AB303" i="10" s="1"/>
  <c r="AB216" i="10"/>
  <c r="AB304" i="10" s="1"/>
  <c r="AB219" i="10"/>
  <c r="AB307" i="10" s="1"/>
  <c r="P232" i="10"/>
  <c r="P320" i="10" s="1"/>
  <c r="P231" i="10"/>
  <c r="P319" i="10" s="1"/>
  <c r="Z237" i="10"/>
  <c r="Z325" i="10" s="1"/>
  <c r="Z235" i="10"/>
  <c r="Z323" i="10" s="1"/>
  <c r="Z233" i="10"/>
  <c r="Z321" i="10" s="1"/>
  <c r="Z234" i="10"/>
  <c r="Z322" i="10" s="1"/>
  <c r="Z236" i="10"/>
  <c r="Z324" i="10" s="1"/>
  <c r="O97" i="10"/>
  <c r="O272" i="10" s="1"/>
  <c r="O360" i="10" s="1"/>
  <c r="O98" i="10"/>
  <c r="O273" i="10" s="1"/>
  <c r="O361" i="10" s="1"/>
  <c r="O65" i="10"/>
  <c r="O275" i="10" s="1"/>
  <c r="O363" i="10" s="1"/>
  <c r="O95" i="10"/>
  <c r="O99" i="10"/>
  <c r="O274" i="10" s="1"/>
  <c r="O362" i="10" s="1"/>
  <c r="O96" i="10"/>
  <c r="W240" i="10"/>
  <c r="W328" i="10" s="1"/>
  <c r="W239" i="10"/>
  <c r="W327" i="10" s="1"/>
  <c r="W371" i="10" s="1"/>
  <c r="K205" i="10"/>
  <c r="K293" i="10" s="1"/>
  <c r="K209" i="10"/>
  <c r="K297" i="10" s="1"/>
  <c r="K206" i="10"/>
  <c r="K294" i="10" s="1"/>
  <c r="K208" i="10"/>
  <c r="K296" i="10" s="1"/>
  <c r="K210" i="10"/>
  <c r="K298" i="10" s="1"/>
  <c r="K207" i="10"/>
  <c r="K295" i="10" s="1"/>
  <c r="V239" i="10"/>
  <c r="V327" i="10" s="1"/>
  <c r="V371" i="10" s="1"/>
  <c r="V240" i="10"/>
  <c r="V328" i="10" s="1"/>
  <c r="X268" i="10"/>
  <c r="X356" i="10" s="1"/>
  <c r="X271" i="10"/>
  <c r="X359" i="10" s="1"/>
  <c r="X269" i="10"/>
  <c r="X357" i="10" s="1"/>
  <c r="X270" i="10"/>
  <c r="X358" i="10" s="1"/>
  <c r="AH239" i="10"/>
  <c r="AH327" i="10" s="1"/>
  <c r="AH240" i="10"/>
  <c r="AH328" i="10" s="1"/>
  <c r="M267" i="10"/>
  <c r="M355" i="10" s="1"/>
  <c r="M266" i="10"/>
  <c r="M354" i="10" s="1"/>
  <c r="W206" i="10"/>
  <c r="W294" i="10" s="1"/>
  <c r="W207" i="10"/>
  <c r="W295" i="10" s="1"/>
  <c r="W208" i="10"/>
  <c r="W296" i="10" s="1"/>
  <c r="W209" i="10"/>
  <c r="W297" i="10" s="1"/>
  <c r="W210" i="10"/>
  <c r="W298" i="10" s="1"/>
  <c r="W205" i="10"/>
  <c r="W293" i="10" s="1"/>
  <c r="R93" i="10"/>
  <c r="R91" i="10"/>
  <c r="Q72" i="10"/>
  <c r="Q226" i="10" s="1"/>
  <c r="Q314" i="10" s="1"/>
  <c r="Q74" i="10"/>
  <c r="Q76" i="10"/>
  <c r="Q61" i="10"/>
  <c r="Q238" i="10" s="1"/>
  <c r="Q326" i="10" s="1"/>
  <c r="Q77" i="10"/>
  <c r="T97" i="10"/>
  <c r="T272" i="10" s="1"/>
  <c r="T360" i="10" s="1"/>
  <c r="R86" i="10"/>
  <c r="R243" i="10" s="1"/>
  <c r="R331" i="10" s="1"/>
  <c r="R85" i="10"/>
  <c r="R242" i="10" s="1"/>
  <c r="R330" i="10" s="1"/>
  <c r="R89" i="10"/>
  <c r="R246" i="10" s="1"/>
  <c r="R334" i="10" s="1"/>
  <c r="R63" i="10"/>
  <c r="R247" i="10" s="1"/>
  <c r="R335" i="10" s="1"/>
  <c r="R88" i="10"/>
  <c r="R245" i="10" s="1"/>
  <c r="R333" i="10" s="1"/>
  <c r="P64" i="10"/>
  <c r="P265" i="10" s="1"/>
  <c r="P353" i="10" s="1"/>
  <c r="P93" i="10"/>
  <c r="Y94" i="10"/>
  <c r="Y264" i="10" s="1"/>
  <c r="Y352" i="10" s="1"/>
  <c r="Y90" i="10"/>
  <c r="Y64" i="10"/>
  <c r="Y265" i="10" s="1"/>
  <c r="Y353" i="10" s="1"/>
  <c r="J93" i="10"/>
  <c r="J64" i="10"/>
  <c r="J265" i="10" s="1"/>
  <c r="J353" i="10" s="1"/>
  <c r="W94" i="10"/>
  <c r="W264" i="10" s="1"/>
  <c r="W352" i="10" s="1"/>
  <c r="AC92" i="10"/>
  <c r="AC261" i="10" s="1"/>
  <c r="AC349" i="10" s="1"/>
  <c r="K94" i="10"/>
  <c r="K264" i="10" s="1"/>
  <c r="K352" i="10" s="1"/>
  <c r="K64" i="10"/>
  <c r="K265" i="10" s="1"/>
  <c r="K353" i="10" s="1"/>
  <c r="X64" i="10"/>
  <c r="X265" i="10" s="1"/>
  <c r="X353" i="10" s="1"/>
  <c r="Y80" i="10"/>
  <c r="Y251" i="10" s="1"/>
  <c r="Y339" i="10" s="1"/>
  <c r="Y62" i="10"/>
  <c r="Y256" i="10" s="1"/>
  <c r="Y344" i="10" s="1"/>
  <c r="Y82" i="10"/>
  <c r="Y254" i="10" s="1"/>
  <c r="Y342" i="10" s="1"/>
  <c r="Y79" i="10"/>
  <c r="Y78" i="10"/>
  <c r="Y248" i="10" s="1"/>
  <c r="Y336" i="10" s="1"/>
  <c r="AC91" i="10"/>
  <c r="AE250" i="10"/>
  <c r="AE338" i="10" s="1"/>
  <c r="AA252" i="10"/>
  <c r="AA340" i="10" s="1"/>
  <c r="X78" i="10"/>
  <c r="X248" i="10" s="1"/>
  <c r="X336" i="10" s="1"/>
  <c r="X79" i="10"/>
  <c r="X81" i="10"/>
  <c r="V67" i="10"/>
  <c r="V60" i="10"/>
  <c r="V224" i="10" s="1"/>
  <c r="V312" i="10" s="1"/>
  <c r="V68" i="10"/>
  <c r="V66" i="10"/>
  <c r="V71" i="10"/>
  <c r="AF74" i="10"/>
  <c r="AF61" i="10"/>
  <c r="AF238" i="10" s="1"/>
  <c r="AF326" i="10" s="1"/>
  <c r="AF73" i="10"/>
  <c r="AG60" i="10"/>
  <c r="AG224" i="10" s="1"/>
  <c r="AG312" i="10" s="1"/>
  <c r="R266" i="10"/>
  <c r="R354" i="10" s="1"/>
  <c r="Z88" i="10"/>
  <c r="Z245" i="10" s="1"/>
  <c r="Z333" i="10" s="1"/>
  <c r="N96" i="10"/>
  <c r="AF98" i="10"/>
  <c r="AF273" i="10" s="1"/>
  <c r="AF361" i="10" s="1"/>
  <c r="AF99" i="10"/>
  <c r="AF274" i="10" s="1"/>
  <c r="AF362" i="10" s="1"/>
  <c r="AF65" i="10"/>
  <c r="AF275" i="10" s="1"/>
  <c r="AF363" i="10" s="1"/>
  <c r="L214" i="10"/>
  <c r="L302" i="10" s="1"/>
  <c r="N87" i="10"/>
  <c r="N244" i="10" s="1"/>
  <c r="N332" i="10" s="1"/>
  <c r="N86" i="10"/>
  <c r="N243" i="10" s="1"/>
  <c r="N331" i="10" s="1"/>
  <c r="N88" i="10"/>
  <c r="N245" i="10" s="1"/>
  <c r="N333" i="10" s="1"/>
  <c r="N89" i="10"/>
  <c r="N246" i="10" s="1"/>
  <c r="N334" i="10" s="1"/>
  <c r="N85" i="10"/>
  <c r="N242" i="10" s="1"/>
  <c r="N330" i="10" s="1"/>
  <c r="P80" i="10"/>
  <c r="P251" i="10" s="1"/>
  <c r="P339" i="10" s="1"/>
  <c r="P62" i="10"/>
  <c r="P256" i="10" s="1"/>
  <c r="P344" i="10" s="1"/>
  <c r="P78" i="10"/>
  <c r="P248" i="10" s="1"/>
  <c r="P336" i="10" s="1"/>
  <c r="P81" i="10"/>
  <c r="P82" i="10"/>
  <c r="P254" i="10" s="1"/>
  <c r="P342" i="10" s="1"/>
  <c r="P83" i="10"/>
  <c r="P255" i="10" s="1"/>
  <c r="P343" i="10" s="1"/>
  <c r="AH79" i="10"/>
  <c r="AH82" i="10"/>
  <c r="AH254" i="10" s="1"/>
  <c r="AH342" i="10" s="1"/>
  <c r="AH372" i="10" s="1"/>
  <c r="AH80" i="10"/>
  <c r="AH251" i="10" s="1"/>
  <c r="AH339" i="10" s="1"/>
  <c r="AH62" i="10"/>
  <c r="AH256" i="10" s="1"/>
  <c r="AH344" i="10" s="1"/>
  <c r="N84" i="10"/>
  <c r="N241" i="10" s="1"/>
  <c r="N329" i="10" s="1"/>
  <c r="AC67" i="10"/>
  <c r="AC70" i="10"/>
  <c r="AC225" i="10" s="1"/>
  <c r="AC313" i="10" s="1"/>
  <c r="AC68" i="10"/>
  <c r="AC60" i="10"/>
  <c r="AC224" i="10" s="1"/>
  <c r="AC312" i="10" s="1"/>
  <c r="AC420" i="10" s="1"/>
  <c r="AC491" i="4" s="1"/>
  <c r="AA21" i="11" s="1"/>
  <c r="AC71" i="10"/>
  <c r="AD62" i="10"/>
  <c r="AD256" i="10" s="1"/>
  <c r="AD344" i="10" s="1"/>
  <c r="O70" i="10"/>
  <c r="O225" i="10" s="1"/>
  <c r="O313" i="10" s="1"/>
  <c r="O60" i="10"/>
  <c r="O224" i="10" s="1"/>
  <c r="O312" i="10" s="1"/>
  <c r="O420" i="10" s="1"/>
  <c r="O491" i="4" s="1"/>
  <c r="O66" i="10"/>
  <c r="O67" i="10"/>
  <c r="AA83" i="10"/>
  <c r="AA255" i="10" s="1"/>
  <c r="AA343" i="10" s="1"/>
  <c r="K63" i="10"/>
  <c r="K247" i="10" s="1"/>
  <c r="K335" i="10" s="1"/>
  <c r="AA78" i="10"/>
  <c r="AA248" i="10" s="1"/>
  <c r="AA336" i="10" s="1"/>
  <c r="W82" i="10"/>
  <c r="W254" i="10" s="1"/>
  <c r="W342" i="10" s="1"/>
  <c r="L232" i="10"/>
  <c r="L320" i="10" s="1"/>
  <c r="O72" i="10"/>
  <c r="O226" i="10" s="1"/>
  <c r="O314" i="10" s="1"/>
  <c r="O74" i="10"/>
  <c r="O76" i="10"/>
  <c r="AF67" i="10"/>
  <c r="AF71" i="10"/>
  <c r="AF68" i="10"/>
  <c r="AF70" i="10"/>
  <c r="AF225" i="10" s="1"/>
  <c r="AF313" i="10" s="1"/>
  <c r="AF66" i="10"/>
  <c r="K87" i="10"/>
  <c r="K244" i="10" s="1"/>
  <c r="K332" i="10" s="1"/>
  <c r="N80" i="10"/>
  <c r="N251" i="10" s="1"/>
  <c r="N339" i="10" s="1"/>
  <c r="O79" i="10"/>
  <c r="L62" i="10"/>
  <c r="L256" i="10" s="1"/>
  <c r="L344" i="10" s="1"/>
  <c r="Q90" i="10"/>
  <c r="W78" i="10"/>
  <c r="W248" i="10" s="1"/>
  <c r="W336" i="10" s="1"/>
  <c r="AH86" i="10"/>
  <c r="AH243" i="10" s="1"/>
  <c r="AH331" i="10" s="1"/>
  <c r="Q267" i="10"/>
  <c r="Q355" i="10" s="1"/>
  <c r="T66" i="10"/>
  <c r="T70" i="10"/>
  <c r="T225" i="10" s="1"/>
  <c r="T313" i="10" s="1"/>
  <c r="T372" i="10" s="1"/>
  <c r="T60" i="10"/>
  <c r="T224" i="10" s="1"/>
  <c r="T312" i="10" s="1"/>
  <c r="T68" i="10"/>
  <c r="J91" i="10"/>
  <c r="N71" i="10"/>
  <c r="AB81" i="10"/>
  <c r="Q64" i="10"/>
  <c r="Q265" i="10" s="1"/>
  <c r="Q353" i="10" s="1"/>
  <c r="N65" i="10"/>
  <c r="N275" i="10" s="1"/>
  <c r="N363" i="10" s="1"/>
  <c r="M81" i="10"/>
  <c r="Q85" i="10"/>
  <c r="Q242" i="10" s="1"/>
  <c r="Q330" i="10" s="1"/>
  <c r="Q88" i="10"/>
  <c r="Q245" i="10" s="1"/>
  <c r="Q333" i="10" s="1"/>
  <c r="Q86" i="10"/>
  <c r="Q243" i="10" s="1"/>
  <c r="Q331" i="10" s="1"/>
  <c r="Q87" i="10"/>
  <c r="Q244" i="10" s="1"/>
  <c r="Q332" i="10" s="1"/>
  <c r="L73" i="10"/>
  <c r="AI97" i="10"/>
  <c r="AI272" i="10" s="1"/>
  <c r="AI360" i="10" s="1"/>
  <c r="K95" i="10"/>
  <c r="AG79" i="10"/>
  <c r="R64" i="10"/>
  <c r="R265" i="10" s="1"/>
  <c r="R353" i="10" s="1"/>
  <c r="T95" i="10"/>
  <c r="R74" i="10"/>
  <c r="Q94" i="10"/>
  <c r="Q264" i="10" s="1"/>
  <c r="Q352" i="10" s="1"/>
  <c r="Z79" i="10"/>
  <c r="AI65" i="10"/>
  <c r="AI275" i="10" s="1"/>
  <c r="AI363" i="10" s="1"/>
  <c r="V218" i="10"/>
  <c r="V306" i="10" s="1"/>
  <c r="L81" i="10"/>
  <c r="AF215" i="10"/>
  <c r="AF303" i="10" s="1"/>
  <c r="AH233" i="10"/>
  <c r="AH321" i="10" s="1"/>
  <c r="J90" i="10"/>
  <c r="W70" i="10"/>
  <c r="W225" i="10" s="1"/>
  <c r="W313" i="10" s="1"/>
  <c r="X73" i="10"/>
  <c r="X93" i="10"/>
  <c r="T67" i="10"/>
  <c r="AI72" i="10"/>
  <c r="AI226" i="10" s="1"/>
  <c r="AI314" i="10" s="1"/>
  <c r="AI61" i="10"/>
  <c r="AI238" i="10" s="1"/>
  <c r="AI326" i="10" s="1"/>
  <c r="AI76" i="10"/>
  <c r="AI75" i="10"/>
  <c r="AI77" i="10"/>
  <c r="AJ96" i="10"/>
  <c r="W71" i="10"/>
  <c r="AI86" i="10"/>
  <c r="AI243" i="10" s="1"/>
  <c r="AI331" i="10" s="1"/>
  <c r="I82" i="10"/>
  <c r="I254" i="10" s="1"/>
  <c r="I342" i="10" s="1"/>
  <c r="O94" i="10"/>
  <c r="O264" i="10" s="1"/>
  <c r="O352" i="10" s="1"/>
  <c r="P87" i="10"/>
  <c r="P244" i="10" s="1"/>
  <c r="P332" i="10" s="1"/>
  <c r="AF60" i="10"/>
  <c r="AF224" i="10" s="1"/>
  <c r="AF312" i="10" s="1"/>
  <c r="AF420" i="10" s="1"/>
  <c r="AF491" i="4" s="1"/>
  <c r="AA90" i="10"/>
  <c r="X70" i="10"/>
  <c r="X225" i="10" s="1"/>
  <c r="X313" i="10" s="1"/>
  <c r="V70" i="10"/>
  <c r="V225" i="10" s="1"/>
  <c r="V313" i="10" s="1"/>
  <c r="Q63" i="10"/>
  <c r="Q247" i="10" s="1"/>
  <c r="Q335" i="10" s="1"/>
  <c r="K82" i="10"/>
  <c r="K254" i="10" s="1"/>
  <c r="K342" i="10" s="1"/>
  <c r="K83" i="10"/>
  <c r="K255" i="10" s="1"/>
  <c r="K343" i="10" s="1"/>
  <c r="K78" i="10"/>
  <c r="K248" i="10" s="1"/>
  <c r="K336" i="10" s="1"/>
  <c r="AJ64" i="10"/>
  <c r="AJ93" i="10"/>
  <c r="T99" i="10"/>
  <c r="T274" i="10" s="1"/>
  <c r="T362" i="10" s="1"/>
  <c r="S236" i="10"/>
  <c r="S324" i="10" s="1"/>
  <c r="S235" i="10"/>
  <c r="S323" i="10" s="1"/>
  <c r="S234" i="10"/>
  <c r="S322" i="10" s="1"/>
  <c r="S237" i="10"/>
  <c r="S325" i="10" s="1"/>
  <c r="V78" i="10"/>
  <c r="V248" i="10" s="1"/>
  <c r="V336" i="10" s="1"/>
  <c r="V80" i="10"/>
  <c r="V251" i="10" s="1"/>
  <c r="V339" i="10" s="1"/>
  <c r="V82" i="10"/>
  <c r="V254" i="10" s="1"/>
  <c r="V342" i="10" s="1"/>
  <c r="V83" i="10"/>
  <c r="V255" i="10" s="1"/>
  <c r="V343" i="10" s="1"/>
  <c r="V79" i="10"/>
  <c r="N74" i="10"/>
  <c r="N76" i="10"/>
  <c r="N61" i="10"/>
  <c r="N238" i="10" s="1"/>
  <c r="N326" i="10" s="1"/>
  <c r="N72" i="10"/>
  <c r="N226" i="10" s="1"/>
  <c r="N314" i="10" s="1"/>
  <c r="N77" i="10"/>
  <c r="AE99" i="10"/>
  <c r="AE274" i="10" s="1"/>
  <c r="AE362" i="10" s="1"/>
  <c r="AG67" i="10"/>
  <c r="AG68" i="10"/>
  <c r="AG70" i="10"/>
  <c r="AG225" i="10" s="1"/>
  <c r="AG313" i="10" s="1"/>
  <c r="AG66" i="10"/>
  <c r="R68" i="10"/>
  <c r="R70" i="10"/>
  <c r="R225" i="10" s="1"/>
  <c r="R313" i="10" s="1"/>
  <c r="R67" i="10"/>
  <c r="R66" i="10"/>
  <c r="J72" i="10"/>
  <c r="J226" i="10" s="1"/>
  <c r="J314" i="10" s="1"/>
  <c r="J74" i="10"/>
  <c r="J61" i="10"/>
  <c r="J238" i="10" s="1"/>
  <c r="J326" i="10" s="1"/>
  <c r="J77" i="10"/>
  <c r="Z86" i="10"/>
  <c r="Z243" i="10" s="1"/>
  <c r="Z331" i="10" s="1"/>
  <c r="Z87" i="10"/>
  <c r="Z244" i="10" s="1"/>
  <c r="Z332" i="10" s="1"/>
  <c r="Z63" i="10"/>
  <c r="Z247" i="10" s="1"/>
  <c r="Z335" i="10" s="1"/>
  <c r="Z84" i="10"/>
  <c r="Z241" i="10" s="1"/>
  <c r="Z329" i="10" s="1"/>
  <c r="Z89" i="10"/>
  <c r="Z246" i="10" s="1"/>
  <c r="Z334" i="10" s="1"/>
  <c r="T98" i="10"/>
  <c r="T273" i="10" s="1"/>
  <c r="T361" i="10" s="1"/>
  <c r="U87" i="10"/>
  <c r="U244" i="10" s="1"/>
  <c r="U332" i="10" s="1"/>
  <c r="U63" i="10"/>
  <c r="U247" i="10" s="1"/>
  <c r="U335" i="10" s="1"/>
  <c r="U85" i="10"/>
  <c r="U242" i="10" s="1"/>
  <c r="U330" i="10" s="1"/>
  <c r="U84" i="10"/>
  <c r="U241" i="10" s="1"/>
  <c r="U329" i="10" s="1"/>
  <c r="U88" i="10"/>
  <c r="U245" i="10" s="1"/>
  <c r="U333" i="10" s="1"/>
  <c r="L216" i="10"/>
  <c r="L304" i="10" s="1"/>
  <c r="L215" i="10"/>
  <c r="L303" i="10" s="1"/>
  <c r="L213" i="10"/>
  <c r="L301" i="10" s="1"/>
  <c r="L212" i="10"/>
  <c r="L300" i="10" s="1"/>
  <c r="L219" i="10"/>
  <c r="L307" i="10" s="1"/>
  <c r="L211" i="10"/>
  <c r="L299" i="10" s="1"/>
  <c r="R90" i="10"/>
  <c r="AF78" i="10"/>
  <c r="AF248" i="10" s="1"/>
  <c r="AF336" i="10" s="1"/>
  <c r="AD80" i="10"/>
  <c r="AD251" i="10" s="1"/>
  <c r="AD339" i="10" s="1"/>
  <c r="AD83" i="10"/>
  <c r="AD255" i="10" s="1"/>
  <c r="AD343" i="10" s="1"/>
  <c r="AD79" i="10"/>
  <c r="AD82" i="10"/>
  <c r="AD254" i="10" s="1"/>
  <c r="AD342" i="10" s="1"/>
  <c r="AD78" i="10"/>
  <c r="AD248" i="10" s="1"/>
  <c r="AD336" i="10" s="1"/>
  <c r="K89" i="10"/>
  <c r="K246" i="10" s="1"/>
  <c r="K334" i="10" s="1"/>
  <c r="K85" i="10"/>
  <c r="K242" i="10" s="1"/>
  <c r="K330" i="10" s="1"/>
  <c r="K84" i="10"/>
  <c r="K241" i="10" s="1"/>
  <c r="K329" i="10" s="1"/>
  <c r="K80" i="10"/>
  <c r="K251" i="10" s="1"/>
  <c r="K339" i="10" s="1"/>
  <c r="V81" i="10"/>
  <c r="W75" i="10"/>
  <c r="AJ80" i="10"/>
  <c r="AJ251" i="10" s="1"/>
  <c r="AJ339" i="10" s="1"/>
  <c r="AJ79" i="10"/>
  <c r="AJ78" i="10"/>
  <c r="AJ248" i="10" s="1"/>
  <c r="AJ336" i="10" s="1"/>
  <c r="W83" i="10"/>
  <c r="W255" i="10" s="1"/>
  <c r="W343" i="10" s="1"/>
  <c r="W62" i="10"/>
  <c r="W256" i="10" s="1"/>
  <c r="W344" i="10" s="1"/>
  <c r="W80" i="10"/>
  <c r="W251" i="10" s="1"/>
  <c r="W339" i="10" s="1"/>
  <c r="AC62" i="10"/>
  <c r="AC256" i="10" s="1"/>
  <c r="AC344" i="10" s="1"/>
  <c r="AC370" i="10" s="1"/>
  <c r="AC83" i="10"/>
  <c r="AC255" i="10" s="1"/>
  <c r="AC343" i="10" s="1"/>
  <c r="AC81" i="10"/>
  <c r="AC78" i="10"/>
  <c r="AC248" i="10" s="1"/>
  <c r="AC336" i="10" s="1"/>
  <c r="AC80" i="10"/>
  <c r="AC251" i="10" s="1"/>
  <c r="AC339" i="10" s="1"/>
  <c r="P90" i="10"/>
  <c r="S95" i="10"/>
  <c r="S98" i="10"/>
  <c r="S273" i="10" s="1"/>
  <c r="S361" i="10" s="1"/>
  <c r="O82" i="10"/>
  <c r="O254" i="10" s="1"/>
  <c r="O342" i="10" s="1"/>
  <c r="O83" i="10"/>
  <c r="O255" i="10" s="1"/>
  <c r="O343" i="10" s="1"/>
  <c r="O78" i="10"/>
  <c r="O248" i="10" s="1"/>
  <c r="O336" i="10" s="1"/>
  <c r="O81" i="10"/>
  <c r="Y93" i="10"/>
  <c r="X65" i="10"/>
  <c r="X275" i="10" s="1"/>
  <c r="X363" i="10" s="1"/>
  <c r="K96" i="10"/>
  <c r="AC90" i="10"/>
  <c r="X62" i="10"/>
  <c r="X256" i="10" s="1"/>
  <c r="X344" i="10" s="1"/>
  <c r="AD70" i="10"/>
  <c r="AD225" i="10" s="1"/>
  <c r="AD313" i="10" s="1"/>
  <c r="AD67" i="10"/>
  <c r="AD60" i="10"/>
  <c r="AD224" i="10" s="1"/>
  <c r="AD312" i="10" s="1"/>
  <c r="AD420" i="10" s="1"/>
  <c r="AD491" i="4" s="1"/>
  <c r="AD66" i="10"/>
  <c r="AD68" i="10"/>
  <c r="AD71" i="10"/>
  <c r="AJ60" i="10"/>
  <c r="AJ68" i="10"/>
  <c r="AJ70" i="10"/>
  <c r="AJ225" i="10" s="1"/>
  <c r="AJ313" i="10" s="1"/>
  <c r="AJ67" i="10"/>
  <c r="AJ66" i="10"/>
  <c r="Y72" i="10"/>
  <c r="Y226" i="10" s="1"/>
  <c r="Y314" i="10" s="1"/>
  <c r="Y75" i="10"/>
  <c r="Y77" i="10"/>
  <c r="Y61" i="10"/>
  <c r="Y238" i="10" s="1"/>
  <c r="Y326" i="10" s="1"/>
  <c r="Y73" i="10"/>
  <c r="K81" i="10"/>
  <c r="T73" i="10"/>
  <c r="AD84" i="10"/>
  <c r="AD241" i="10" s="1"/>
  <c r="AD329" i="10" s="1"/>
  <c r="AJ90" i="10"/>
  <c r="AJ83" i="10"/>
  <c r="AJ255" i="10" s="1"/>
  <c r="AJ343" i="10" s="1"/>
  <c r="W91" i="10"/>
  <c r="O90" i="10"/>
  <c r="I68" i="10"/>
  <c r="AB93" i="10"/>
  <c r="N79" i="10"/>
  <c r="AB63" i="10"/>
  <c r="AB247" i="10" s="1"/>
  <c r="AB335" i="10" s="1"/>
  <c r="AB87" i="10"/>
  <c r="AB244" i="10" s="1"/>
  <c r="AB332" i="10" s="1"/>
  <c r="AB85" i="10"/>
  <c r="AB242" i="10" s="1"/>
  <c r="AB330" i="10" s="1"/>
  <c r="AB89" i="10"/>
  <c r="AB246" i="10" s="1"/>
  <c r="AB334" i="10" s="1"/>
  <c r="AB84" i="10"/>
  <c r="AB241" i="10" s="1"/>
  <c r="AB329" i="10" s="1"/>
  <c r="AB88" i="10"/>
  <c r="AB245" i="10" s="1"/>
  <c r="AB333" i="10" s="1"/>
  <c r="AB372" i="10" s="1"/>
  <c r="I98" i="10"/>
  <c r="I273" i="10" s="1"/>
  <c r="I361" i="10" s="1"/>
  <c r="P72" i="10"/>
  <c r="P226" i="10" s="1"/>
  <c r="P314" i="10" s="1"/>
  <c r="Z213" i="10"/>
  <c r="Z301" i="10" s="1"/>
  <c r="Z219" i="10"/>
  <c r="Z307" i="10" s="1"/>
  <c r="Z214" i="10"/>
  <c r="Z302" i="10" s="1"/>
  <c r="Z217" i="10"/>
  <c r="Z305" i="10" s="1"/>
  <c r="Z212" i="10"/>
  <c r="Z300" i="10" s="1"/>
  <c r="K90" i="10"/>
  <c r="N99" i="10"/>
  <c r="N274" i="10" s="1"/>
  <c r="N362" i="10" s="1"/>
  <c r="X77" i="10"/>
  <c r="AF72" i="10"/>
  <c r="AF226" i="10" s="1"/>
  <c r="AF314" i="10" s="1"/>
  <c r="S83" i="10"/>
  <c r="S255" i="10" s="1"/>
  <c r="S343" i="10" s="1"/>
  <c r="K67" i="10"/>
  <c r="AJ62" i="10"/>
  <c r="Z82" i="10"/>
  <c r="Z254" i="10" s="1"/>
  <c r="Z342" i="10" s="1"/>
  <c r="Z372" i="10" s="1"/>
  <c r="X74" i="10"/>
  <c r="W69" i="10"/>
  <c r="AC77" i="10"/>
  <c r="Y74" i="10"/>
  <c r="AH74" i="10"/>
  <c r="AF83" i="10"/>
  <c r="AF255" i="10" s="1"/>
  <c r="AF343" i="10" s="1"/>
  <c r="X61" i="10"/>
  <c r="X238" i="10" s="1"/>
  <c r="X326" i="10" s="1"/>
  <c r="T78" i="10"/>
  <c r="T248" i="10" s="1"/>
  <c r="T336" i="10" s="1"/>
  <c r="AH64" i="10"/>
  <c r="AH265" i="10" s="1"/>
  <c r="AH353" i="10" s="1"/>
  <c r="AH94" i="10"/>
  <c r="AH264" i="10" s="1"/>
  <c r="AH352" i="10" s="1"/>
  <c r="AH90" i="10"/>
  <c r="AC95" i="10"/>
  <c r="AC97" i="10"/>
  <c r="AC272" i="10" s="1"/>
  <c r="AC360" i="10" s="1"/>
  <c r="L257" i="10"/>
  <c r="L345" i="10" s="1"/>
  <c r="L260" i="10"/>
  <c r="L348" i="10" s="1"/>
  <c r="L258" i="10"/>
  <c r="L346" i="10" s="1"/>
  <c r="L259" i="10"/>
  <c r="L347" i="10" s="1"/>
  <c r="AJ89" i="10"/>
  <c r="AJ246" i="10" s="1"/>
  <c r="AJ334" i="10" s="1"/>
  <c r="AJ85" i="10"/>
  <c r="AJ242" i="10" s="1"/>
  <c r="AJ330" i="10" s="1"/>
  <c r="AJ86" i="10"/>
  <c r="AJ243" i="10" s="1"/>
  <c r="AJ331" i="10" s="1"/>
  <c r="AJ88" i="10"/>
  <c r="AJ245" i="10" s="1"/>
  <c r="AJ333" i="10" s="1"/>
  <c r="AJ372" i="10" s="1"/>
  <c r="P91" i="10"/>
  <c r="S61" i="10"/>
  <c r="S238" i="10" s="1"/>
  <c r="S326" i="10" s="1"/>
  <c r="S72" i="10"/>
  <c r="S226" i="10" s="1"/>
  <c r="S314" i="10" s="1"/>
  <c r="S74" i="10"/>
  <c r="AC239" i="10"/>
  <c r="AC327" i="10" s="1"/>
  <c r="AC371" i="10" s="1"/>
  <c r="Q79" i="10"/>
  <c r="AA62" i="10"/>
  <c r="AA256" i="10" s="1"/>
  <c r="AA344" i="10" s="1"/>
  <c r="AA80" i="10"/>
  <c r="AA251" i="10" s="1"/>
  <c r="AA339" i="10" s="1"/>
  <c r="R271" i="10"/>
  <c r="R359" i="10" s="1"/>
  <c r="AJ95" i="10"/>
  <c r="AH91" i="10"/>
  <c r="AG240" i="10"/>
  <c r="AG328" i="10" s="1"/>
  <c r="AG371" i="10" s="1"/>
  <c r="AB232" i="10"/>
  <c r="AB320" i="10" s="1"/>
  <c r="AB92" i="10"/>
  <c r="AB261" i="10" s="1"/>
  <c r="AB349" i="10" s="1"/>
  <c r="L70" i="10"/>
  <c r="L225" i="10" s="1"/>
  <c r="L313" i="10" s="1"/>
  <c r="L71" i="10"/>
  <c r="L60" i="10"/>
  <c r="L224" i="10" s="1"/>
  <c r="L312" i="10" s="1"/>
  <c r="L67" i="10"/>
  <c r="L66" i="10"/>
  <c r="L68" i="10"/>
  <c r="AD76" i="10"/>
  <c r="AD72" i="10"/>
  <c r="AD226" i="10" s="1"/>
  <c r="AD314" i="10" s="1"/>
  <c r="AD74" i="10"/>
  <c r="AA88" i="10"/>
  <c r="AA245" i="10" s="1"/>
  <c r="AA333" i="10" s="1"/>
  <c r="AA86" i="10"/>
  <c r="AA243" i="10" s="1"/>
  <c r="AA331" i="10" s="1"/>
  <c r="AA84" i="10"/>
  <c r="AA241" i="10" s="1"/>
  <c r="AA329" i="10" s="1"/>
  <c r="AA85" i="10"/>
  <c r="AA242" i="10" s="1"/>
  <c r="AA330" i="10" s="1"/>
  <c r="AA63" i="10"/>
  <c r="AA247" i="10" s="1"/>
  <c r="AA335" i="10" s="1"/>
  <c r="AH63" i="10"/>
  <c r="AH247" i="10" s="1"/>
  <c r="AH335" i="10" s="1"/>
  <c r="AB94" i="10"/>
  <c r="AB264" i="10" s="1"/>
  <c r="AB352" i="10" s="1"/>
  <c r="N62" i="10"/>
  <c r="N256" i="10" s="1"/>
  <c r="N344" i="10" s="1"/>
  <c r="K91" i="10"/>
  <c r="AG82" i="10"/>
  <c r="AG254" i="10" s="1"/>
  <c r="AG342" i="10" s="1"/>
  <c r="AG95" i="10"/>
  <c r="N75" i="10"/>
  <c r="I81" i="10"/>
  <c r="AJ91" i="10"/>
  <c r="Y66" i="10"/>
  <c r="L240" i="10"/>
  <c r="L328" i="10" s="1"/>
  <c r="L239" i="10"/>
  <c r="L327" i="10" s="1"/>
  <c r="AA91" i="10"/>
  <c r="AD77" i="10"/>
  <c r="U98" i="10"/>
  <c r="U273" i="10" s="1"/>
  <c r="U361" i="10" s="1"/>
  <c r="U95" i="10"/>
  <c r="U99" i="10"/>
  <c r="U274" i="10" s="1"/>
  <c r="U362" i="10" s="1"/>
  <c r="N95" i="10"/>
  <c r="W64" i="10"/>
  <c r="W265" i="10" s="1"/>
  <c r="W353" i="10" s="1"/>
  <c r="AE82" i="10"/>
  <c r="AE254" i="10" s="1"/>
  <c r="AE342" i="10" s="1"/>
  <c r="Q98" i="10"/>
  <c r="Q273" i="10" s="1"/>
  <c r="Q361" i="10" s="1"/>
  <c r="Q97" i="10"/>
  <c r="Q272" i="10" s="1"/>
  <c r="Q360" i="10" s="1"/>
  <c r="Q65" i="10"/>
  <c r="Q275" i="10" s="1"/>
  <c r="Q363" i="10" s="1"/>
  <c r="Q99" i="10"/>
  <c r="Q274" i="10" s="1"/>
  <c r="Q362" i="10" s="1"/>
  <c r="R61" i="10"/>
  <c r="R238" i="10" s="1"/>
  <c r="R326" i="10" s="1"/>
  <c r="AD90" i="10"/>
  <c r="I62" i="10"/>
  <c r="I256" i="10" s="1"/>
  <c r="I344" i="10" s="1"/>
  <c r="S79" i="10"/>
  <c r="AF76" i="10"/>
  <c r="U78" i="10"/>
  <c r="U248" i="10" s="1"/>
  <c r="U336" i="10" s="1"/>
  <c r="U79" i="10"/>
  <c r="U83" i="10"/>
  <c r="U255" i="10" s="1"/>
  <c r="U343" i="10" s="1"/>
  <c r="I239" i="10"/>
  <c r="I327" i="10" s="1"/>
  <c r="I371" i="10" s="1"/>
  <c r="S80" i="10"/>
  <c r="S251" i="10" s="1"/>
  <c r="S339" i="10" s="1"/>
  <c r="AI90" i="10"/>
  <c r="AC98" i="10"/>
  <c r="AC273" i="10" s="1"/>
  <c r="AC361" i="10" s="1"/>
  <c r="AH71" i="10"/>
  <c r="U80" i="10"/>
  <c r="U251" i="10" s="1"/>
  <c r="U339" i="10" s="1"/>
  <c r="Z76" i="10"/>
  <c r="O62" i="10"/>
  <c r="O256" i="10" s="1"/>
  <c r="O344" i="10" s="1"/>
  <c r="L94" i="10"/>
  <c r="L264" i="10" s="1"/>
  <c r="L352" i="10" s="1"/>
  <c r="AJ87" i="10"/>
  <c r="AJ244" i="10" s="1"/>
  <c r="AJ332" i="10" s="1"/>
  <c r="L72" i="10"/>
  <c r="L226" i="10" s="1"/>
  <c r="L314" i="10" s="1"/>
  <c r="W81" i="10"/>
  <c r="S97" i="10"/>
  <c r="S272" i="10" s="1"/>
  <c r="S360" i="10" s="1"/>
  <c r="O68" i="10"/>
  <c r="O75" i="10"/>
  <c r="X72" i="10"/>
  <c r="X226" i="10" s="1"/>
  <c r="X314" i="10" s="1"/>
  <c r="Z95" i="10"/>
  <c r="U76" i="10"/>
  <c r="J87" i="10"/>
  <c r="J244" i="10" s="1"/>
  <c r="J332" i="10" s="1"/>
  <c r="J63" i="10"/>
  <c r="J247" i="10" s="1"/>
  <c r="J335" i="10" s="1"/>
  <c r="J85" i="10"/>
  <c r="J242" i="10" s="1"/>
  <c r="J330" i="10" s="1"/>
  <c r="J88" i="10"/>
  <c r="J245" i="10" s="1"/>
  <c r="J333" i="10" s="1"/>
  <c r="J84" i="10"/>
  <c r="J241" i="10" s="1"/>
  <c r="J329" i="10" s="1"/>
  <c r="K262" i="10"/>
  <c r="K350" i="10" s="1"/>
  <c r="AJ73" i="10"/>
  <c r="AJ61" i="10"/>
  <c r="AJ72" i="10"/>
  <c r="AJ226" i="10" s="1"/>
  <c r="AJ314" i="10" s="1"/>
  <c r="AJ75" i="10"/>
  <c r="W88" i="10"/>
  <c r="W245" i="10" s="1"/>
  <c r="W333" i="10" s="1"/>
  <c r="W87" i="10"/>
  <c r="W244" i="10" s="1"/>
  <c r="W332" i="10" s="1"/>
  <c r="W84" i="10"/>
  <c r="W241" i="10" s="1"/>
  <c r="W329" i="10" s="1"/>
  <c r="W89" i="10"/>
  <c r="W246" i="10" s="1"/>
  <c r="W334" i="10" s="1"/>
  <c r="W86" i="10"/>
  <c r="W243" i="10" s="1"/>
  <c r="W331" i="10" s="1"/>
  <c r="Z70" i="10"/>
  <c r="Z225" i="10" s="1"/>
  <c r="Z313" i="10" s="1"/>
  <c r="Z66" i="10"/>
  <c r="Z71" i="10"/>
  <c r="Z67" i="10"/>
  <c r="Z60" i="10"/>
  <c r="Z224" i="10" s="1"/>
  <c r="Z312" i="10" s="1"/>
  <c r="Z68" i="10"/>
  <c r="L64" i="10"/>
  <c r="L265" i="10" s="1"/>
  <c r="L353" i="10" s="1"/>
  <c r="U68" i="10"/>
  <c r="X84" i="10"/>
  <c r="X241" i="10" s="1"/>
  <c r="X329" i="10" s="1"/>
  <c r="M71" i="10"/>
  <c r="M60" i="10"/>
  <c r="M224" i="10" s="1"/>
  <c r="M312" i="10" s="1"/>
  <c r="M68" i="10"/>
  <c r="M66" i="10"/>
  <c r="M70" i="10"/>
  <c r="M225" i="10" s="1"/>
  <c r="M313" i="10" s="1"/>
  <c r="M67" i="10"/>
  <c r="AI73" i="10"/>
  <c r="S99" i="10"/>
  <c r="S274" i="10" s="1"/>
  <c r="S362" i="10" s="1"/>
  <c r="O93" i="10"/>
  <c r="J73" i="10"/>
  <c r="AJ99" i="10"/>
  <c r="AJ274" i="10" s="1"/>
  <c r="AJ362" i="10" s="1"/>
  <c r="AA64" i="10"/>
  <c r="AA265" i="10" s="1"/>
  <c r="AA353" i="10" s="1"/>
  <c r="K240" i="10"/>
  <c r="K328" i="10" s="1"/>
  <c r="K239" i="10"/>
  <c r="K327" i="10" s="1"/>
  <c r="T72" i="10"/>
  <c r="T226" i="10" s="1"/>
  <c r="T314" i="10" s="1"/>
  <c r="T61" i="10"/>
  <c r="T238" i="10" s="1"/>
  <c r="T326" i="10" s="1"/>
  <c r="T77" i="10"/>
  <c r="T75" i="10"/>
  <c r="Q80" i="10"/>
  <c r="Q251" i="10" s="1"/>
  <c r="Q339" i="10" s="1"/>
  <c r="Q62" i="10"/>
  <c r="Q256" i="10" s="1"/>
  <c r="Q344" i="10" s="1"/>
  <c r="Q78" i="10"/>
  <c r="Q248" i="10" s="1"/>
  <c r="Q336" i="10" s="1"/>
  <c r="Q82" i="10"/>
  <c r="Q254" i="10" s="1"/>
  <c r="Q342" i="10" s="1"/>
  <c r="N213" i="10"/>
  <c r="N301" i="10" s="1"/>
  <c r="N217" i="10"/>
  <c r="N305" i="10" s="1"/>
  <c r="N211" i="10"/>
  <c r="N299" i="10" s="1"/>
  <c r="N218" i="10"/>
  <c r="N306" i="10" s="1"/>
  <c r="N214" i="10"/>
  <c r="N302" i="10" s="1"/>
  <c r="N219" i="10"/>
  <c r="N307" i="10" s="1"/>
  <c r="N215" i="10"/>
  <c r="N303" i="10" s="1"/>
  <c r="N216" i="10"/>
  <c r="N304" i="10" s="1"/>
  <c r="AH235" i="10"/>
  <c r="AH323" i="10" s="1"/>
  <c r="AH236" i="10"/>
  <c r="AH324" i="10" s="1"/>
  <c r="AF80" i="10"/>
  <c r="AF251" i="10" s="1"/>
  <c r="AF339" i="10" s="1"/>
  <c r="AF79" i="10"/>
  <c r="AF82" i="10"/>
  <c r="AF254" i="10" s="1"/>
  <c r="AF342" i="10" s="1"/>
  <c r="AF372" i="10" s="1"/>
  <c r="R269" i="10"/>
  <c r="R357" i="10" s="1"/>
  <c r="R268" i="10"/>
  <c r="R356" i="10" s="1"/>
  <c r="M270" i="10"/>
  <c r="M358" i="10" s="1"/>
  <c r="M268" i="10"/>
  <c r="M356" i="10" s="1"/>
  <c r="M269" i="10"/>
  <c r="M357" i="10" s="1"/>
  <c r="K97" i="10"/>
  <c r="K272" i="10" s="1"/>
  <c r="K360" i="10" s="1"/>
  <c r="K99" i="10"/>
  <c r="K274" i="10" s="1"/>
  <c r="K362" i="10" s="1"/>
  <c r="K65" i="10"/>
  <c r="K275" i="10" s="1"/>
  <c r="K363" i="10" s="1"/>
  <c r="Q60" i="10"/>
  <c r="Q224" i="10" s="1"/>
  <c r="Q312" i="10" s="1"/>
  <c r="Q71" i="10"/>
  <c r="Q69" i="10"/>
  <c r="Q67" i="10"/>
  <c r="Q70" i="10"/>
  <c r="Q225" i="10" s="1"/>
  <c r="Q313" i="10" s="1"/>
  <c r="AB259" i="10"/>
  <c r="AB347" i="10" s="1"/>
  <c r="AB257" i="10"/>
  <c r="AB345" i="10" s="1"/>
  <c r="AB260" i="10"/>
  <c r="AB348" i="10" s="1"/>
  <c r="AB258" i="10"/>
  <c r="AB346" i="10" s="1"/>
  <c r="AA93" i="10"/>
  <c r="P94" i="10"/>
  <c r="P264" i="10" s="1"/>
  <c r="P352" i="10" s="1"/>
  <c r="I97" i="10"/>
  <c r="I272" i="10" s="1"/>
  <c r="I360" i="10" s="1"/>
  <c r="I65" i="10"/>
  <c r="I275" i="10" s="1"/>
  <c r="I363" i="10" s="1"/>
  <c r="AI83" i="10"/>
  <c r="AI255" i="10" s="1"/>
  <c r="AI343" i="10" s="1"/>
  <c r="AI78" i="10"/>
  <c r="AI248" i="10" s="1"/>
  <c r="AI336" i="10" s="1"/>
  <c r="AI80" i="10"/>
  <c r="AI251" i="10" s="1"/>
  <c r="AI339" i="10" s="1"/>
  <c r="AI62" i="10"/>
  <c r="AI256" i="10" s="1"/>
  <c r="AI344" i="10" s="1"/>
  <c r="O91" i="10"/>
  <c r="Q93" i="10"/>
  <c r="T74" i="10"/>
  <c r="AI79" i="10"/>
  <c r="AC96" i="10"/>
  <c r="AH87" i="10"/>
  <c r="AH244" i="10" s="1"/>
  <c r="AH332" i="10" s="1"/>
  <c r="AH89" i="10"/>
  <c r="AH246" i="10" s="1"/>
  <c r="AH334" i="10" s="1"/>
  <c r="AA212" i="10"/>
  <c r="AA300" i="10" s="1"/>
  <c r="AA211" i="10"/>
  <c r="AA299" i="10" s="1"/>
  <c r="AA214" i="10"/>
  <c r="AA302" i="10" s="1"/>
  <c r="AA219" i="10"/>
  <c r="AA307" i="10" s="1"/>
  <c r="AA216" i="10"/>
  <c r="AA304" i="10" s="1"/>
  <c r="AA213" i="10"/>
  <c r="AA301" i="10" s="1"/>
  <c r="AA217" i="10"/>
  <c r="AA305" i="10" s="1"/>
  <c r="AA215" i="10"/>
  <c r="AA303" i="10" s="1"/>
  <c r="N82" i="10"/>
  <c r="N254" i="10" s="1"/>
  <c r="N342" i="10" s="1"/>
  <c r="N78" i="10"/>
  <c r="N248" i="10" s="1"/>
  <c r="N336" i="10" s="1"/>
  <c r="N83" i="10"/>
  <c r="N255" i="10" s="1"/>
  <c r="N343" i="10" s="1"/>
  <c r="AG80" i="10"/>
  <c r="AG251" i="10" s="1"/>
  <c r="AG339" i="10" s="1"/>
  <c r="AG83" i="10"/>
  <c r="AG255" i="10" s="1"/>
  <c r="AG343" i="10" s="1"/>
  <c r="AD95" i="10"/>
  <c r="AD97" i="10"/>
  <c r="AD272" i="10" s="1"/>
  <c r="AD360" i="10" s="1"/>
  <c r="AD99" i="10"/>
  <c r="AD274" i="10" s="1"/>
  <c r="AD362" i="10" s="1"/>
  <c r="P60" i="10"/>
  <c r="P224" i="10" s="1"/>
  <c r="P312" i="10" s="1"/>
  <c r="P420" i="10" s="1"/>
  <c r="P491" i="4" s="1"/>
  <c r="P66" i="10"/>
  <c r="P67" i="10"/>
  <c r="P70" i="10"/>
  <c r="P225" i="10" s="1"/>
  <c r="P313" i="10" s="1"/>
  <c r="P68" i="10"/>
  <c r="AH68" i="10"/>
  <c r="R87" i="10"/>
  <c r="R244" i="10" s="1"/>
  <c r="R332" i="10" s="1"/>
  <c r="AB99" i="10"/>
  <c r="AB274" i="10" s="1"/>
  <c r="AB362" i="10" s="1"/>
  <c r="AB97" i="10"/>
  <c r="AB272" i="10" s="1"/>
  <c r="AB360" i="10" s="1"/>
  <c r="AB65" i="10"/>
  <c r="AB275" i="10" s="1"/>
  <c r="AB363" i="10" s="1"/>
  <c r="AI87" i="10"/>
  <c r="AI244" i="10" s="1"/>
  <c r="AI332" i="10" s="1"/>
  <c r="AI84" i="10"/>
  <c r="AI241" i="10" s="1"/>
  <c r="AI329" i="10" s="1"/>
  <c r="AI89" i="10"/>
  <c r="AI246" i="10" s="1"/>
  <c r="AI334" i="10" s="1"/>
  <c r="AI85" i="10"/>
  <c r="AI242" i="10" s="1"/>
  <c r="AI330" i="10" s="1"/>
  <c r="AI88" i="10"/>
  <c r="AI245" i="10" s="1"/>
  <c r="AI333" i="10" s="1"/>
  <c r="AI372" i="10" s="1"/>
  <c r="L83" i="10"/>
  <c r="L255" i="10" s="1"/>
  <c r="L343" i="10" s="1"/>
  <c r="L78" i="10"/>
  <c r="L248" i="10" s="1"/>
  <c r="L336" i="10" s="1"/>
  <c r="L80" i="10"/>
  <c r="L251" i="10" s="1"/>
  <c r="L339" i="10" s="1"/>
  <c r="AB60" i="10"/>
  <c r="AB224" i="10" s="1"/>
  <c r="AB312" i="10" s="1"/>
  <c r="AB70" i="10"/>
  <c r="AB225" i="10" s="1"/>
  <c r="AB313" i="10" s="1"/>
  <c r="AB66" i="10"/>
  <c r="AB67" i="10"/>
  <c r="W66" i="10"/>
  <c r="W60" i="10"/>
  <c r="W224" i="10" s="1"/>
  <c r="W312" i="10" s="1"/>
  <c r="W67" i="10"/>
  <c r="L90" i="10"/>
  <c r="R73" i="10"/>
  <c r="Y91" i="10"/>
  <c r="AG81" i="10"/>
  <c r="R77" i="10"/>
  <c r="AF269" i="10"/>
  <c r="AF357" i="10" s="1"/>
  <c r="L79" i="10"/>
  <c r="V96" i="10"/>
  <c r="AD96" i="10"/>
  <c r="Q271" i="10"/>
  <c r="Q359" i="10" s="1"/>
  <c r="Q268" i="10"/>
  <c r="Q356" i="10" s="1"/>
  <c r="U96" i="10"/>
  <c r="Z93" i="10"/>
  <c r="S96" i="10"/>
  <c r="Z61" i="10"/>
  <c r="Z238" i="10" s="1"/>
  <c r="Z326" i="10" s="1"/>
  <c r="Z74" i="10"/>
  <c r="Z72" i="10"/>
  <c r="Z226" i="10" s="1"/>
  <c r="Z314" i="10" s="1"/>
  <c r="R69" i="10"/>
  <c r="AB98" i="10"/>
  <c r="AB273" i="10" s="1"/>
  <c r="AB361" i="10" s="1"/>
  <c r="Z62" i="10"/>
  <c r="Z256" i="10" s="1"/>
  <c r="Z344" i="10" s="1"/>
  <c r="Z78" i="10"/>
  <c r="Z248" i="10" s="1"/>
  <c r="Z336" i="10" s="1"/>
  <c r="AH66" i="10"/>
  <c r="R75" i="10"/>
  <c r="AJ69" i="10"/>
  <c r="AI210" i="10"/>
  <c r="AI298" i="10" s="1"/>
  <c r="AI208" i="10"/>
  <c r="AI296" i="10" s="1"/>
  <c r="AI209" i="10"/>
  <c r="AI297" i="10" s="1"/>
  <c r="AI207" i="10"/>
  <c r="AI295" i="10" s="1"/>
  <c r="AI206" i="10"/>
  <c r="AI294" i="10" s="1"/>
  <c r="AH85" i="10"/>
  <c r="AH242" i="10" s="1"/>
  <c r="AH330" i="10" s="1"/>
  <c r="AC66" i="10"/>
  <c r="X75" i="10"/>
  <c r="AH84" i="10"/>
  <c r="AH241" i="10" s="1"/>
  <c r="AH329" i="10" s="1"/>
  <c r="AI94" i="10"/>
  <c r="AI264" i="10" s="1"/>
  <c r="AI352" i="10" s="1"/>
  <c r="AG65" i="10"/>
  <c r="AG275" i="10" s="1"/>
  <c r="AG363" i="10" s="1"/>
  <c r="L77" i="10"/>
  <c r="P69" i="10"/>
  <c r="AE96" i="10"/>
  <c r="AD93" i="10"/>
  <c r="AG71" i="10"/>
  <c r="L61" i="10"/>
  <c r="L238" i="10" s="1"/>
  <c r="L326" i="10" s="1"/>
  <c r="AB83" i="10"/>
  <c r="AB255" i="10" s="1"/>
  <c r="AB343" i="10" s="1"/>
  <c r="AJ98" i="10"/>
  <c r="AJ273" i="10" s="1"/>
  <c r="AJ361" i="10" s="1"/>
  <c r="Y87" i="10"/>
  <c r="Y244" i="10" s="1"/>
  <c r="Y332" i="10" s="1"/>
  <c r="Y89" i="10"/>
  <c r="Y246" i="10" s="1"/>
  <c r="Y334" i="10" s="1"/>
  <c r="Y85" i="10"/>
  <c r="Y242" i="10" s="1"/>
  <c r="Y330" i="10" s="1"/>
  <c r="Y88" i="10"/>
  <c r="Y245" i="10" s="1"/>
  <c r="Y333" i="10" s="1"/>
  <c r="Y86" i="10"/>
  <c r="Y243" i="10" s="1"/>
  <c r="Y331" i="10" s="1"/>
  <c r="Y63" i="10"/>
  <c r="Y247" i="10" s="1"/>
  <c r="Y335" i="10" s="1"/>
  <c r="S71" i="10"/>
  <c r="AG78" i="10"/>
  <c r="AG248" i="10" s="1"/>
  <c r="AG336" i="10" s="1"/>
  <c r="K71" i="10"/>
  <c r="Z96" i="10"/>
  <c r="AA89" i="10"/>
  <c r="AA246" i="10" s="1"/>
  <c r="AA334" i="10" s="1"/>
  <c r="R92" i="10"/>
  <c r="R261" i="10" s="1"/>
  <c r="R349" i="10" s="1"/>
  <c r="Q73" i="10"/>
  <c r="U60" i="10"/>
  <c r="U224" i="10" s="1"/>
  <c r="U312" i="10" s="1"/>
  <c r="U71" i="10"/>
  <c r="U66" i="10"/>
  <c r="O88" i="10"/>
  <c r="O245" i="10" s="1"/>
  <c r="O333" i="10" s="1"/>
  <c r="Z64" i="10"/>
  <c r="Z265" i="10" s="1"/>
  <c r="Z353" i="10" s="1"/>
  <c r="Z94" i="10"/>
  <c r="Z264" i="10" s="1"/>
  <c r="Z352" i="10" s="1"/>
  <c r="AE78" i="10"/>
  <c r="AE248" i="10" s="1"/>
  <c r="AE336" i="10" s="1"/>
  <c r="AE83" i="10"/>
  <c r="AE255" i="10" s="1"/>
  <c r="AE343" i="10" s="1"/>
  <c r="AH69" i="10"/>
  <c r="W61" i="10"/>
  <c r="W238" i="10" s="1"/>
  <c r="W326" i="10" s="1"/>
  <c r="W73" i="10"/>
  <c r="W72" i="10"/>
  <c r="W226" i="10" s="1"/>
  <c r="W314" i="10" s="1"/>
  <c r="W77" i="10"/>
  <c r="K69" i="10"/>
  <c r="P89" i="10"/>
  <c r="P246" i="10" s="1"/>
  <c r="P334" i="10" s="1"/>
  <c r="Y252" i="10"/>
  <c r="Y340" i="10" s="1"/>
  <c r="V73" i="10"/>
  <c r="V61" i="10"/>
  <c r="V238" i="10" s="1"/>
  <c r="V326" i="10" s="1"/>
  <c r="V72" i="10"/>
  <c r="V226" i="10" s="1"/>
  <c r="V314" i="10" s="1"/>
  <c r="I67" i="10"/>
  <c r="I64" i="10"/>
  <c r="I265" i="10" s="1"/>
  <c r="I353" i="10" s="1"/>
  <c r="I94" i="10"/>
  <c r="I264" i="10" s="1"/>
  <c r="I352" i="10" s="1"/>
  <c r="AC72" i="10"/>
  <c r="AC226" i="10" s="1"/>
  <c r="AC314" i="10" s="1"/>
  <c r="AC74" i="10"/>
  <c r="AC73" i="10"/>
  <c r="AC75" i="10"/>
  <c r="N66" i="10"/>
  <c r="N70" i="10"/>
  <c r="N225" i="10" s="1"/>
  <c r="N313" i="10" s="1"/>
  <c r="N60" i="10"/>
  <c r="N224" i="10" s="1"/>
  <c r="N312" i="10" s="1"/>
  <c r="V98" i="10"/>
  <c r="V273" i="10" s="1"/>
  <c r="V361" i="10" s="1"/>
  <c r="V65" i="10"/>
  <c r="V275" i="10" s="1"/>
  <c r="V363" i="10" s="1"/>
  <c r="R72" i="10"/>
  <c r="R226" i="10" s="1"/>
  <c r="R314" i="10" s="1"/>
  <c r="AH61" i="10"/>
  <c r="AH238" i="10" s="1"/>
  <c r="AH326" i="10" s="1"/>
  <c r="AH72" i="10"/>
  <c r="AH226" i="10" s="1"/>
  <c r="AH314" i="10" s="1"/>
  <c r="AH73" i="10"/>
  <c r="AH77" i="10"/>
  <c r="R97" i="10"/>
  <c r="R272" i="10" s="1"/>
  <c r="R360" i="10" s="1"/>
  <c r="R99" i="10"/>
  <c r="R274" i="10" s="1"/>
  <c r="R362" i="10" s="1"/>
  <c r="R65" i="10"/>
  <c r="R275" i="10" s="1"/>
  <c r="R363" i="10" s="1"/>
  <c r="M65" i="10"/>
  <c r="M275" i="10" s="1"/>
  <c r="M363" i="10" s="1"/>
  <c r="M99" i="10"/>
  <c r="M274" i="10" s="1"/>
  <c r="M362" i="10" s="1"/>
  <c r="M97" i="10"/>
  <c r="M272" i="10" s="1"/>
  <c r="M360" i="10" s="1"/>
  <c r="AD91" i="10"/>
  <c r="AG61" i="10"/>
  <c r="AG238" i="10" s="1"/>
  <c r="AG326" i="10" s="1"/>
  <c r="AG72" i="10"/>
  <c r="AG226" i="10" s="1"/>
  <c r="AG314" i="10" s="1"/>
  <c r="AG74" i="10"/>
  <c r="AG73" i="10"/>
  <c r="AB72" i="10"/>
  <c r="AB226" i="10" s="1"/>
  <c r="AB314" i="10" s="1"/>
  <c r="AB75" i="10"/>
  <c r="AB77" i="10"/>
  <c r="AB76" i="10"/>
  <c r="AB61" i="10"/>
  <c r="AB238" i="10" s="1"/>
  <c r="AB326" i="10" s="1"/>
  <c r="AF64" i="10"/>
  <c r="AF265" i="10" s="1"/>
  <c r="AF353" i="10" s="1"/>
  <c r="R71" i="10"/>
  <c r="AJ84" i="10"/>
  <c r="AJ241" i="10" s="1"/>
  <c r="AJ329" i="10" s="1"/>
  <c r="P250" i="10"/>
  <c r="P338" i="10" s="1"/>
  <c r="AH237" i="10"/>
  <c r="AH325" i="10" s="1"/>
  <c r="L93" i="10"/>
  <c r="AA70" i="10"/>
  <c r="AA225" i="10" s="1"/>
  <c r="AA313" i="10" s="1"/>
  <c r="AA60" i="10"/>
  <c r="AA224" i="10" s="1"/>
  <c r="AA312" i="10" s="1"/>
  <c r="AA66" i="10"/>
  <c r="AA67" i="10"/>
  <c r="T84" i="10"/>
  <c r="T241" i="10" s="1"/>
  <c r="T329" i="10" s="1"/>
  <c r="T89" i="10"/>
  <c r="T246" i="10" s="1"/>
  <c r="T334" i="10" s="1"/>
  <c r="T63" i="10"/>
  <c r="T247" i="10" s="1"/>
  <c r="T335" i="10" s="1"/>
  <c r="T86" i="10"/>
  <c r="T243" i="10" s="1"/>
  <c r="T331" i="10" s="1"/>
  <c r="T87" i="10"/>
  <c r="T244" i="10" s="1"/>
  <c r="T332" i="10" s="1"/>
  <c r="AG99" i="10"/>
  <c r="AG274" i="10" s="1"/>
  <c r="AG362" i="10" s="1"/>
  <c r="X90" i="10"/>
  <c r="AC94" i="10"/>
  <c r="AC264" i="10" s="1"/>
  <c r="AC352" i="10" s="1"/>
  <c r="AJ94" i="10"/>
  <c r="AJ264" i="10" s="1"/>
  <c r="AJ352" i="10" s="1"/>
  <c r="V84" i="10"/>
  <c r="V241" i="10" s="1"/>
  <c r="V329" i="10" s="1"/>
  <c r="V85" i="10"/>
  <c r="V242" i="10" s="1"/>
  <c r="V330" i="10" s="1"/>
  <c r="V63" i="10"/>
  <c r="V247" i="10" s="1"/>
  <c r="V335" i="10" s="1"/>
  <c r="V87" i="10"/>
  <c r="V244" i="10" s="1"/>
  <c r="V332" i="10" s="1"/>
  <c r="V88" i="10"/>
  <c r="V245" i="10" s="1"/>
  <c r="V333" i="10" s="1"/>
  <c r="V89" i="10"/>
  <c r="V246" i="10" s="1"/>
  <c r="V334" i="10" s="1"/>
  <c r="X91" i="10"/>
  <c r="L218" i="10"/>
  <c r="L306" i="10" s="1"/>
  <c r="M98" i="10"/>
  <c r="M273" i="10" s="1"/>
  <c r="M361" i="10" s="1"/>
  <c r="P73" i="10"/>
  <c r="P61" i="10"/>
  <c r="P238" i="10" s="1"/>
  <c r="P326" i="10" s="1"/>
  <c r="U65" i="10"/>
  <c r="U275" i="10" s="1"/>
  <c r="U363" i="10" s="1"/>
  <c r="Z91" i="10"/>
  <c r="AC99" i="10"/>
  <c r="AC274" i="10" s="1"/>
  <c r="AC362" i="10" s="1"/>
  <c r="I61" i="10"/>
  <c r="I238" i="10" s="1"/>
  <c r="I326" i="10" s="1"/>
  <c r="I74" i="10"/>
  <c r="I72" i="10"/>
  <c r="I226" i="10" s="1"/>
  <c r="I314" i="10" s="1"/>
  <c r="I73" i="10"/>
  <c r="I77" i="10"/>
  <c r="U70" i="10"/>
  <c r="U225" i="10" s="1"/>
  <c r="U313" i="10" s="1"/>
  <c r="AC93" i="10"/>
  <c r="AD65" i="10"/>
  <c r="AD275" i="10" s="1"/>
  <c r="AD363" i="10" s="1"/>
  <c r="AD370" i="10" s="1"/>
  <c r="AD94" i="10"/>
  <c r="AD264" i="10" s="1"/>
  <c r="AD352" i="10" s="1"/>
  <c r="T71" i="10"/>
  <c r="X71" i="10"/>
  <c r="U82" i="10"/>
  <c r="U254" i="10" s="1"/>
  <c r="U342" i="10" s="1"/>
  <c r="U372" i="10" s="1"/>
  <c r="U86" i="10"/>
  <c r="U243" i="10" s="1"/>
  <c r="U331" i="10" s="1"/>
  <c r="I90" i="10"/>
  <c r="AI60" i="10"/>
  <c r="AI224" i="10" s="1"/>
  <c r="AI312" i="10" s="1"/>
  <c r="AI420" i="10" s="1"/>
  <c r="AI491" i="4" s="1"/>
  <c r="AI66" i="10"/>
  <c r="AI70" i="10"/>
  <c r="AI225" i="10" s="1"/>
  <c r="AI313" i="10" s="1"/>
  <c r="AI71" i="10"/>
  <c r="S77" i="10"/>
  <c r="AF95" i="10"/>
  <c r="Z80" i="10"/>
  <c r="Z251" i="10" s="1"/>
  <c r="Z339" i="10" s="1"/>
  <c r="P75" i="10"/>
  <c r="Q89" i="10"/>
  <c r="Q246" i="10" s="1"/>
  <c r="Q334" i="10" s="1"/>
  <c r="X240" i="10"/>
  <c r="X328" i="10" s="1"/>
  <c r="X239" i="10"/>
  <c r="X327" i="10" s="1"/>
  <c r="X371" i="10" s="1"/>
  <c r="AB95" i="10"/>
  <c r="K86" i="10"/>
  <c r="K243" i="10" s="1"/>
  <c r="K331" i="10" s="1"/>
  <c r="O61" i="10"/>
  <c r="O238" i="10" s="1"/>
  <c r="O326" i="10" s="1"/>
  <c r="J80" i="10"/>
  <c r="J251" i="10" s="1"/>
  <c r="J339" i="10" s="1"/>
  <c r="J79" i="10"/>
  <c r="J82" i="10"/>
  <c r="J254" i="10" s="1"/>
  <c r="J342" i="10" s="1"/>
  <c r="J372" i="10" s="1"/>
  <c r="J83" i="10"/>
  <c r="J255" i="10" s="1"/>
  <c r="J343" i="10" s="1"/>
  <c r="J78" i="10"/>
  <c r="J248" i="10" s="1"/>
  <c r="J336" i="10" s="1"/>
  <c r="AA68" i="10"/>
  <c r="T85" i="10"/>
  <c r="T242" i="10" s="1"/>
  <c r="T330" i="10" s="1"/>
  <c r="Z77" i="10"/>
  <c r="AI232" i="10"/>
  <c r="AI320" i="10" s="1"/>
  <c r="AB68" i="10"/>
  <c r="AG97" i="10"/>
  <c r="AG272" i="10" s="1"/>
  <c r="AG360" i="10" s="1"/>
  <c r="V77" i="10"/>
  <c r="L86" i="10"/>
  <c r="L243" i="10" s="1"/>
  <c r="L331" i="10" s="1"/>
  <c r="L85" i="10"/>
  <c r="L242" i="10" s="1"/>
  <c r="L330" i="10" s="1"/>
  <c r="L88" i="10"/>
  <c r="L245" i="10" s="1"/>
  <c r="L333" i="10" s="1"/>
  <c r="L372" i="10" s="1"/>
  <c r="L63" i="10"/>
  <c r="L247" i="10" s="1"/>
  <c r="L335" i="10" s="1"/>
  <c r="L84" i="10"/>
  <c r="L241" i="10" s="1"/>
  <c r="L329" i="10" s="1"/>
  <c r="L89" i="10"/>
  <c r="L246" i="10" s="1"/>
  <c r="L334" i="10" s="1"/>
  <c r="N67" i="10"/>
  <c r="Z211" i="10"/>
  <c r="Z299" i="10" s="1"/>
  <c r="AJ76" i="10"/>
  <c r="Z73" i="10"/>
  <c r="P76" i="10"/>
  <c r="AJ97" i="10"/>
  <c r="AJ272" i="10" s="1"/>
  <c r="AJ360" i="10" s="1"/>
  <c r="O84" i="10"/>
  <c r="O241" i="10" s="1"/>
  <c r="O329" i="10" s="1"/>
  <c r="O87" i="10"/>
  <c r="O244" i="10" s="1"/>
  <c r="O332" i="10" s="1"/>
  <c r="O86" i="10"/>
  <c r="O243" i="10" s="1"/>
  <c r="O331" i="10" s="1"/>
  <c r="O85" i="10"/>
  <c r="O242" i="10" s="1"/>
  <c r="O330" i="10" s="1"/>
  <c r="O89" i="10"/>
  <c r="O246" i="10" s="1"/>
  <c r="O334" i="10" s="1"/>
  <c r="Z98" i="10"/>
  <c r="Z273" i="10" s="1"/>
  <c r="Z361" i="10" s="1"/>
  <c r="Z65" i="10"/>
  <c r="Z275" i="10" s="1"/>
  <c r="Z363" i="10" s="1"/>
  <c r="Z99" i="10"/>
  <c r="Z274" i="10" s="1"/>
  <c r="Z362" i="10" s="1"/>
  <c r="AH67" i="10"/>
  <c r="AH60" i="10"/>
  <c r="AH224" i="10" s="1"/>
  <c r="AH312" i="10" s="1"/>
  <c r="AE65" i="10"/>
  <c r="AE275" i="10" s="1"/>
  <c r="AE363" i="10" s="1"/>
  <c r="AE98" i="10"/>
  <c r="AE273" i="10" s="1"/>
  <c r="AE361" i="10" s="1"/>
  <c r="AE97" i="10"/>
  <c r="AE272" i="10" s="1"/>
  <c r="AE360" i="10" s="1"/>
  <c r="K60" i="10"/>
  <c r="K224" i="10" s="1"/>
  <c r="K312" i="10" s="1"/>
  <c r="K66" i="10"/>
  <c r="P88" i="10"/>
  <c r="P245" i="10" s="1"/>
  <c r="P333" i="10" s="1"/>
  <c r="P63" i="10"/>
  <c r="P247" i="10" s="1"/>
  <c r="P335" i="10" s="1"/>
  <c r="P86" i="10"/>
  <c r="P243" i="10" s="1"/>
  <c r="P331" i="10" s="1"/>
  <c r="P84" i="10"/>
  <c r="P241" i="10" s="1"/>
  <c r="P329" i="10" s="1"/>
  <c r="S60" i="10"/>
  <c r="S224" i="10" s="1"/>
  <c r="S312" i="10" s="1"/>
  <c r="S67" i="10"/>
  <c r="S68" i="10"/>
  <c r="S66" i="10"/>
  <c r="S70" i="10"/>
  <c r="S225" i="10" s="1"/>
  <c r="S313" i="10" s="1"/>
  <c r="X92" i="10"/>
  <c r="X261" i="10" s="1"/>
  <c r="X349" i="10" s="1"/>
  <c r="I70" i="10"/>
  <c r="I225" i="10" s="1"/>
  <c r="I313" i="10" s="1"/>
  <c r="I71" i="10"/>
  <c r="I60" i="10"/>
  <c r="I224" i="10" s="1"/>
  <c r="I312" i="10" s="1"/>
  <c r="I66" i="10"/>
  <c r="R94" i="10"/>
  <c r="R264" i="10" s="1"/>
  <c r="R352" i="10" s="1"/>
  <c r="X97" i="10"/>
  <c r="X272" i="10" s="1"/>
  <c r="X360" i="10" s="1"/>
  <c r="X95" i="10"/>
  <c r="X99" i="10"/>
  <c r="X274" i="10" s="1"/>
  <c r="X362" i="10" s="1"/>
  <c r="X98" i="10"/>
  <c r="X273" i="10" s="1"/>
  <c r="X361" i="10" s="1"/>
  <c r="Y70" i="10"/>
  <c r="Y225" i="10" s="1"/>
  <c r="Y313" i="10" s="1"/>
  <c r="Y60" i="10"/>
  <c r="Y224" i="10" s="1"/>
  <c r="Y312" i="10" s="1"/>
  <c r="Y420" i="10" s="1"/>
  <c r="Y491" i="4" s="1"/>
  <c r="Y71" i="10"/>
  <c r="Y68" i="10"/>
  <c r="Y67" i="10"/>
  <c r="V215" i="10"/>
  <c r="V303" i="10" s="1"/>
  <c r="V214" i="10"/>
  <c r="V302" i="10" s="1"/>
  <c r="V217" i="10"/>
  <c r="V305" i="10" s="1"/>
  <c r="V211" i="10"/>
  <c r="V299" i="10" s="1"/>
  <c r="V219" i="10"/>
  <c r="V307" i="10" s="1"/>
  <c r="V212" i="10"/>
  <c r="V300" i="10" s="1"/>
  <c r="AF234" i="10"/>
  <c r="AF322" i="10" s="1"/>
  <c r="AF237" i="10"/>
  <c r="AF325" i="10" s="1"/>
  <c r="AF236" i="10"/>
  <c r="AF324" i="10" s="1"/>
  <c r="M62" i="10"/>
  <c r="M256" i="10" s="1"/>
  <c r="M344" i="10" s="1"/>
  <c r="M80" i="10"/>
  <c r="M251" i="10" s="1"/>
  <c r="M339" i="10" s="1"/>
  <c r="M79" i="10"/>
  <c r="M82" i="10"/>
  <c r="M254" i="10" s="1"/>
  <c r="M342" i="10" s="1"/>
  <c r="M372" i="10" s="1"/>
  <c r="M83" i="10"/>
  <c r="M255" i="10" s="1"/>
  <c r="M343" i="10" s="1"/>
  <c r="AA82" i="10"/>
  <c r="AA254" i="10" s="1"/>
  <c r="AA342" i="10" s="1"/>
  <c r="AA372" i="10" s="1"/>
  <c r="W90" i="10"/>
  <c r="AD86" i="10"/>
  <c r="AD243" i="10" s="1"/>
  <c r="AD331" i="10" s="1"/>
  <c r="AD85" i="10"/>
  <c r="AD242" i="10" s="1"/>
  <c r="AD330" i="10" s="1"/>
  <c r="AD88" i="10"/>
  <c r="AD245" i="10" s="1"/>
  <c r="AD333" i="10" s="1"/>
  <c r="AD87" i="10"/>
  <c r="AD244" i="10" s="1"/>
  <c r="AD332" i="10" s="1"/>
  <c r="AD89" i="10"/>
  <c r="AD246" i="10" s="1"/>
  <c r="AD334" i="10" s="1"/>
  <c r="AF268" i="10"/>
  <c r="AF356" i="10" s="1"/>
  <c r="AF271" i="10"/>
  <c r="AF359" i="10" s="1"/>
  <c r="X82" i="10"/>
  <c r="X254" i="10" s="1"/>
  <c r="X342" i="10" s="1"/>
  <c r="AC216" i="10"/>
  <c r="AC304" i="10" s="1"/>
  <c r="AC217" i="10"/>
  <c r="AC305" i="10" s="1"/>
  <c r="AC215" i="10"/>
  <c r="AC303" i="10" s="1"/>
  <c r="AC213" i="10"/>
  <c r="AC301" i="10" s="1"/>
  <c r="AC212" i="10"/>
  <c r="AC300" i="10" s="1"/>
  <c r="AC214" i="10"/>
  <c r="AC302" i="10" s="1"/>
  <c r="AC219" i="10"/>
  <c r="AC307" i="10" s="1"/>
  <c r="AC218" i="10"/>
  <c r="AC306" i="10" s="1"/>
  <c r="AF97" i="10"/>
  <c r="AF272" i="10" s="1"/>
  <c r="AF360" i="10" s="1"/>
  <c r="AD73" i="10"/>
  <c r="O220" i="10"/>
  <c r="O308" i="10" s="1"/>
  <c r="O221" i="10"/>
  <c r="O309" i="10" s="1"/>
  <c r="O223" i="10"/>
  <c r="O311" i="10" s="1"/>
  <c r="I83" i="10"/>
  <c r="I255" i="10" s="1"/>
  <c r="I343" i="10" s="1"/>
  <c r="I78" i="10"/>
  <c r="I248" i="10" s="1"/>
  <c r="I336" i="10" s="1"/>
  <c r="AG75" i="10"/>
  <c r="AE81" i="10"/>
  <c r="AF90" i="10"/>
  <c r="T62" i="10"/>
  <c r="T256" i="10" s="1"/>
  <c r="T344" i="10" s="1"/>
  <c r="T80" i="10"/>
  <c r="T251" i="10" s="1"/>
  <c r="T339" i="10" s="1"/>
  <c r="T81" i="10"/>
  <c r="T83" i="10"/>
  <c r="T255" i="10" s="1"/>
  <c r="T343" i="10" s="1"/>
  <c r="T79" i="10"/>
  <c r="O227" i="10"/>
  <c r="O315" i="10" s="1"/>
  <c r="O229" i="10"/>
  <c r="O317" i="10" s="1"/>
  <c r="O230" i="10"/>
  <c r="O318" i="10" s="1"/>
  <c r="V95" i="10"/>
  <c r="AF213" i="10"/>
  <c r="AF301" i="10" s="1"/>
  <c r="AF211" i="10"/>
  <c r="AF299" i="10" s="1"/>
  <c r="AF217" i="10"/>
  <c r="AF305" i="10" s="1"/>
  <c r="AF214" i="10"/>
  <c r="AF302" i="10" s="1"/>
  <c r="AF212" i="10"/>
  <c r="AF300" i="10" s="1"/>
  <c r="AF216" i="10"/>
  <c r="AF304" i="10" s="1"/>
  <c r="AF219" i="10"/>
  <c r="AF307" i="10" s="1"/>
  <c r="I99" i="10"/>
  <c r="I274" i="10" s="1"/>
  <c r="I362" i="10" s="1"/>
  <c r="AB64" i="10"/>
  <c r="AB265" i="10" s="1"/>
  <c r="AB353" i="10" s="1"/>
  <c r="AB80" i="10"/>
  <c r="AB251" i="10" s="1"/>
  <c r="AB339" i="10" s="1"/>
  <c r="AB78" i="10"/>
  <c r="AB248" i="10" s="1"/>
  <c r="AB336" i="10" s="1"/>
  <c r="AB79" i="10"/>
  <c r="L75" i="10"/>
  <c r="Q66" i="10"/>
  <c r="Y83" i="10"/>
  <c r="Y255" i="10" s="1"/>
  <c r="Y343" i="10" s="1"/>
  <c r="O77" i="10"/>
  <c r="T219" i="10"/>
  <c r="T307" i="10" s="1"/>
  <c r="T211" i="10"/>
  <c r="T299" i="10" s="1"/>
  <c r="T216" i="10"/>
  <c r="T304" i="10" s="1"/>
  <c r="T214" i="10"/>
  <c r="T302" i="10" s="1"/>
  <c r="T213" i="10"/>
  <c r="T301" i="10" s="1"/>
  <c r="T217" i="10"/>
  <c r="T305" i="10" s="1"/>
  <c r="T215" i="10"/>
  <c r="T303" i="10" s="1"/>
  <c r="T212" i="10"/>
  <c r="T300" i="10" s="1"/>
  <c r="I91" i="10"/>
  <c r="X85" i="10"/>
  <c r="X242" i="10" s="1"/>
  <c r="X330" i="10" s="1"/>
  <c r="X86" i="10"/>
  <c r="X243" i="10" s="1"/>
  <c r="X331" i="10" s="1"/>
  <c r="X88" i="10"/>
  <c r="X245" i="10" s="1"/>
  <c r="X333" i="10" s="1"/>
  <c r="X63" i="10"/>
  <c r="X247" i="10" s="1"/>
  <c r="X335" i="10" s="1"/>
  <c r="X89" i="10"/>
  <c r="X246" i="10" s="1"/>
  <c r="X334" i="10" s="1"/>
  <c r="AC82" i="10"/>
  <c r="AC254" i="10" s="1"/>
  <c r="AC342" i="10" s="1"/>
  <c r="AC372" i="10" s="1"/>
  <c r="S62" i="10"/>
  <c r="S256" i="10" s="1"/>
  <c r="S344" i="10" s="1"/>
  <c r="AB62" i="10"/>
  <c r="AB256" i="10" s="1"/>
  <c r="AB344" i="10" s="1"/>
  <c r="AJ81" i="10"/>
  <c r="AB90" i="10"/>
  <c r="Q83" i="10"/>
  <c r="Q255" i="10" s="1"/>
  <c r="Q343" i="10" s="1"/>
  <c r="AI81" i="10"/>
  <c r="K79" i="10"/>
  <c r="AI95" i="10"/>
  <c r="AI98" i="10"/>
  <c r="AI273" i="10" s="1"/>
  <c r="AI361" i="10" s="1"/>
  <c r="AF233" i="10"/>
  <c r="AF321" i="10" s="1"/>
  <c r="M73" i="10"/>
  <c r="M77" i="10"/>
  <c r="M74" i="10"/>
  <c r="M72" i="10"/>
  <c r="M226" i="10" s="1"/>
  <c r="M314" i="10" s="1"/>
  <c r="M61" i="10"/>
  <c r="M238" i="10" s="1"/>
  <c r="M326" i="10" s="1"/>
  <c r="M75" i="10"/>
  <c r="X60" i="10"/>
  <c r="X224" i="10" s="1"/>
  <c r="X312" i="10" s="1"/>
  <c r="X420" i="10" s="1"/>
  <c r="X491" i="4" s="1"/>
  <c r="V21" i="11" s="1"/>
  <c r="X66" i="10"/>
  <c r="X67" i="10"/>
  <c r="X68" i="10"/>
  <c r="AF84" i="10"/>
  <c r="AF241" i="10" s="1"/>
  <c r="AF329" i="10" s="1"/>
  <c r="AF87" i="10"/>
  <c r="AF244" i="10" s="1"/>
  <c r="AF332" i="10" s="1"/>
  <c r="AF89" i="10"/>
  <c r="AF246" i="10" s="1"/>
  <c r="AF334" i="10" s="1"/>
  <c r="AF86" i="10"/>
  <c r="AF243" i="10" s="1"/>
  <c r="AF331" i="10" s="1"/>
  <c r="AF63" i="10"/>
  <c r="AF247" i="10" s="1"/>
  <c r="AF335" i="10" s="1"/>
  <c r="I96" i="10"/>
  <c r="U72" i="10"/>
  <c r="U226" i="10" s="1"/>
  <c r="U314" i="10" s="1"/>
  <c r="U74" i="10"/>
  <c r="U73" i="10"/>
  <c r="U77" i="10"/>
  <c r="U61" i="10"/>
  <c r="U238" i="10" s="1"/>
  <c r="U326" i="10" s="1"/>
  <c r="AF77" i="10"/>
  <c r="AF93" i="10"/>
  <c r="AE60" i="10"/>
  <c r="AE224" i="10" s="1"/>
  <c r="AE312" i="10" s="1"/>
  <c r="AE70" i="10"/>
  <c r="AE225" i="10" s="1"/>
  <c r="AE313" i="10" s="1"/>
  <c r="AE68" i="10"/>
  <c r="AE67" i="10"/>
  <c r="AE66" i="10"/>
  <c r="V213" i="10"/>
  <c r="V301" i="10" s="1"/>
  <c r="AB71" i="10"/>
  <c r="AD75" i="10"/>
  <c r="AF85" i="10"/>
  <c r="AF242" i="10" s="1"/>
  <c r="AF330" i="10" s="1"/>
  <c r="AI67" i="10"/>
  <c r="J94" i="10"/>
  <c r="J264" i="10" s="1"/>
  <c r="J352" i="10" s="1"/>
  <c r="I79" i="10"/>
  <c r="AE61" i="10"/>
  <c r="AE238" i="10" s="1"/>
  <c r="AE326" i="10" s="1"/>
  <c r="AE75" i="10"/>
  <c r="AE74" i="10"/>
  <c r="AE72" i="10"/>
  <c r="AE226" i="10" s="1"/>
  <c r="AE314" i="10" s="1"/>
  <c r="AE73" i="10"/>
  <c r="AE77" i="10"/>
  <c r="Q75" i="10"/>
  <c r="AF62" i="10"/>
  <c r="AF256" i="10" s="1"/>
  <c r="AF344" i="10" s="1"/>
  <c r="Q269" i="10"/>
  <c r="Q357" i="10" s="1"/>
  <c r="J76" i="10"/>
  <c r="AH78" i="10"/>
  <c r="AH248" i="10" s="1"/>
  <c r="AH336" i="10" s="1"/>
  <c r="AI93" i="10"/>
  <c r="AH81" i="10"/>
  <c r="O69" i="10"/>
  <c r="S73" i="10"/>
  <c r="AF91" i="10"/>
  <c r="K70" i="10"/>
  <c r="K225" i="10" s="1"/>
  <c r="K313" i="10" s="1"/>
  <c r="AI96" i="10"/>
  <c r="Z215" i="10"/>
  <c r="Z303" i="10" s="1"/>
  <c r="J81" i="10"/>
  <c r="Z81" i="10"/>
  <c r="AE71" i="10"/>
  <c r="V74" i="10"/>
  <c r="AA61" i="10"/>
  <c r="AA238" i="10" s="1"/>
  <c r="AA326" i="10" s="1"/>
  <c r="AA75" i="10"/>
  <c r="AA74" i="10"/>
  <c r="AA73" i="10"/>
  <c r="AA77" i="10"/>
  <c r="AA72" i="10"/>
  <c r="AA226" i="10" s="1"/>
  <c r="AA314" i="10" s="1"/>
  <c r="AA76" i="10"/>
  <c r="AC85" i="10"/>
  <c r="AC242" i="10" s="1"/>
  <c r="AC330" i="10" s="1"/>
  <c r="K73" i="10"/>
  <c r="K75" i="10"/>
  <c r="K61" i="10"/>
  <c r="K238" i="10" s="1"/>
  <c r="K326" i="10" s="1"/>
  <c r="K74" i="10"/>
  <c r="K72" i="10"/>
  <c r="K226" i="10" s="1"/>
  <c r="K314" i="10" s="1"/>
  <c r="AE85" i="10"/>
  <c r="AE242" i="10" s="1"/>
  <c r="AE330" i="10" s="1"/>
  <c r="AE87" i="10"/>
  <c r="AE244" i="10" s="1"/>
  <c r="AE332" i="10" s="1"/>
  <c r="AE88" i="10"/>
  <c r="AE245" i="10" s="1"/>
  <c r="AE333" i="10" s="1"/>
  <c r="AE84" i="10"/>
  <c r="AE241" i="10" s="1"/>
  <c r="AE329" i="10" s="1"/>
  <c r="AE86" i="10"/>
  <c r="AE243" i="10" s="1"/>
  <c r="AE331" i="10" s="1"/>
  <c r="I88" i="10"/>
  <c r="I245" i="10" s="1"/>
  <c r="I333" i="10" s="1"/>
  <c r="I63" i="10"/>
  <c r="I247" i="10" s="1"/>
  <c r="I335" i="10" s="1"/>
  <c r="I87" i="10"/>
  <c r="I244" i="10" s="1"/>
  <c r="I332" i="10" s="1"/>
  <c r="I84" i="10"/>
  <c r="I241" i="10" s="1"/>
  <c r="I329" i="10" s="1"/>
  <c r="I89" i="10"/>
  <c r="I246" i="10" s="1"/>
  <c r="I334" i="10" s="1"/>
  <c r="I86" i="10"/>
  <c r="I243" i="10" s="1"/>
  <c r="I331" i="10" s="1"/>
  <c r="S87" i="10"/>
  <c r="S244" i="10" s="1"/>
  <c r="S332" i="10" s="1"/>
  <c r="K77" i="10"/>
  <c r="S86" i="10"/>
  <c r="S243" i="10" s="1"/>
  <c r="S331" i="10" s="1"/>
  <c r="S89" i="10"/>
  <c r="S246" i="10" s="1"/>
  <c r="S334" i="10" s="1"/>
  <c r="S88" i="10"/>
  <c r="S245" i="10" s="1"/>
  <c r="S333" i="10" s="1"/>
  <c r="S372" i="10" s="1"/>
  <c r="S84" i="10"/>
  <c r="S241" i="10" s="1"/>
  <c r="S329" i="10" s="1"/>
  <c r="AC84" i="10"/>
  <c r="AC241" i="10" s="1"/>
  <c r="AC329" i="10" s="1"/>
  <c r="AC89" i="10"/>
  <c r="AC246" i="10" s="1"/>
  <c r="AC334" i="10" s="1"/>
  <c r="AC86" i="10"/>
  <c r="AC243" i="10" s="1"/>
  <c r="AC331" i="10" s="1"/>
  <c r="AC87" i="10"/>
  <c r="AC244" i="10" s="1"/>
  <c r="AC332" i="10" s="1"/>
  <c r="AG86" i="10"/>
  <c r="AG243" i="10" s="1"/>
  <c r="AG331" i="10" s="1"/>
  <c r="AG87" i="10"/>
  <c r="AG244" i="10" s="1"/>
  <c r="AG332" i="10" s="1"/>
  <c r="AG84" i="10"/>
  <c r="AG241" i="10" s="1"/>
  <c r="AG329" i="10" s="1"/>
  <c r="AG89" i="10"/>
  <c r="AG246" i="10" s="1"/>
  <c r="AG334" i="10" s="1"/>
  <c r="AG88" i="10"/>
  <c r="AG245" i="10" s="1"/>
  <c r="AG333" i="10" s="1"/>
  <c r="T420" i="10" l="1"/>
  <c r="T491" i="4" s="1"/>
  <c r="R21" i="11" s="1"/>
  <c r="S420" i="10"/>
  <c r="S491" i="4" s="1"/>
  <c r="Q21" i="11" s="1"/>
  <c r="T370" i="10"/>
  <c r="AE420" i="10"/>
  <c r="AE491" i="4" s="1"/>
  <c r="AC21" i="11" s="1"/>
  <c r="W420" i="10"/>
  <c r="W491" i="4" s="1"/>
  <c r="AA420" i="10"/>
  <c r="AA491" i="4" s="1"/>
  <c r="S370" i="10"/>
  <c r="AG420" i="10"/>
  <c r="AG491" i="4" s="1"/>
  <c r="AE21" i="11" s="1"/>
  <c r="V420" i="10"/>
  <c r="V491" i="4" s="1"/>
  <c r="T21" i="11" s="1"/>
  <c r="U420" i="10"/>
  <c r="U491" i="4" s="1"/>
  <c r="S21" i="11" s="1"/>
  <c r="Z420" i="10"/>
  <c r="Z491" i="4" s="1"/>
  <c r="Q420" i="10"/>
  <c r="Q491" i="4" s="1"/>
  <c r="AB420" i="10"/>
  <c r="AB491" i="4" s="1"/>
  <c r="Z21" i="11" s="1"/>
  <c r="AH420" i="10"/>
  <c r="AH491" i="4" s="1"/>
  <c r="O68" i="4"/>
  <c r="M21" i="11"/>
  <c r="AF68" i="4"/>
  <c r="AD21" i="11"/>
  <c r="AD68" i="4"/>
  <c r="AB21" i="11"/>
  <c r="X21" i="11"/>
  <c r="P68" i="4"/>
  <c r="N21" i="11"/>
  <c r="W68" i="4"/>
  <c r="U21" i="11"/>
  <c r="R370" i="10"/>
  <c r="R420" i="10"/>
  <c r="R491" i="4" s="1"/>
  <c r="P21" i="11" s="1"/>
  <c r="AA68" i="4"/>
  <c r="Y21" i="11"/>
  <c r="AI68" i="4"/>
  <c r="AG21" i="11"/>
  <c r="Y68" i="4"/>
  <c r="W21" i="11"/>
  <c r="K371" i="10"/>
  <c r="AE194" i="10"/>
  <c r="AE282" i="10" s="1"/>
  <c r="AE192" i="10"/>
  <c r="AE280" i="10" s="1"/>
  <c r="AE191" i="10"/>
  <c r="AE279" i="10" s="1"/>
  <c r="AE193" i="10"/>
  <c r="AE281" i="10" s="1"/>
  <c r="AE189" i="10"/>
  <c r="AE277" i="10" s="1"/>
  <c r="AE190" i="10"/>
  <c r="AE278" i="10" s="1"/>
  <c r="I268" i="10"/>
  <c r="I356" i="10" s="1"/>
  <c r="I270" i="10"/>
  <c r="I358" i="10" s="1"/>
  <c r="I271" i="10"/>
  <c r="I359" i="10" s="1"/>
  <c r="I269" i="10"/>
  <c r="I357" i="10" s="1"/>
  <c r="X372" i="10"/>
  <c r="AE220" i="10"/>
  <c r="AE308" i="10" s="1"/>
  <c r="AE221" i="10"/>
  <c r="AE309" i="10" s="1"/>
  <c r="AE223" i="10"/>
  <c r="AE311" i="10" s="1"/>
  <c r="AE222" i="10"/>
  <c r="AE310" i="10" s="1"/>
  <c r="AF260" i="10"/>
  <c r="AF348" i="10" s="1"/>
  <c r="AF258" i="10"/>
  <c r="AF346" i="10" s="1"/>
  <c r="AF259" i="10"/>
  <c r="AF347" i="10" s="1"/>
  <c r="AF257" i="10"/>
  <c r="AF345" i="10" s="1"/>
  <c r="J239" i="10"/>
  <c r="J327" i="10" s="1"/>
  <c r="J240" i="10"/>
  <c r="J328" i="10" s="1"/>
  <c r="AI199" i="10"/>
  <c r="AI287" i="10" s="1"/>
  <c r="AI198" i="10"/>
  <c r="AI286" i="10" s="1"/>
  <c r="AI196" i="10"/>
  <c r="AI284" i="10" s="1"/>
  <c r="AI203" i="10"/>
  <c r="AI291" i="10" s="1"/>
  <c r="AI202" i="10"/>
  <c r="AI290" i="10" s="1"/>
  <c r="AI200" i="10"/>
  <c r="AI288" i="10" s="1"/>
  <c r="AI201" i="10"/>
  <c r="AI289" i="10" s="1"/>
  <c r="AI195" i="10"/>
  <c r="AI283" i="10" s="1"/>
  <c r="AI204" i="10"/>
  <c r="AI292" i="10" s="1"/>
  <c r="AI197" i="10"/>
  <c r="AI285" i="10" s="1"/>
  <c r="AE198" i="10"/>
  <c r="AE286" i="10" s="1"/>
  <c r="AE204" i="10"/>
  <c r="AE292" i="10" s="1"/>
  <c r="AE200" i="10"/>
  <c r="AE288" i="10" s="1"/>
  <c r="AE203" i="10"/>
  <c r="AE291" i="10" s="1"/>
  <c r="AE197" i="10"/>
  <c r="AE285" i="10" s="1"/>
  <c r="AE202" i="10"/>
  <c r="AE290" i="10" s="1"/>
  <c r="AE199" i="10"/>
  <c r="AE287" i="10" s="1"/>
  <c r="AE195" i="10"/>
  <c r="AE283" i="10" s="1"/>
  <c r="AE196" i="10"/>
  <c r="AE284" i="10" s="1"/>
  <c r="AE201" i="10"/>
  <c r="AE289" i="10" s="1"/>
  <c r="X200" i="10"/>
  <c r="X288" i="10" s="1"/>
  <c r="X196" i="10"/>
  <c r="X284" i="10" s="1"/>
  <c r="X195" i="10"/>
  <c r="X283" i="10" s="1"/>
  <c r="X197" i="10"/>
  <c r="X285" i="10" s="1"/>
  <c r="X204" i="10"/>
  <c r="X292" i="10" s="1"/>
  <c r="X198" i="10"/>
  <c r="X286" i="10" s="1"/>
  <c r="X203" i="10"/>
  <c r="X291" i="10" s="1"/>
  <c r="X202" i="10"/>
  <c r="X290" i="10" s="1"/>
  <c r="X201" i="10"/>
  <c r="X289" i="10" s="1"/>
  <c r="X199" i="10"/>
  <c r="X287" i="10" s="1"/>
  <c r="M231" i="10"/>
  <c r="M319" i="10" s="1"/>
  <c r="M232" i="10"/>
  <c r="M320" i="10" s="1"/>
  <c r="K250" i="10"/>
  <c r="K338" i="10" s="1"/>
  <c r="K249" i="10"/>
  <c r="K337" i="10" s="1"/>
  <c r="Q190" i="10"/>
  <c r="Q278" i="10" s="1"/>
  <c r="Q192" i="10"/>
  <c r="Q280" i="10" s="1"/>
  <c r="Q189" i="10"/>
  <c r="Q277" i="10" s="1"/>
  <c r="Q365" i="10" s="1"/>
  <c r="Q191" i="10"/>
  <c r="Q279" i="10" s="1"/>
  <c r="Q194" i="10"/>
  <c r="Q282" i="10" s="1"/>
  <c r="Q193" i="10"/>
  <c r="Q281" i="10" s="1"/>
  <c r="T250" i="10"/>
  <c r="T338" i="10" s="1"/>
  <c r="T249" i="10"/>
  <c r="T337" i="10" s="1"/>
  <c r="AE252" i="10"/>
  <c r="AE340" i="10" s="1"/>
  <c r="AE253" i="10"/>
  <c r="AE341" i="10" s="1"/>
  <c r="Y205" i="10"/>
  <c r="Y293" i="10" s="1"/>
  <c r="Y207" i="10"/>
  <c r="Y295" i="10" s="1"/>
  <c r="Y210" i="10"/>
  <c r="Y298" i="10" s="1"/>
  <c r="Y209" i="10"/>
  <c r="Y297" i="10" s="1"/>
  <c r="Y208" i="10"/>
  <c r="Y296" i="10" s="1"/>
  <c r="Y206" i="10"/>
  <c r="Y294" i="10" s="1"/>
  <c r="X266" i="10"/>
  <c r="X354" i="10" s="1"/>
  <c r="X267" i="10"/>
  <c r="X355" i="10" s="1"/>
  <c r="J250" i="10"/>
  <c r="J338" i="10" s="1"/>
  <c r="J249" i="10"/>
  <c r="J337" i="10" s="1"/>
  <c r="AI220" i="10"/>
  <c r="AI308" i="10" s="1"/>
  <c r="AI369" i="10" s="1"/>
  <c r="AI222" i="10"/>
  <c r="AI310" i="10" s="1"/>
  <c r="AI223" i="10"/>
  <c r="AI311" i="10" s="1"/>
  <c r="AI221" i="10"/>
  <c r="AI309" i="10" s="1"/>
  <c r="AA193" i="10"/>
  <c r="AA281" i="10" s="1"/>
  <c r="AA189" i="10"/>
  <c r="AA277" i="10" s="1"/>
  <c r="AA191" i="10"/>
  <c r="AA279" i="10" s="1"/>
  <c r="AA194" i="10"/>
  <c r="AA282" i="10" s="1"/>
  <c r="AA190" i="10"/>
  <c r="AA278" i="10" s="1"/>
  <c r="AA192" i="10"/>
  <c r="AA280" i="10" s="1"/>
  <c r="AB235" i="10"/>
  <c r="AB323" i="10" s="1"/>
  <c r="AB236" i="10"/>
  <c r="AB324" i="10" s="1"/>
  <c r="AB233" i="10"/>
  <c r="AB321" i="10" s="1"/>
  <c r="AB237" i="10"/>
  <c r="AB325" i="10" s="1"/>
  <c r="AB234" i="10"/>
  <c r="AB322" i="10" s="1"/>
  <c r="AD258" i="10"/>
  <c r="AD346" i="10" s="1"/>
  <c r="AD260" i="10"/>
  <c r="AD348" i="10" s="1"/>
  <c r="AD257" i="10"/>
  <c r="AD345" i="10" s="1"/>
  <c r="AD259" i="10"/>
  <c r="AD347" i="10" s="1"/>
  <c r="V370" i="10"/>
  <c r="AC230" i="10"/>
  <c r="AC318" i="10" s="1"/>
  <c r="AC229" i="10"/>
  <c r="AC317" i="10" s="1"/>
  <c r="AC227" i="10"/>
  <c r="AC315" i="10" s="1"/>
  <c r="AC228" i="10"/>
  <c r="AC316" i="10" s="1"/>
  <c r="U223" i="10"/>
  <c r="U311" i="10" s="1"/>
  <c r="U220" i="10"/>
  <c r="U308" i="10" s="1"/>
  <c r="U221" i="10"/>
  <c r="U309" i="10" s="1"/>
  <c r="U222" i="10"/>
  <c r="U310" i="10" s="1"/>
  <c r="Z271" i="10"/>
  <c r="Z359" i="10" s="1"/>
  <c r="Z270" i="10"/>
  <c r="Z358" i="10" s="1"/>
  <c r="Z268" i="10"/>
  <c r="Z356" i="10" s="1"/>
  <c r="Z269" i="10"/>
  <c r="Z357" i="10" s="1"/>
  <c r="AG370" i="10"/>
  <c r="R233" i="10"/>
  <c r="R321" i="10" s="1"/>
  <c r="R237" i="10"/>
  <c r="R325" i="10" s="1"/>
  <c r="R235" i="10"/>
  <c r="R323" i="10" s="1"/>
  <c r="R236" i="10"/>
  <c r="R324" i="10" s="1"/>
  <c r="R234" i="10"/>
  <c r="R322" i="10" s="1"/>
  <c r="AH210" i="10"/>
  <c r="AH298" i="10" s="1"/>
  <c r="AH209" i="10"/>
  <c r="AH297" i="10" s="1"/>
  <c r="AH206" i="10"/>
  <c r="AH294" i="10" s="1"/>
  <c r="AH205" i="10"/>
  <c r="AH293" i="10" s="1"/>
  <c r="AH208" i="10"/>
  <c r="AH296" i="10" s="1"/>
  <c r="AH207" i="10"/>
  <c r="AH295" i="10" s="1"/>
  <c r="AC269" i="10"/>
  <c r="AC357" i="10" s="1"/>
  <c r="AC268" i="10"/>
  <c r="AC356" i="10" s="1"/>
  <c r="AC271" i="10"/>
  <c r="AC359" i="10" s="1"/>
  <c r="AC270" i="10"/>
  <c r="AC358" i="10" s="1"/>
  <c r="AA262" i="10"/>
  <c r="AA350" i="10" s="1"/>
  <c r="AA263" i="10"/>
  <c r="AA351" i="10" s="1"/>
  <c r="Q198" i="10"/>
  <c r="Q286" i="10" s="1"/>
  <c r="Q201" i="10"/>
  <c r="Q289" i="10" s="1"/>
  <c r="Q199" i="10"/>
  <c r="Q287" i="10" s="1"/>
  <c r="Q195" i="10"/>
  <c r="Q283" i="10" s="1"/>
  <c r="Q196" i="10"/>
  <c r="Q284" i="10" s="1"/>
  <c r="Q203" i="10"/>
  <c r="Q291" i="10" s="1"/>
  <c r="Q204" i="10"/>
  <c r="Q292" i="10" s="1"/>
  <c r="Q200" i="10"/>
  <c r="Q288" i="10" s="1"/>
  <c r="Q197" i="10"/>
  <c r="Q285" i="10" s="1"/>
  <c r="Q202" i="10"/>
  <c r="Q290" i="10" s="1"/>
  <c r="T234" i="10"/>
  <c r="T322" i="10" s="1"/>
  <c r="T233" i="10"/>
  <c r="T321" i="10" s="1"/>
  <c r="T235" i="10"/>
  <c r="T323" i="10" s="1"/>
  <c r="T237" i="10"/>
  <c r="T325" i="10" s="1"/>
  <c r="T236" i="10"/>
  <c r="T324" i="10" s="1"/>
  <c r="M202" i="10"/>
  <c r="M290" i="10" s="1"/>
  <c r="M196" i="10"/>
  <c r="M284" i="10" s="1"/>
  <c r="M204" i="10"/>
  <c r="M292" i="10" s="1"/>
  <c r="M203" i="10"/>
  <c r="M291" i="10" s="1"/>
  <c r="M200" i="10"/>
  <c r="M288" i="10" s="1"/>
  <c r="M197" i="10"/>
  <c r="M285" i="10" s="1"/>
  <c r="M198" i="10"/>
  <c r="M286" i="10" s="1"/>
  <c r="M195" i="10"/>
  <c r="M283" i="10" s="1"/>
  <c r="M201" i="10"/>
  <c r="M289" i="10" s="1"/>
  <c r="M199" i="10"/>
  <c r="M287" i="10" s="1"/>
  <c r="Z222" i="10"/>
  <c r="Z310" i="10" s="1"/>
  <c r="Z223" i="10"/>
  <c r="Z311" i="10" s="1"/>
  <c r="Z220" i="10"/>
  <c r="Z308" i="10" s="1"/>
  <c r="Z369" i="10" s="1"/>
  <c r="Z221" i="10"/>
  <c r="Z309" i="10" s="1"/>
  <c r="U240" i="10"/>
  <c r="U328" i="10" s="1"/>
  <c r="U239" i="10"/>
  <c r="U327" i="10" s="1"/>
  <c r="U371" i="10" s="1"/>
  <c r="W252" i="10"/>
  <c r="W340" i="10" s="1"/>
  <c r="W253" i="10"/>
  <c r="W341" i="10" s="1"/>
  <c r="AE372" i="10"/>
  <c r="I252" i="10"/>
  <c r="I340" i="10" s="1"/>
  <c r="I368" i="10" s="1"/>
  <c r="I253" i="10"/>
  <c r="I341" i="10" s="1"/>
  <c r="L197" i="10"/>
  <c r="L285" i="10" s="1"/>
  <c r="L201" i="10"/>
  <c r="L289" i="10" s="1"/>
  <c r="L202" i="10"/>
  <c r="L290" i="10" s="1"/>
  <c r="L204" i="10"/>
  <c r="L292" i="10" s="1"/>
  <c r="L203" i="10"/>
  <c r="L291" i="10" s="1"/>
  <c r="L199" i="10"/>
  <c r="L287" i="10" s="1"/>
  <c r="L198" i="10"/>
  <c r="L286" i="10" s="1"/>
  <c r="L200" i="10"/>
  <c r="L288" i="10" s="1"/>
  <c r="L195" i="10"/>
  <c r="L283" i="10" s="1"/>
  <c r="L196" i="10"/>
  <c r="L284" i="10" s="1"/>
  <c r="Q250" i="10"/>
  <c r="Q338" i="10" s="1"/>
  <c r="Q249" i="10"/>
  <c r="Q337" i="10" s="1"/>
  <c r="Q366" i="10" s="1"/>
  <c r="Y232" i="10"/>
  <c r="Y320" i="10" s="1"/>
  <c r="Y231" i="10"/>
  <c r="Y319" i="10" s="1"/>
  <c r="K203" i="10"/>
  <c r="K291" i="10" s="1"/>
  <c r="K196" i="10"/>
  <c r="K284" i="10" s="1"/>
  <c r="K200" i="10"/>
  <c r="K288" i="10" s="1"/>
  <c r="K195" i="10"/>
  <c r="K283" i="10" s="1"/>
  <c r="K197" i="10"/>
  <c r="K285" i="10" s="1"/>
  <c r="K202" i="10"/>
  <c r="K290" i="10" s="1"/>
  <c r="K198" i="10"/>
  <c r="K286" i="10" s="1"/>
  <c r="K201" i="10"/>
  <c r="K289" i="10" s="1"/>
  <c r="K199" i="10"/>
  <c r="K287" i="10" s="1"/>
  <c r="K204" i="10"/>
  <c r="K292" i="10" s="1"/>
  <c r="K270" i="10"/>
  <c r="K358" i="10" s="1"/>
  <c r="K269" i="10"/>
  <c r="K357" i="10" s="1"/>
  <c r="K268" i="10"/>
  <c r="K356" i="10" s="1"/>
  <c r="K271" i="10"/>
  <c r="K359" i="10" s="1"/>
  <c r="O372" i="10"/>
  <c r="AC252" i="10"/>
  <c r="AC340" i="10" s="1"/>
  <c r="AC253" i="10"/>
  <c r="AC341" i="10" s="1"/>
  <c r="X262" i="10"/>
  <c r="X350" i="10" s="1"/>
  <c r="X263" i="10"/>
  <c r="X351" i="10" s="1"/>
  <c r="L253" i="10"/>
  <c r="L341" i="10" s="1"/>
  <c r="L252" i="10"/>
  <c r="L340" i="10" s="1"/>
  <c r="T266" i="10"/>
  <c r="T354" i="10" s="1"/>
  <c r="T267" i="10"/>
  <c r="T355" i="10" s="1"/>
  <c r="AF208" i="10"/>
  <c r="AF296" i="10" s="1"/>
  <c r="AF209" i="10"/>
  <c r="AF297" i="10" s="1"/>
  <c r="AF210" i="10"/>
  <c r="AF298" i="10" s="1"/>
  <c r="AF206" i="10"/>
  <c r="AF294" i="10" s="1"/>
  <c r="AF205" i="10"/>
  <c r="AF293" i="10" s="1"/>
  <c r="AF207" i="10"/>
  <c r="AF295" i="10" s="1"/>
  <c r="O191" i="10"/>
  <c r="O279" i="10" s="1"/>
  <c r="O193" i="10"/>
  <c r="O281" i="10" s="1"/>
  <c r="O189" i="10"/>
  <c r="O277" i="10" s="1"/>
  <c r="O192" i="10"/>
  <c r="O280" i="10" s="1"/>
  <c r="O190" i="10"/>
  <c r="O278" i="10" s="1"/>
  <c r="O194" i="10"/>
  <c r="O282" i="10" s="1"/>
  <c r="AC210" i="10"/>
  <c r="AC298" i="10" s="1"/>
  <c r="AC206" i="10"/>
  <c r="AC294" i="10" s="1"/>
  <c r="AC207" i="10"/>
  <c r="AC295" i="10" s="1"/>
  <c r="AC208" i="10"/>
  <c r="AC296" i="10" s="1"/>
  <c r="AC209" i="10"/>
  <c r="AC297" i="10" s="1"/>
  <c r="AC205" i="10"/>
  <c r="AC293" i="10" s="1"/>
  <c r="V223" i="10"/>
  <c r="V311" i="10" s="1"/>
  <c r="V221" i="10"/>
  <c r="V309" i="10" s="1"/>
  <c r="V220" i="10"/>
  <c r="V308" i="10" s="1"/>
  <c r="V369" i="10" s="1"/>
  <c r="V222" i="10"/>
  <c r="V310" i="10" s="1"/>
  <c r="X249" i="10"/>
  <c r="X337" i="10" s="1"/>
  <c r="X250" i="10"/>
  <c r="X338" i="10" s="1"/>
  <c r="Y249" i="10"/>
  <c r="Y337" i="10" s="1"/>
  <c r="Y250" i="10"/>
  <c r="Y338" i="10" s="1"/>
  <c r="O370" i="10"/>
  <c r="J211" i="10"/>
  <c r="J299" i="10" s="1"/>
  <c r="J218" i="10"/>
  <c r="J306" i="10" s="1"/>
  <c r="J212" i="10"/>
  <c r="J300" i="10" s="1"/>
  <c r="J215" i="10"/>
  <c r="J303" i="10" s="1"/>
  <c r="J219" i="10"/>
  <c r="J307" i="10" s="1"/>
  <c r="J214" i="10"/>
  <c r="J302" i="10" s="1"/>
  <c r="J217" i="10"/>
  <c r="J305" i="10" s="1"/>
  <c r="J213" i="10"/>
  <c r="J301" i="10" s="1"/>
  <c r="J216" i="10"/>
  <c r="J304" i="10" s="1"/>
  <c r="P271" i="10"/>
  <c r="P359" i="10" s="1"/>
  <c r="P270" i="10"/>
  <c r="P358" i="10" s="1"/>
  <c r="P268" i="10"/>
  <c r="P356" i="10" s="1"/>
  <c r="P269" i="10"/>
  <c r="P357" i="10" s="1"/>
  <c r="U258" i="10"/>
  <c r="U346" i="10" s="1"/>
  <c r="U259" i="10"/>
  <c r="U347" i="10" s="1"/>
  <c r="U257" i="10"/>
  <c r="U345" i="10" s="1"/>
  <c r="U260" i="10"/>
  <c r="U348" i="10" s="1"/>
  <c r="J268" i="10"/>
  <c r="J356" i="10" s="1"/>
  <c r="J271" i="10"/>
  <c r="J359" i="10" s="1"/>
  <c r="J269" i="10"/>
  <c r="J357" i="10" s="1"/>
  <c r="J270" i="10"/>
  <c r="J358" i="10" s="1"/>
  <c r="S262" i="10"/>
  <c r="S350" i="10" s="1"/>
  <c r="S263" i="10"/>
  <c r="S351" i="10" s="1"/>
  <c r="AE371" i="10"/>
  <c r="V263" i="10"/>
  <c r="V351" i="10" s="1"/>
  <c r="V262" i="10"/>
  <c r="V350" i="10" s="1"/>
  <c r="AH370" i="10"/>
  <c r="Y268" i="10"/>
  <c r="Y356" i="10" s="1"/>
  <c r="Y270" i="10"/>
  <c r="Y358" i="10" s="1"/>
  <c r="Y269" i="10"/>
  <c r="Y357" i="10" s="1"/>
  <c r="Y271" i="10"/>
  <c r="Y359" i="10" s="1"/>
  <c r="AA233" i="10"/>
  <c r="AA321" i="10" s="1"/>
  <c r="AA236" i="10"/>
  <c r="AA324" i="10" s="1"/>
  <c r="AA237" i="10"/>
  <c r="AA325" i="10" s="1"/>
  <c r="AA235" i="10"/>
  <c r="AA323" i="10" s="1"/>
  <c r="AA234" i="10"/>
  <c r="AA322" i="10" s="1"/>
  <c r="AA368" i="10" s="1"/>
  <c r="Q234" i="10"/>
  <c r="Q322" i="10" s="1"/>
  <c r="Q233" i="10"/>
  <c r="Q321" i="10" s="1"/>
  <c r="Q235" i="10"/>
  <c r="Q323" i="10" s="1"/>
  <c r="Q237" i="10"/>
  <c r="Q325" i="10" s="1"/>
  <c r="Q236" i="10"/>
  <c r="Q324" i="10" s="1"/>
  <c r="U232" i="10"/>
  <c r="U320" i="10" s="1"/>
  <c r="U231" i="10"/>
  <c r="U319" i="10" s="1"/>
  <c r="I190" i="10"/>
  <c r="I278" i="10" s="1"/>
  <c r="I193" i="10"/>
  <c r="I281" i="10" s="1"/>
  <c r="I191" i="10"/>
  <c r="I279" i="10" s="1"/>
  <c r="I194" i="10"/>
  <c r="I282" i="10" s="1"/>
  <c r="I189" i="10"/>
  <c r="I277" i="10" s="1"/>
  <c r="I192" i="10"/>
  <c r="I280" i="10" s="1"/>
  <c r="AA240" i="10"/>
  <c r="AA328" i="10" s="1"/>
  <c r="AA239" i="10"/>
  <c r="AA327" i="10" s="1"/>
  <c r="AI262" i="10"/>
  <c r="AI350" i="10" s="1"/>
  <c r="AI263" i="10"/>
  <c r="AI351" i="10" s="1"/>
  <c r="AJ252" i="10"/>
  <c r="AJ340" i="10" s="1"/>
  <c r="AJ253" i="10"/>
  <c r="AJ341" i="10" s="1"/>
  <c r="K237" i="10"/>
  <c r="K325" i="10" s="1"/>
  <c r="K234" i="10"/>
  <c r="K322" i="10" s="1"/>
  <c r="K235" i="10"/>
  <c r="K323" i="10" s="1"/>
  <c r="K236" i="10"/>
  <c r="K324" i="10" s="1"/>
  <c r="K233" i="10"/>
  <c r="K321" i="10" s="1"/>
  <c r="AA230" i="10"/>
  <c r="AA318" i="10" s="1"/>
  <c r="AA229" i="10"/>
  <c r="AA317" i="10" s="1"/>
  <c r="AA228" i="10"/>
  <c r="AA316" i="10" s="1"/>
  <c r="AA227" i="10"/>
  <c r="AA315" i="10" s="1"/>
  <c r="Z253" i="10"/>
  <c r="Z341" i="10" s="1"/>
  <c r="Z252" i="10"/>
  <c r="Z340" i="10" s="1"/>
  <c r="S227" i="10"/>
  <c r="S315" i="10" s="1"/>
  <c r="S228" i="10"/>
  <c r="S316" i="10" s="1"/>
  <c r="S230" i="10"/>
  <c r="S318" i="10" s="1"/>
  <c r="S229" i="10"/>
  <c r="S317" i="10" s="1"/>
  <c r="AE231" i="10"/>
  <c r="AE319" i="10" s="1"/>
  <c r="AE232" i="10"/>
  <c r="AE320" i="10" s="1"/>
  <c r="AE207" i="10"/>
  <c r="AE295" i="10" s="1"/>
  <c r="AE208" i="10"/>
  <c r="AE296" i="10" s="1"/>
  <c r="AE210" i="10"/>
  <c r="AE298" i="10" s="1"/>
  <c r="AE205" i="10"/>
  <c r="AE293" i="10" s="1"/>
  <c r="AE209" i="10"/>
  <c r="AE297" i="10" s="1"/>
  <c r="AE206" i="10"/>
  <c r="AE294" i="10" s="1"/>
  <c r="X191" i="10"/>
  <c r="X279" i="10" s="1"/>
  <c r="X194" i="10"/>
  <c r="X282" i="10" s="1"/>
  <c r="X190" i="10"/>
  <c r="X278" i="10" s="1"/>
  <c r="X193" i="10"/>
  <c r="X281" i="10" s="1"/>
  <c r="X189" i="10"/>
  <c r="X277" i="10" s="1"/>
  <c r="X192" i="10"/>
  <c r="X280" i="10" s="1"/>
  <c r="AI252" i="10"/>
  <c r="AI340" i="10" s="1"/>
  <c r="AI253" i="10"/>
  <c r="AI341" i="10" s="1"/>
  <c r="I257" i="10"/>
  <c r="I345" i="10" s="1"/>
  <c r="I259" i="10"/>
  <c r="I347" i="10" s="1"/>
  <c r="I260" i="10"/>
  <c r="I348" i="10" s="1"/>
  <c r="I258" i="10"/>
  <c r="I346" i="10" s="1"/>
  <c r="L233" i="10"/>
  <c r="L321" i="10" s="1"/>
  <c r="L236" i="10"/>
  <c r="L324" i="10" s="1"/>
  <c r="L234" i="10"/>
  <c r="L322" i="10" s="1"/>
  <c r="L235" i="10"/>
  <c r="L323" i="10" s="1"/>
  <c r="L237" i="10"/>
  <c r="L325" i="10" s="1"/>
  <c r="AG233" i="10"/>
  <c r="AG321" i="10" s="1"/>
  <c r="AG234" i="10"/>
  <c r="AG322" i="10" s="1"/>
  <c r="AG235" i="10"/>
  <c r="AG323" i="10" s="1"/>
  <c r="AG237" i="10"/>
  <c r="AG325" i="10" s="1"/>
  <c r="AG236" i="10"/>
  <c r="AG324" i="10" s="1"/>
  <c r="AD230" i="10"/>
  <c r="AD318" i="10" s="1"/>
  <c r="AD227" i="10"/>
  <c r="AD315" i="10" s="1"/>
  <c r="AD228" i="10"/>
  <c r="AD316" i="10" s="1"/>
  <c r="AD229" i="10"/>
  <c r="AD317" i="10" s="1"/>
  <c r="Y220" i="10"/>
  <c r="Y308" i="10" s="1"/>
  <c r="Y221" i="10"/>
  <c r="Y309" i="10" s="1"/>
  <c r="Y222" i="10"/>
  <c r="Y310" i="10" s="1"/>
  <c r="Y223" i="10"/>
  <c r="Y311" i="10" s="1"/>
  <c r="X68" i="4"/>
  <c r="AE367" i="10"/>
  <c r="Z370" i="10"/>
  <c r="N201" i="10"/>
  <c r="N289" i="10" s="1"/>
  <c r="N198" i="10"/>
  <c r="N286" i="10" s="1"/>
  <c r="N195" i="10"/>
  <c r="N283" i="10" s="1"/>
  <c r="N202" i="10"/>
  <c r="N290" i="10" s="1"/>
  <c r="N200" i="10"/>
  <c r="N288" i="10" s="1"/>
  <c r="N199" i="10"/>
  <c r="N287" i="10" s="1"/>
  <c r="N196" i="10"/>
  <c r="N284" i="10" s="1"/>
  <c r="N203" i="10"/>
  <c r="N291" i="10" s="1"/>
  <c r="N204" i="10"/>
  <c r="N292" i="10" s="1"/>
  <c r="N197" i="10"/>
  <c r="N285" i="10" s="1"/>
  <c r="X221" i="10"/>
  <c r="X309" i="10" s="1"/>
  <c r="X222" i="10"/>
  <c r="X310" i="10" s="1"/>
  <c r="X220" i="10"/>
  <c r="X308" i="10" s="1"/>
  <c r="X223" i="10"/>
  <c r="X311" i="10" s="1"/>
  <c r="Z257" i="10"/>
  <c r="Z345" i="10" s="1"/>
  <c r="Z258" i="10"/>
  <c r="Z346" i="10" s="1"/>
  <c r="Z259" i="10"/>
  <c r="Z347" i="10" s="1"/>
  <c r="Z260" i="10"/>
  <c r="Z348" i="10" s="1"/>
  <c r="X257" i="10"/>
  <c r="X345" i="10" s="1"/>
  <c r="X260" i="10"/>
  <c r="X348" i="10" s="1"/>
  <c r="X259" i="10"/>
  <c r="X347" i="10" s="1"/>
  <c r="X258" i="10"/>
  <c r="X346" i="10" s="1"/>
  <c r="R222" i="10"/>
  <c r="R310" i="10" s="1"/>
  <c r="R221" i="10"/>
  <c r="R309" i="10" s="1"/>
  <c r="R220" i="10"/>
  <c r="R308" i="10" s="1"/>
  <c r="R223" i="10"/>
  <c r="R311" i="10" s="1"/>
  <c r="AC231" i="10"/>
  <c r="AC319" i="10" s="1"/>
  <c r="AC232" i="10"/>
  <c r="AC320" i="10" s="1"/>
  <c r="K223" i="10"/>
  <c r="K311" i="10" s="1"/>
  <c r="K221" i="10"/>
  <c r="K309" i="10" s="1"/>
  <c r="K220" i="10"/>
  <c r="K308" i="10" s="1"/>
  <c r="K222" i="10"/>
  <c r="K310" i="10" s="1"/>
  <c r="AG222" i="10"/>
  <c r="AG310" i="10" s="1"/>
  <c r="AG223" i="10"/>
  <c r="AG311" i="10" s="1"/>
  <c r="AG221" i="10"/>
  <c r="AG309" i="10" s="1"/>
  <c r="AG220" i="10"/>
  <c r="AG308" i="10" s="1"/>
  <c r="AH191" i="10"/>
  <c r="AH279" i="10" s="1"/>
  <c r="AH193" i="10"/>
  <c r="AH281" i="10" s="1"/>
  <c r="AH194" i="10"/>
  <c r="AH282" i="10" s="1"/>
  <c r="AH192" i="10"/>
  <c r="AH280" i="10" s="1"/>
  <c r="AH189" i="10"/>
  <c r="AH277" i="10" s="1"/>
  <c r="AH190" i="10"/>
  <c r="AH278" i="10" s="1"/>
  <c r="Z232" i="10"/>
  <c r="Z320" i="10" s="1"/>
  <c r="Z231" i="10"/>
  <c r="Z319" i="10" s="1"/>
  <c r="Z367" i="10" s="1"/>
  <c r="AG252" i="10"/>
  <c r="AG340" i="10" s="1"/>
  <c r="AG253" i="10"/>
  <c r="AG341" i="10" s="1"/>
  <c r="W189" i="10"/>
  <c r="W277" i="10" s="1"/>
  <c r="W193" i="10"/>
  <c r="W281" i="10" s="1"/>
  <c r="W191" i="10"/>
  <c r="W279" i="10" s="1"/>
  <c r="W192" i="10"/>
  <c r="W280" i="10" s="1"/>
  <c r="W190" i="10"/>
  <c r="W278" i="10" s="1"/>
  <c r="W194" i="10"/>
  <c r="W282" i="10" s="1"/>
  <c r="P206" i="10"/>
  <c r="P294" i="10" s="1"/>
  <c r="P207" i="10"/>
  <c r="P295" i="10" s="1"/>
  <c r="P210" i="10"/>
  <c r="P298" i="10" s="1"/>
  <c r="P209" i="10"/>
  <c r="P297" i="10" s="1"/>
  <c r="P208" i="10"/>
  <c r="P296" i="10" s="1"/>
  <c r="P205" i="10"/>
  <c r="P293" i="10" s="1"/>
  <c r="N372" i="10"/>
  <c r="AI249" i="10"/>
  <c r="AI337" i="10" s="1"/>
  <c r="AI250" i="10"/>
  <c r="AI338" i="10" s="1"/>
  <c r="Q211" i="10"/>
  <c r="Q299" i="10" s="1"/>
  <c r="Q218" i="10"/>
  <c r="Q306" i="10" s="1"/>
  <c r="Q219" i="10"/>
  <c r="Q307" i="10" s="1"/>
  <c r="Q216" i="10"/>
  <c r="Q304" i="10" s="1"/>
  <c r="Q215" i="10"/>
  <c r="Q303" i="10" s="1"/>
  <c r="Q217" i="10"/>
  <c r="Q305" i="10" s="1"/>
  <c r="Q214" i="10"/>
  <c r="Q302" i="10" s="1"/>
  <c r="Q212" i="10"/>
  <c r="Q300" i="10" s="1"/>
  <c r="Q213" i="10"/>
  <c r="Q301" i="10" s="1"/>
  <c r="AJ369" i="10"/>
  <c r="U208" i="10"/>
  <c r="U296" i="10" s="1"/>
  <c r="U205" i="10"/>
  <c r="U293" i="10" s="1"/>
  <c r="U209" i="10"/>
  <c r="U297" i="10" s="1"/>
  <c r="U206" i="10"/>
  <c r="U294" i="10" s="1"/>
  <c r="U210" i="10"/>
  <c r="U298" i="10" s="1"/>
  <c r="U207" i="10"/>
  <c r="U295" i="10" s="1"/>
  <c r="Z190" i="10"/>
  <c r="Z278" i="10" s="1"/>
  <c r="Z192" i="10"/>
  <c r="Z280" i="10" s="1"/>
  <c r="Z191" i="10"/>
  <c r="Z279" i="10" s="1"/>
  <c r="Z194" i="10"/>
  <c r="Z282" i="10" s="1"/>
  <c r="Z189" i="10"/>
  <c r="Z277" i="10" s="1"/>
  <c r="Z193" i="10"/>
  <c r="Z281" i="10" s="1"/>
  <c r="Z267" i="10"/>
  <c r="Z355" i="10" s="1"/>
  <c r="Z266" i="10"/>
  <c r="Z354" i="10" s="1"/>
  <c r="AH220" i="10"/>
  <c r="AH308" i="10" s="1"/>
  <c r="AH222" i="10"/>
  <c r="AH310" i="10" s="1"/>
  <c r="AH221" i="10"/>
  <c r="AH309" i="10" s="1"/>
  <c r="AH223" i="10"/>
  <c r="AH311" i="10" s="1"/>
  <c r="U250" i="10"/>
  <c r="U338" i="10" s="1"/>
  <c r="U249" i="10"/>
  <c r="U337" i="10" s="1"/>
  <c r="AA259" i="10"/>
  <c r="AA347" i="10" s="1"/>
  <c r="AA260" i="10"/>
  <c r="AA348" i="10" s="1"/>
  <c r="AA257" i="10"/>
  <c r="AA345" i="10" s="1"/>
  <c r="AA258" i="10"/>
  <c r="AA346" i="10" s="1"/>
  <c r="N237" i="10"/>
  <c r="N325" i="10" s="1"/>
  <c r="N235" i="10"/>
  <c r="N323" i="10" s="1"/>
  <c r="N236" i="10"/>
  <c r="N324" i="10" s="1"/>
  <c r="N234" i="10"/>
  <c r="N322" i="10" s="1"/>
  <c r="N233" i="10"/>
  <c r="N321" i="10" s="1"/>
  <c r="AD231" i="10"/>
  <c r="AD319" i="10" s="1"/>
  <c r="AD367" i="10" s="1"/>
  <c r="AD232" i="10"/>
  <c r="AD320" i="10" s="1"/>
  <c r="AH260" i="10"/>
  <c r="AH348" i="10" s="1"/>
  <c r="AH258" i="10"/>
  <c r="AH346" i="10" s="1"/>
  <c r="AH259" i="10"/>
  <c r="AH347" i="10" s="1"/>
  <c r="AH257" i="10"/>
  <c r="AH345" i="10" s="1"/>
  <c r="N250" i="10"/>
  <c r="N338" i="10" s="1"/>
  <c r="N249" i="10"/>
  <c r="N337" i="10" s="1"/>
  <c r="AJ205" i="10"/>
  <c r="AJ293" i="10" s="1"/>
  <c r="AJ210" i="10"/>
  <c r="AJ298" i="10" s="1"/>
  <c r="AJ208" i="10"/>
  <c r="AJ296" i="10" s="1"/>
  <c r="AJ206" i="10"/>
  <c r="AJ294" i="10" s="1"/>
  <c r="AJ209" i="10"/>
  <c r="AJ297" i="10" s="1"/>
  <c r="AJ207" i="10"/>
  <c r="AJ295" i="10" s="1"/>
  <c r="AD204" i="10"/>
  <c r="AD292" i="10" s="1"/>
  <c r="AD197" i="10"/>
  <c r="AD285" i="10" s="1"/>
  <c r="AD196" i="10"/>
  <c r="AD284" i="10" s="1"/>
  <c r="AD200" i="10"/>
  <c r="AD288" i="10" s="1"/>
  <c r="AD201" i="10"/>
  <c r="AD289" i="10" s="1"/>
  <c r="AD202" i="10"/>
  <c r="AD290" i="10" s="1"/>
  <c r="AD203" i="10"/>
  <c r="AD291" i="10" s="1"/>
  <c r="AD199" i="10"/>
  <c r="AD287" i="10" s="1"/>
  <c r="AD198" i="10"/>
  <c r="AD286" i="10" s="1"/>
  <c r="AD195" i="10"/>
  <c r="AD283" i="10" s="1"/>
  <c r="X370" i="10"/>
  <c r="S368" i="10"/>
  <c r="AJ249" i="10"/>
  <c r="AJ337" i="10" s="1"/>
  <c r="AJ250" i="10"/>
  <c r="AJ338" i="10" s="1"/>
  <c r="R191" i="10"/>
  <c r="R279" i="10" s="1"/>
  <c r="R190" i="10"/>
  <c r="R278" i="10" s="1"/>
  <c r="R189" i="10"/>
  <c r="R277" i="10" s="1"/>
  <c r="R192" i="10"/>
  <c r="R280" i="10" s="1"/>
  <c r="R194" i="10"/>
  <c r="R282" i="10" s="1"/>
  <c r="R193" i="10"/>
  <c r="R281" i="10" s="1"/>
  <c r="AG208" i="10"/>
  <c r="AG296" i="10" s="1"/>
  <c r="AG206" i="10"/>
  <c r="AG294" i="10" s="1"/>
  <c r="AG210" i="10"/>
  <c r="AG298" i="10" s="1"/>
  <c r="AG209" i="10"/>
  <c r="AG297" i="10" s="1"/>
  <c r="AG205" i="10"/>
  <c r="AG293" i="10" s="1"/>
  <c r="AG207" i="10"/>
  <c r="AG295" i="10" s="1"/>
  <c r="N240" i="10"/>
  <c r="N328" i="10" s="1"/>
  <c r="N239" i="10"/>
  <c r="N327" i="10" s="1"/>
  <c r="AJ263" i="10"/>
  <c r="AJ351" i="10" s="1"/>
  <c r="AJ262" i="10"/>
  <c r="AJ350" i="10" s="1"/>
  <c r="AI236" i="10"/>
  <c r="AI324" i="10" s="1"/>
  <c r="AI237" i="10"/>
  <c r="AI325" i="10" s="1"/>
  <c r="AI234" i="10"/>
  <c r="AI322" i="10" s="1"/>
  <c r="AI233" i="10"/>
  <c r="AI321" i="10" s="1"/>
  <c r="AI235" i="10"/>
  <c r="AI323" i="10" s="1"/>
  <c r="X230" i="10"/>
  <c r="X318" i="10" s="1"/>
  <c r="X227" i="10"/>
  <c r="X315" i="10" s="1"/>
  <c r="X229" i="10"/>
  <c r="X317" i="10" s="1"/>
  <c r="X228" i="10"/>
  <c r="X316" i="10" s="1"/>
  <c r="AB253" i="10"/>
  <c r="AB341" i="10" s="1"/>
  <c r="AB252" i="10"/>
  <c r="AB340" i="10" s="1"/>
  <c r="T191" i="10"/>
  <c r="T279" i="10" s="1"/>
  <c r="T194" i="10"/>
  <c r="T282" i="10" s="1"/>
  <c r="T190" i="10"/>
  <c r="T278" i="10" s="1"/>
  <c r="T189" i="10"/>
  <c r="T277" i="10" s="1"/>
  <c r="T192" i="10"/>
  <c r="T280" i="10" s="1"/>
  <c r="T193" i="10"/>
  <c r="T281" i="10" s="1"/>
  <c r="O249" i="10"/>
  <c r="O337" i="10" s="1"/>
  <c r="O250" i="10"/>
  <c r="O338" i="10" s="1"/>
  <c r="AF220" i="10"/>
  <c r="AF308" i="10" s="1"/>
  <c r="AF223" i="10"/>
  <c r="AF311" i="10" s="1"/>
  <c r="AF222" i="10"/>
  <c r="AF310" i="10" s="1"/>
  <c r="AF221" i="10"/>
  <c r="AF309" i="10" s="1"/>
  <c r="W372" i="10"/>
  <c r="AH250" i="10"/>
  <c r="AH338" i="10" s="1"/>
  <c r="AH249" i="10"/>
  <c r="AH337" i="10" s="1"/>
  <c r="R365" i="10"/>
  <c r="V192" i="10"/>
  <c r="V280" i="10" s="1"/>
  <c r="V189" i="10"/>
  <c r="V277" i="10" s="1"/>
  <c r="V193" i="10"/>
  <c r="V281" i="10" s="1"/>
  <c r="V194" i="10"/>
  <c r="V282" i="10" s="1"/>
  <c r="V190" i="10"/>
  <c r="V278" i="10" s="1"/>
  <c r="V191" i="10"/>
  <c r="V279" i="10" s="1"/>
  <c r="Y372" i="10"/>
  <c r="Q240" i="10"/>
  <c r="Q328" i="10" s="1"/>
  <c r="Q239" i="10"/>
  <c r="Q327" i="10" s="1"/>
  <c r="Q371" i="10" s="1"/>
  <c r="P367" i="10"/>
  <c r="AE365" i="10"/>
  <c r="J267" i="10"/>
  <c r="J355" i="10" s="1"/>
  <c r="J266" i="10"/>
  <c r="J354" i="10" s="1"/>
  <c r="T263" i="10"/>
  <c r="T351" i="10" s="1"/>
  <c r="T262" i="10"/>
  <c r="T350" i="10" s="1"/>
  <c r="AA370" i="10"/>
  <c r="W267" i="10"/>
  <c r="W355" i="10" s="1"/>
  <c r="W266" i="10"/>
  <c r="W354" i="10" s="1"/>
  <c r="W365" i="10" s="1"/>
  <c r="AH266" i="10"/>
  <c r="AH354" i="10" s="1"/>
  <c r="AH267" i="10"/>
  <c r="AH355" i="10" s="1"/>
  <c r="Y369" i="10"/>
  <c r="AH252" i="10"/>
  <c r="AH340" i="10" s="1"/>
  <c r="AH253" i="10"/>
  <c r="AH341" i="10" s="1"/>
  <c r="S194" i="10"/>
  <c r="S282" i="10" s="1"/>
  <c r="S192" i="10"/>
  <c r="S280" i="10" s="1"/>
  <c r="S189" i="10"/>
  <c r="S277" i="10" s="1"/>
  <c r="S193" i="10"/>
  <c r="S281" i="10" s="1"/>
  <c r="S190" i="10"/>
  <c r="S278" i="10" s="1"/>
  <c r="S191" i="10"/>
  <c r="S279" i="10" s="1"/>
  <c r="AI270" i="10"/>
  <c r="AI358" i="10" s="1"/>
  <c r="AI268" i="10"/>
  <c r="AI356" i="10" s="1"/>
  <c r="AI269" i="10"/>
  <c r="AI357" i="10" s="1"/>
  <c r="AI271" i="10"/>
  <c r="AI359" i="10" s="1"/>
  <c r="K231" i="10"/>
  <c r="K319" i="10" s="1"/>
  <c r="K367" i="10" s="1"/>
  <c r="K232" i="10"/>
  <c r="K320" i="10" s="1"/>
  <c r="V231" i="10"/>
  <c r="V319" i="10" s="1"/>
  <c r="V367" i="10" s="1"/>
  <c r="V232" i="10"/>
  <c r="V320" i="10" s="1"/>
  <c r="AE228" i="10"/>
  <c r="AE316" i="10" s="1"/>
  <c r="AE230" i="10"/>
  <c r="AE318" i="10" s="1"/>
  <c r="AE227" i="10"/>
  <c r="AE315" i="10" s="1"/>
  <c r="AE229" i="10"/>
  <c r="AE317" i="10" s="1"/>
  <c r="X205" i="10"/>
  <c r="X293" i="10" s="1"/>
  <c r="X208" i="10"/>
  <c r="X296" i="10" s="1"/>
  <c r="X209" i="10"/>
  <c r="X297" i="10" s="1"/>
  <c r="X210" i="10"/>
  <c r="X298" i="10" s="1"/>
  <c r="X207" i="10"/>
  <c r="X295" i="10" s="1"/>
  <c r="X206" i="10"/>
  <c r="X294" i="10" s="1"/>
  <c r="K228" i="10"/>
  <c r="K316" i="10" s="1"/>
  <c r="K230" i="10"/>
  <c r="K318" i="10" s="1"/>
  <c r="K227" i="10"/>
  <c r="K315" i="10" s="1"/>
  <c r="K229" i="10"/>
  <c r="K317" i="10" s="1"/>
  <c r="AA231" i="10"/>
  <c r="AA319" i="10" s="1"/>
  <c r="AA232" i="10"/>
  <c r="AA320" i="10" s="1"/>
  <c r="J252" i="10"/>
  <c r="J340" i="10" s="1"/>
  <c r="J253" i="10"/>
  <c r="J341" i="10" s="1"/>
  <c r="O214" i="10"/>
  <c r="O302" i="10" s="1"/>
  <c r="O213" i="10"/>
  <c r="O301" i="10" s="1"/>
  <c r="O215" i="10"/>
  <c r="O303" i="10" s="1"/>
  <c r="O211" i="10"/>
  <c r="O299" i="10" s="1"/>
  <c r="O219" i="10"/>
  <c r="O307" i="10" s="1"/>
  <c r="O218" i="10"/>
  <c r="O306" i="10" s="1"/>
  <c r="O216" i="10"/>
  <c r="O304" i="10" s="1"/>
  <c r="O217" i="10"/>
  <c r="O305" i="10" s="1"/>
  <c r="O212" i="10"/>
  <c r="O300" i="10" s="1"/>
  <c r="AE233" i="10"/>
  <c r="AE321" i="10" s="1"/>
  <c r="AE236" i="10"/>
  <c r="AE324" i="10" s="1"/>
  <c r="AE234" i="10"/>
  <c r="AE322" i="10" s="1"/>
  <c r="AE235" i="10"/>
  <c r="AE323" i="10" s="1"/>
  <c r="AE237" i="10"/>
  <c r="AE325" i="10" s="1"/>
  <c r="AD236" i="10"/>
  <c r="AD324" i="10" s="1"/>
  <c r="AD234" i="10"/>
  <c r="AD322" i="10" s="1"/>
  <c r="AD237" i="10"/>
  <c r="AD325" i="10" s="1"/>
  <c r="AD233" i="10"/>
  <c r="AD321" i="10" s="1"/>
  <c r="AD235" i="10"/>
  <c r="AD323" i="10" s="1"/>
  <c r="U230" i="10"/>
  <c r="U318" i="10" s="1"/>
  <c r="U227" i="10"/>
  <c r="U315" i="10" s="1"/>
  <c r="U229" i="10"/>
  <c r="U317" i="10" s="1"/>
  <c r="U228" i="10"/>
  <c r="U316" i="10" s="1"/>
  <c r="M229" i="10"/>
  <c r="M317" i="10" s="1"/>
  <c r="M227" i="10"/>
  <c r="M315" i="10" s="1"/>
  <c r="M230" i="10"/>
  <c r="M318" i="10" s="1"/>
  <c r="M228" i="10"/>
  <c r="M316" i="10" s="1"/>
  <c r="AB250" i="10"/>
  <c r="AB338" i="10" s="1"/>
  <c r="AB249" i="10"/>
  <c r="AB337" i="10" s="1"/>
  <c r="V266" i="10"/>
  <c r="V354" i="10" s="1"/>
  <c r="V365" i="10" s="1"/>
  <c r="V267" i="10"/>
  <c r="V355" i="10" s="1"/>
  <c r="T253" i="10"/>
  <c r="T341" i="10" s="1"/>
  <c r="T252" i="10"/>
  <c r="T340" i="10" s="1"/>
  <c r="AJ367" i="10"/>
  <c r="AA207" i="10"/>
  <c r="AA295" i="10" s="1"/>
  <c r="AA205" i="10"/>
  <c r="AA293" i="10" s="1"/>
  <c r="AA208" i="10"/>
  <c r="AA296" i="10" s="1"/>
  <c r="AA210" i="10"/>
  <c r="AA298" i="10" s="1"/>
  <c r="AA209" i="10"/>
  <c r="AA297" i="10" s="1"/>
  <c r="AA206" i="10"/>
  <c r="AA294" i="10" s="1"/>
  <c r="P236" i="10"/>
  <c r="P324" i="10" s="1"/>
  <c r="P233" i="10"/>
  <c r="P321" i="10" s="1"/>
  <c r="P237" i="10"/>
  <c r="P325" i="10" s="1"/>
  <c r="P234" i="10"/>
  <c r="P322" i="10" s="1"/>
  <c r="P235" i="10"/>
  <c r="P323" i="10" s="1"/>
  <c r="AI191" i="10"/>
  <c r="AI279" i="10" s="1"/>
  <c r="AI190" i="10"/>
  <c r="AI278" i="10" s="1"/>
  <c r="AI194" i="10"/>
  <c r="AI282" i="10" s="1"/>
  <c r="AI193" i="10"/>
  <c r="AI281" i="10" s="1"/>
  <c r="AI189" i="10"/>
  <c r="AI277" i="10" s="1"/>
  <c r="AI192" i="10"/>
  <c r="AI280" i="10" s="1"/>
  <c r="T220" i="10"/>
  <c r="T308" i="10" s="1"/>
  <c r="T369" i="10" s="1"/>
  <c r="T222" i="10"/>
  <c r="T310" i="10" s="1"/>
  <c r="T223" i="10"/>
  <c r="T311" i="10" s="1"/>
  <c r="T221" i="10"/>
  <c r="T309" i="10" s="1"/>
  <c r="I227" i="10"/>
  <c r="I315" i="10" s="1"/>
  <c r="I230" i="10"/>
  <c r="I318" i="10" s="1"/>
  <c r="I228" i="10"/>
  <c r="I316" i="10" s="1"/>
  <c r="I229" i="10"/>
  <c r="I317" i="10" s="1"/>
  <c r="U370" i="10"/>
  <c r="AG228" i="10"/>
  <c r="AG316" i="10" s="1"/>
  <c r="AG229" i="10"/>
  <c r="AG317" i="10" s="1"/>
  <c r="AG230" i="10"/>
  <c r="AG318" i="10" s="1"/>
  <c r="AG227" i="10"/>
  <c r="AG315" i="10" s="1"/>
  <c r="AH227" i="10"/>
  <c r="AH315" i="10" s="1"/>
  <c r="AH229" i="10"/>
  <c r="AH317" i="10" s="1"/>
  <c r="AH230" i="10"/>
  <c r="AH318" i="10" s="1"/>
  <c r="AH228" i="10"/>
  <c r="AH316" i="10" s="1"/>
  <c r="V229" i="10"/>
  <c r="V317" i="10" s="1"/>
  <c r="V227" i="10"/>
  <c r="V315" i="10" s="1"/>
  <c r="V228" i="10"/>
  <c r="V316" i="10" s="1"/>
  <c r="V230" i="10"/>
  <c r="V318" i="10" s="1"/>
  <c r="W229" i="10"/>
  <c r="W317" i="10" s="1"/>
  <c r="W228" i="10"/>
  <c r="W316" i="10" s="1"/>
  <c r="W227" i="10"/>
  <c r="W315" i="10" s="1"/>
  <c r="W230" i="10"/>
  <c r="W318" i="10" s="1"/>
  <c r="Q228" i="10"/>
  <c r="Q316" i="10" s="1"/>
  <c r="Q229" i="10"/>
  <c r="Q317" i="10" s="1"/>
  <c r="Q227" i="10"/>
  <c r="Q315" i="10" s="1"/>
  <c r="Q230" i="10"/>
  <c r="Q318" i="10" s="1"/>
  <c r="AD262" i="10"/>
  <c r="AD350" i="10" s="1"/>
  <c r="AD263" i="10"/>
  <c r="AD351" i="10" s="1"/>
  <c r="AD270" i="10"/>
  <c r="AD358" i="10" s="1"/>
  <c r="AD271" i="10"/>
  <c r="AD359" i="10" s="1"/>
  <c r="AD268" i="10"/>
  <c r="AD356" i="10" s="1"/>
  <c r="AD269" i="10"/>
  <c r="AD357" i="10" s="1"/>
  <c r="Y257" i="10"/>
  <c r="Y345" i="10" s="1"/>
  <c r="Y260" i="10"/>
  <c r="Y348" i="10" s="1"/>
  <c r="Y259" i="10"/>
  <c r="Y347" i="10" s="1"/>
  <c r="Y258" i="10"/>
  <c r="Y346" i="10" s="1"/>
  <c r="AB203" i="10"/>
  <c r="AB291" i="10" s="1"/>
  <c r="AB199" i="10"/>
  <c r="AB287" i="10" s="1"/>
  <c r="AB202" i="10"/>
  <c r="AB290" i="10" s="1"/>
  <c r="AB196" i="10"/>
  <c r="AB284" i="10" s="1"/>
  <c r="AB201" i="10"/>
  <c r="AB289" i="10" s="1"/>
  <c r="AB195" i="10"/>
  <c r="AB283" i="10" s="1"/>
  <c r="AB200" i="10"/>
  <c r="AB288" i="10" s="1"/>
  <c r="AB198" i="10"/>
  <c r="AB286" i="10" s="1"/>
  <c r="AB197" i="10"/>
  <c r="AB285" i="10" s="1"/>
  <c r="AB204" i="10"/>
  <c r="AB292" i="10" s="1"/>
  <c r="AB370" i="10"/>
  <c r="AD267" i="10"/>
  <c r="AD355" i="10" s="1"/>
  <c r="AD266" i="10"/>
  <c r="AD354" i="10" s="1"/>
  <c r="T232" i="10"/>
  <c r="T320" i="10" s="1"/>
  <c r="T231" i="10"/>
  <c r="T319" i="10" s="1"/>
  <c r="Q220" i="10"/>
  <c r="Q308" i="10" s="1"/>
  <c r="Q222" i="10"/>
  <c r="Q310" i="10" s="1"/>
  <c r="Q223" i="10"/>
  <c r="Q311" i="10" s="1"/>
  <c r="Q221" i="10"/>
  <c r="Q309" i="10" s="1"/>
  <c r="Q369" i="10" s="1"/>
  <c r="AF250" i="10"/>
  <c r="AF338" i="10" s="1"/>
  <c r="AF249" i="10"/>
  <c r="AF337" i="10" s="1"/>
  <c r="AF366" i="10" s="1"/>
  <c r="Q372" i="10"/>
  <c r="J229" i="10"/>
  <c r="J317" i="10" s="1"/>
  <c r="J227" i="10"/>
  <c r="J315" i="10" s="1"/>
  <c r="J228" i="10"/>
  <c r="J316" i="10" s="1"/>
  <c r="J230" i="10"/>
  <c r="J318" i="10" s="1"/>
  <c r="M194" i="10"/>
  <c r="M282" i="10" s="1"/>
  <c r="M193" i="10"/>
  <c r="M281" i="10" s="1"/>
  <c r="M191" i="10"/>
  <c r="M279" i="10" s="1"/>
  <c r="M192" i="10"/>
  <c r="M280" i="10" s="1"/>
  <c r="M189" i="10"/>
  <c r="M277" i="10" s="1"/>
  <c r="M190" i="10"/>
  <c r="M278" i="10" s="1"/>
  <c r="AJ237" i="10"/>
  <c r="AJ325" i="10" s="1"/>
  <c r="AJ236" i="10"/>
  <c r="AJ324" i="10" s="1"/>
  <c r="AJ233" i="10"/>
  <c r="AJ321" i="10" s="1"/>
  <c r="AJ234" i="10"/>
  <c r="AJ322" i="10" s="1"/>
  <c r="AJ235" i="10"/>
  <c r="AJ323" i="10" s="1"/>
  <c r="N267" i="10"/>
  <c r="N355" i="10" s="1"/>
  <c r="N266" i="10"/>
  <c r="N354" i="10" s="1"/>
  <c r="L371" i="10"/>
  <c r="AG266" i="10"/>
  <c r="AG354" i="10" s="1"/>
  <c r="AG267" i="10"/>
  <c r="AG355" i="10" s="1"/>
  <c r="L220" i="10"/>
  <c r="L308" i="10" s="1"/>
  <c r="L369" i="10" s="1"/>
  <c r="L223" i="10"/>
  <c r="L311" i="10" s="1"/>
  <c r="L221" i="10"/>
  <c r="L309" i="10" s="1"/>
  <c r="L222" i="10"/>
  <c r="L310" i="10" s="1"/>
  <c r="AJ266" i="10"/>
  <c r="AJ354" i="10" s="1"/>
  <c r="AJ267" i="10"/>
  <c r="AJ355" i="10" s="1"/>
  <c r="S232" i="10"/>
  <c r="S320" i="10" s="1"/>
  <c r="S231" i="10"/>
  <c r="S319" i="10" s="1"/>
  <c r="AC367" i="10"/>
  <c r="W214" i="10"/>
  <c r="W302" i="10" s="1"/>
  <c r="W218" i="10"/>
  <c r="W306" i="10" s="1"/>
  <c r="W217" i="10"/>
  <c r="W305" i="10" s="1"/>
  <c r="W212" i="10"/>
  <c r="W300" i="10" s="1"/>
  <c r="W213" i="10"/>
  <c r="W301" i="10" s="1"/>
  <c r="W215" i="10"/>
  <c r="W303" i="10" s="1"/>
  <c r="W219" i="10"/>
  <c r="W307" i="10" s="1"/>
  <c r="W211" i="10"/>
  <c r="W299" i="10" s="1"/>
  <c r="W216" i="10"/>
  <c r="W304" i="10" s="1"/>
  <c r="AB262" i="10"/>
  <c r="AB350" i="10" s="1"/>
  <c r="AB263" i="10"/>
  <c r="AB351" i="10" s="1"/>
  <c r="Y237" i="10"/>
  <c r="Y325" i="10" s="1"/>
  <c r="Y234" i="10"/>
  <c r="Y322" i="10" s="1"/>
  <c r="Y235" i="10"/>
  <c r="Y323" i="10" s="1"/>
  <c r="Y233" i="10"/>
  <c r="Y321" i="10" s="1"/>
  <c r="Y236" i="10"/>
  <c r="Y324" i="10" s="1"/>
  <c r="AJ224" i="10"/>
  <c r="AJ312" i="10" s="1"/>
  <c r="AL66" i="10"/>
  <c r="AL60" i="10" s="1"/>
  <c r="Y262" i="10"/>
  <c r="Y350" i="10" s="1"/>
  <c r="Y263" i="10"/>
  <c r="Y351" i="10" s="1"/>
  <c r="S267" i="10"/>
  <c r="S355" i="10" s="1"/>
  <c r="S266" i="10"/>
  <c r="S354" i="10" s="1"/>
  <c r="R203" i="10"/>
  <c r="R291" i="10" s="1"/>
  <c r="R200" i="10"/>
  <c r="R288" i="10" s="1"/>
  <c r="R201" i="10"/>
  <c r="R289" i="10" s="1"/>
  <c r="R195" i="10"/>
  <c r="R283" i="10" s="1"/>
  <c r="R202" i="10"/>
  <c r="R290" i="10" s="1"/>
  <c r="R199" i="10"/>
  <c r="R287" i="10" s="1"/>
  <c r="R196" i="10"/>
  <c r="R284" i="10" s="1"/>
  <c r="R197" i="10"/>
  <c r="R285" i="10" s="1"/>
  <c r="R198" i="10"/>
  <c r="R286" i="10" s="1"/>
  <c r="R204" i="10"/>
  <c r="R292" i="10" s="1"/>
  <c r="AG201" i="10"/>
  <c r="AG289" i="10" s="1"/>
  <c r="AG202" i="10"/>
  <c r="AG290" i="10" s="1"/>
  <c r="AG198" i="10"/>
  <c r="AG286" i="10" s="1"/>
  <c r="AG199" i="10"/>
  <c r="AG287" i="10" s="1"/>
  <c r="AG196" i="10"/>
  <c r="AG284" i="10" s="1"/>
  <c r="AG197" i="10"/>
  <c r="AG285" i="10" s="1"/>
  <c r="AG195" i="10"/>
  <c r="AG283" i="10" s="1"/>
  <c r="AG203" i="10"/>
  <c r="AG291" i="10" s="1"/>
  <c r="AG200" i="10"/>
  <c r="AG288" i="10" s="1"/>
  <c r="AG204" i="10"/>
  <c r="AG292" i="10" s="1"/>
  <c r="N231" i="10"/>
  <c r="N319" i="10" s="1"/>
  <c r="N232" i="10"/>
  <c r="N320" i="10" s="1"/>
  <c r="AJ265" i="10"/>
  <c r="AJ353" i="10" s="1"/>
  <c r="I372" i="10"/>
  <c r="AI240" i="10"/>
  <c r="AI328" i="10" s="1"/>
  <c r="AI239" i="10"/>
  <c r="AI327" i="10" s="1"/>
  <c r="AI371" i="10" s="1"/>
  <c r="AI370" i="10"/>
  <c r="AG250" i="10"/>
  <c r="AG338" i="10" s="1"/>
  <c r="AG249" i="10"/>
  <c r="AG337" i="10" s="1"/>
  <c r="N220" i="10"/>
  <c r="N308" i="10" s="1"/>
  <c r="N223" i="10"/>
  <c r="N311" i="10" s="1"/>
  <c r="N222" i="10"/>
  <c r="N310" i="10" s="1"/>
  <c r="N221" i="10"/>
  <c r="N309" i="10" s="1"/>
  <c r="AF201" i="10"/>
  <c r="AF289" i="10" s="1"/>
  <c r="AF196" i="10"/>
  <c r="AF284" i="10" s="1"/>
  <c r="AF197" i="10"/>
  <c r="AF285" i="10" s="1"/>
  <c r="AF200" i="10"/>
  <c r="AF288" i="10" s="1"/>
  <c r="AF199" i="10"/>
  <c r="AF287" i="10" s="1"/>
  <c r="AF204" i="10"/>
  <c r="AF292" i="10" s="1"/>
  <c r="AF203" i="10"/>
  <c r="AF291" i="10" s="1"/>
  <c r="AF202" i="10"/>
  <c r="AF290" i="10" s="1"/>
  <c r="AF195" i="10"/>
  <c r="AF283" i="10" s="1"/>
  <c r="AF198" i="10"/>
  <c r="AF286" i="10" s="1"/>
  <c r="AC196" i="10"/>
  <c r="AC284" i="10" s="1"/>
  <c r="AC200" i="10"/>
  <c r="AC288" i="10" s="1"/>
  <c r="AC197" i="10"/>
  <c r="AC285" i="10" s="1"/>
  <c r="AC202" i="10"/>
  <c r="AC290" i="10" s="1"/>
  <c r="AC201" i="10"/>
  <c r="AC289" i="10" s="1"/>
  <c r="AC198" i="10"/>
  <c r="AC286" i="10" s="1"/>
  <c r="AC203" i="10"/>
  <c r="AC291" i="10" s="1"/>
  <c r="AC204" i="10"/>
  <c r="AC292" i="10" s="1"/>
  <c r="AC195" i="10"/>
  <c r="AC283" i="10" s="1"/>
  <c r="AC199" i="10"/>
  <c r="AC287" i="10" s="1"/>
  <c r="AF370" i="10"/>
  <c r="V210" i="10"/>
  <c r="V298" i="10" s="1"/>
  <c r="V209" i="10"/>
  <c r="V297" i="10" s="1"/>
  <c r="V206" i="10"/>
  <c r="V294" i="10" s="1"/>
  <c r="V205" i="10"/>
  <c r="V293" i="10" s="1"/>
  <c r="V208" i="10"/>
  <c r="V296" i="10" s="1"/>
  <c r="V207" i="10"/>
  <c r="V295" i="10" s="1"/>
  <c r="AC68" i="4"/>
  <c r="Q231" i="10"/>
  <c r="Q319" i="10" s="1"/>
  <c r="Q232" i="10"/>
  <c r="Q320" i="10" s="1"/>
  <c r="J196" i="10"/>
  <c r="J284" i="10" s="1"/>
  <c r="J202" i="10"/>
  <c r="J290" i="10" s="1"/>
  <c r="J204" i="10"/>
  <c r="J292" i="10" s="1"/>
  <c r="J201" i="10"/>
  <c r="J289" i="10" s="1"/>
  <c r="J200" i="10"/>
  <c r="J288" i="10" s="1"/>
  <c r="J197" i="10"/>
  <c r="J285" i="10" s="1"/>
  <c r="J203" i="10"/>
  <c r="J291" i="10" s="1"/>
  <c r="J199" i="10"/>
  <c r="J287" i="10" s="1"/>
  <c r="J198" i="10"/>
  <c r="J286" i="10" s="1"/>
  <c r="J195" i="10"/>
  <c r="J283" i="10" s="1"/>
  <c r="P370" i="10"/>
  <c r="AA271" i="10"/>
  <c r="AA359" i="10" s="1"/>
  <c r="AA269" i="10"/>
  <c r="AA357" i="10" s="1"/>
  <c r="AA270" i="10"/>
  <c r="AA358" i="10" s="1"/>
  <c r="AA268" i="10"/>
  <c r="AA356" i="10" s="1"/>
  <c r="W370" i="10"/>
  <c r="AH369" i="10"/>
  <c r="Y370" i="10"/>
  <c r="AE370" i="10"/>
  <c r="P239" i="10"/>
  <c r="P327" i="10" s="1"/>
  <c r="P240" i="10"/>
  <c r="P328" i="10" s="1"/>
  <c r="L263" i="10"/>
  <c r="L351" i="10" s="1"/>
  <c r="L262" i="10"/>
  <c r="L350" i="10" s="1"/>
  <c r="L368" i="10" s="1"/>
  <c r="AG232" i="10"/>
  <c r="AG320" i="10" s="1"/>
  <c r="AG231" i="10"/>
  <c r="AG319" i="10" s="1"/>
  <c r="AG367" i="10" s="1"/>
  <c r="M370" i="10"/>
  <c r="S222" i="10"/>
  <c r="S310" i="10" s="1"/>
  <c r="S221" i="10"/>
  <c r="S309" i="10" s="1"/>
  <c r="S223" i="10"/>
  <c r="S311" i="10" s="1"/>
  <c r="S220" i="10"/>
  <c r="S308" i="10" s="1"/>
  <c r="AE269" i="10"/>
  <c r="AE357" i="10" s="1"/>
  <c r="AE271" i="10"/>
  <c r="AE359" i="10" s="1"/>
  <c r="AE270" i="10"/>
  <c r="AE358" i="10" s="1"/>
  <c r="AE268" i="10"/>
  <c r="AE356" i="10" s="1"/>
  <c r="X237" i="10"/>
  <c r="X325" i="10" s="1"/>
  <c r="X236" i="10"/>
  <c r="X324" i="10" s="1"/>
  <c r="X234" i="10"/>
  <c r="X322" i="10" s="1"/>
  <c r="X233" i="10"/>
  <c r="X321" i="10" s="1"/>
  <c r="X235" i="10"/>
  <c r="X323" i="10" s="1"/>
  <c r="S271" i="10"/>
  <c r="S359" i="10" s="1"/>
  <c r="S269" i="10"/>
  <c r="S357" i="10" s="1"/>
  <c r="S270" i="10"/>
  <c r="S358" i="10" s="1"/>
  <c r="S268" i="10"/>
  <c r="S356" i="10" s="1"/>
  <c r="V268" i="10"/>
  <c r="V356" i="10" s="1"/>
  <c r="V271" i="10"/>
  <c r="V359" i="10" s="1"/>
  <c r="V269" i="10"/>
  <c r="V357" i="10" s="1"/>
  <c r="V270" i="10"/>
  <c r="V358" i="10" s="1"/>
  <c r="R230" i="10"/>
  <c r="R318" i="10" s="1"/>
  <c r="R227" i="10"/>
  <c r="R315" i="10" s="1"/>
  <c r="R228" i="10"/>
  <c r="R316" i="10" s="1"/>
  <c r="R229" i="10"/>
  <c r="R317" i="10" s="1"/>
  <c r="AB189" i="10"/>
  <c r="AB277" i="10" s="1"/>
  <c r="AB191" i="10"/>
  <c r="AB279" i="10" s="1"/>
  <c r="AB193" i="10"/>
  <c r="AB281" i="10" s="1"/>
  <c r="AB190" i="10"/>
  <c r="AB278" i="10" s="1"/>
  <c r="AB192" i="10"/>
  <c r="AB280" i="10" s="1"/>
  <c r="AB194" i="10"/>
  <c r="AB282" i="10" s="1"/>
  <c r="P198" i="10"/>
  <c r="P286" i="10" s="1"/>
  <c r="P196" i="10"/>
  <c r="P284" i="10" s="1"/>
  <c r="P204" i="10"/>
  <c r="P292" i="10" s="1"/>
  <c r="P203" i="10"/>
  <c r="P291" i="10" s="1"/>
  <c r="P199" i="10"/>
  <c r="P287" i="10" s="1"/>
  <c r="P195" i="10"/>
  <c r="P283" i="10" s="1"/>
  <c r="P197" i="10"/>
  <c r="P285" i="10" s="1"/>
  <c r="P201" i="10"/>
  <c r="P289" i="10" s="1"/>
  <c r="P202" i="10"/>
  <c r="P290" i="10" s="1"/>
  <c r="P200" i="10"/>
  <c r="P288" i="10" s="1"/>
  <c r="Q262" i="10"/>
  <c r="Q350" i="10" s="1"/>
  <c r="Q263" i="10"/>
  <c r="Q351" i="10" s="1"/>
  <c r="I370" i="10"/>
  <c r="O263" i="10"/>
  <c r="O351" i="10" s="1"/>
  <c r="O262" i="10"/>
  <c r="O350" i="10" s="1"/>
  <c r="O368" i="10" s="1"/>
  <c r="M205" i="10"/>
  <c r="M293" i="10" s="1"/>
  <c r="M208" i="10"/>
  <c r="M296" i="10" s="1"/>
  <c r="M210" i="10"/>
  <c r="M298" i="10" s="1"/>
  <c r="M206" i="10"/>
  <c r="M294" i="10" s="1"/>
  <c r="M209" i="10"/>
  <c r="M297" i="10" s="1"/>
  <c r="M207" i="10"/>
  <c r="M295" i="10" s="1"/>
  <c r="Z206" i="10"/>
  <c r="Z294" i="10" s="1"/>
  <c r="Z205" i="10"/>
  <c r="Z293" i="10" s="1"/>
  <c r="Z209" i="10"/>
  <c r="Z297" i="10" s="1"/>
  <c r="Z207" i="10"/>
  <c r="Z295" i="10" s="1"/>
  <c r="Z208" i="10"/>
  <c r="Z296" i="10" s="1"/>
  <c r="Z210" i="10"/>
  <c r="Z298" i="10" s="1"/>
  <c r="O234" i="10"/>
  <c r="O322" i="10" s="1"/>
  <c r="O236" i="10"/>
  <c r="O324" i="10" s="1"/>
  <c r="O235" i="10"/>
  <c r="O323" i="10" s="1"/>
  <c r="O233" i="10"/>
  <c r="O321" i="10" s="1"/>
  <c r="O237" i="10"/>
  <c r="O325" i="10" s="1"/>
  <c r="AF240" i="10"/>
  <c r="AF328" i="10" s="1"/>
  <c r="AF239" i="10"/>
  <c r="AF327" i="10" s="1"/>
  <c r="Q370" i="10"/>
  <c r="U369" i="10"/>
  <c r="AG372" i="10"/>
  <c r="AD239" i="10"/>
  <c r="AD327" i="10" s="1"/>
  <c r="AD240" i="10"/>
  <c r="AD328" i="10" s="1"/>
  <c r="AC267" i="10"/>
  <c r="AC355" i="10" s="1"/>
  <c r="AC266" i="10"/>
  <c r="AC354" i="10" s="1"/>
  <c r="X231" i="10"/>
  <c r="X319" i="10" s="1"/>
  <c r="X367" i="10" s="1"/>
  <c r="X232" i="10"/>
  <c r="X320" i="10" s="1"/>
  <c r="I205" i="10"/>
  <c r="I293" i="10" s="1"/>
  <c r="I209" i="10"/>
  <c r="I297" i="10" s="1"/>
  <c r="I208" i="10"/>
  <c r="I296" i="10" s="1"/>
  <c r="I206" i="10"/>
  <c r="I294" i="10" s="1"/>
  <c r="I207" i="10"/>
  <c r="I295" i="10" s="1"/>
  <c r="I210" i="10"/>
  <c r="I298" i="10" s="1"/>
  <c r="T229" i="10"/>
  <c r="T317" i="10" s="1"/>
  <c r="T228" i="10"/>
  <c r="T316" i="10" s="1"/>
  <c r="T230" i="10"/>
  <c r="T318" i="10" s="1"/>
  <c r="T227" i="10"/>
  <c r="T315" i="10" s="1"/>
  <c r="AD220" i="10"/>
  <c r="AD308" i="10" s="1"/>
  <c r="AD369" i="10" s="1"/>
  <c r="AD221" i="10"/>
  <c r="AD309" i="10" s="1"/>
  <c r="AD222" i="10"/>
  <c r="AD310" i="10" s="1"/>
  <c r="AD223" i="10"/>
  <c r="AD311" i="10" s="1"/>
  <c r="O253" i="10"/>
  <c r="O341" i="10" s="1"/>
  <c r="O252" i="10"/>
  <c r="O340" i="10" s="1"/>
  <c r="W234" i="10"/>
  <c r="W322" i="10" s="1"/>
  <c r="W233" i="10"/>
  <c r="W321" i="10" s="1"/>
  <c r="W235" i="10"/>
  <c r="W323" i="10" s="1"/>
  <c r="W237" i="10"/>
  <c r="W325" i="10" s="1"/>
  <c r="W236" i="10"/>
  <c r="W324" i="10" s="1"/>
  <c r="T368" i="10"/>
  <c r="AE369" i="10"/>
  <c r="V250" i="10"/>
  <c r="V338" i="10" s="1"/>
  <c r="V249" i="10"/>
  <c r="V337" i="10" s="1"/>
  <c r="Z249" i="10"/>
  <c r="Z337" i="10" s="1"/>
  <c r="Z250" i="10"/>
  <c r="Z338" i="10" s="1"/>
  <c r="K266" i="10"/>
  <c r="K354" i="10" s="1"/>
  <c r="K267" i="10"/>
  <c r="K355" i="10" s="1"/>
  <c r="J257" i="10"/>
  <c r="J345" i="10" s="1"/>
  <c r="J259" i="10"/>
  <c r="J347" i="10" s="1"/>
  <c r="J260" i="10"/>
  <c r="J348" i="10" s="1"/>
  <c r="J258" i="10"/>
  <c r="J346" i="10" s="1"/>
  <c r="O240" i="10"/>
  <c r="O328" i="10" s="1"/>
  <c r="O239" i="10"/>
  <c r="O327" i="10" s="1"/>
  <c r="P372" i="10"/>
  <c r="AF369" i="10"/>
  <c r="AF229" i="10"/>
  <c r="AF317" i="10" s="1"/>
  <c r="AF230" i="10"/>
  <c r="AF318" i="10" s="1"/>
  <c r="AF228" i="10"/>
  <c r="AF316" i="10" s="1"/>
  <c r="AF227" i="10"/>
  <c r="AF315" i="10" s="1"/>
  <c r="P263" i="10"/>
  <c r="P351" i="10" s="1"/>
  <c r="P262" i="10"/>
  <c r="P350" i="10" s="1"/>
  <c r="O271" i="10"/>
  <c r="O359" i="10" s="1"/>
  <c r="O269" i="10"/>
  <c r="O357" i="10" s="1"/>
  <c r="O270" i="10"/>
  <c r="O358" i="10" s="1"/>
  <c r="O268" i="10"/>
  <c r="O356" i="10" s="1"/>
  <c r="AB366" i="10"/>
  <c r="AG258" i="10"/>
  <c r="AG346" i="10" s="1"/>
  <c r="AG257" i="10"/>
  <c r="AG345" i="10" s="1"/>
  <c r="AG259" i="10"/>
  <c r="AG347" i="10" s="1"/>
  <c r="AG260" i="10"/>
  <c r="AG348" i="10" s="1"/>
  <c r="P369" i="10"/>
  <c r="M258" i="10"/>
  <c r="M346" i="10" s="1"/>
  <c r="M259" i="10"/>
  <c r="M347" i="10" s="1"/>
  <c r="M257" i="10"/>
  <c r="M345" i="10" s="1"/>
  <c r="M260" i="10"/>
  <c r="M348" i="10" s="1"/>
  <c r="J370" i="10"/>
  <c r="S257" i="10"/>
  <c r="S345" i="10" s="1"/>
  <c r="S258" i="10"/>
  <c r="S346" i="10" s="1"/>
  <c r="S259" i="10"/>
  <c r="S347" i="10" s="1"/>
  <c r="S260" i="10"/>
  <c r="S348" i="10" s="1"/>
  <c r="I365" i="10"/>
  <c r="V259" i="10"/>
  <c r="V347" i="10" s="1"/>
  <c r="V257" i="10"/>
  <c r="V345" i="10" s="1"/>
  <c r="V260" i="10"/>
  <c r="V348" i="10" s="1"/>
  <c r="V258" i="10"/>
  <c r="V346" i="10" s="1"/>
  <c r="L266" i="10"/>
  <c r="L354" i="10" s="1"/>
  <c r="L267" i="10"/>
  <c r="L355" i="10" s="1"/>
  <c r="R372" i="10"/>
  <c r="AA369" i="10"/>
  <c r="W270" i="10"/>
  <c r="W358" i="10" s="1"/>
  <c r="W271" i="10"/>
  <c r="W359" i="10" s="1"/>
  <c r="W268" i="10"/>
  <c r="W356" i="10" s="1"/>
  <c r="W269" i="10"/>
  <c r="W357" i="10" s="1"/>
  <c r="Y368" i="10"/>
  <c r="AB220" i="10"/>
  <c r="AB308" i="10" s="1"/>
  <c r="AB221" i="10"/>
  <c r="AB309" i="10" s="1"/>
  <c r="AB222" i="10"/>
  <c r="AB310" i="10" s="1"/>
  <c r="AB223" i="10"/>
  <c r="AB311" i="10" s="1"/>
  <c r="AI368" i="10"/>
  <c r="S206" i="10"/>
  <c r="S294" i="10" s="1"/>
  <c r="S210" i="10"/>
  <c r="S298" i="10" s="1"/>
  <c r="S207" i="10"/>
  <c r="S295" i="10" s="1"/>
  <c r="S208" i="10"/>
  <c r="S296" i="10" s="1"/>
  <c r="S205" i="10"/>
  <c r="S293" i="10" s="1"/>
  <c r="S209" i="10"/>
  <c r="S297" i="10" s="1"/>
  <c r="Z228" i="10"/>
  <c r="Z316" i="10" s="1"/>
  <c r="Z229" i="10"/>
  <c r="Z317" i="10" s="1"/>
  <c r="Z227" i="10"/>
  <c r="Z315" i="10" s="1"/>
  <c r="Z230" i="10"/>
  <c r="Z318" i="10" s="1"/>
  <c r="AB206" i="10"/>
  <c r="AB294" i="10" s="1"/>
  <c r="AB209" i="10"/>
  <c r="AB297" i="10" s="1"/>
  <c r="AB210" i="10"/>
  <c r="AB298" i="10" s="1"/>
  <c r="AB205" i="10"/>
  <c r="AB293" i="10" s="1"/>
  <c r="AB367" i="10" s="1"/>
  <c r="AB207" i="10"/>
  <c r="AB295" i="10" s="1"/>
  <c r="AB208" i="10"/>
  <c r="AB296" i="10" s="1"/>
  <c r="AB266" i="10"/>
  <c r="AB354" i="10" s="1"/>
  <c r="AB365" i="10" s="1"/>
  <c r="AB267" i="10"/>
  <c r="AB355" i="10" s="1"/>
  <c r="AF266" i="10"/>
  <c r="AF354" i="10" s="1"/>
  <c r="AF267" i="10"/>
  <c r="AF355" i="10" s="1"/>
  <c r="I231" i="10"/>
  <c r="I319" i="10" s="1"/>
  <c r="I232" i="10"/>
  <c r="I320" i="10" s="1"/>
  <c r="P227" i="10"/>
  <c r="P315" i="10" s="1"/>
  <c r="P230" i="10"/>
  <c r="P318" i="10" s="1"/>
  <c r="P229" i="10"/>
  <c r="P317" i="10" s="1"/>
  <c r="P228" i="10"/>
  <c r="P316" i="10" s="1"/>
  <c r="AB239" i="10"/>
  <c r="AB327" i="10" s="1"/>
  <c r="AB371" i="10" s="1"/>
  <c r="AB240" i="10"/>
  <c r="AB328" i="10" s="1"/>
  <c r="N191" i="10"/>
  <c r="N279" i="10" s="1"/>
  <c r="N192" i="10"/>
  <c r="N280" i="10" s="1"/>
  <c r="N189" i="10"/>
  <c r="N277" i="10" s="1"/>
  <c r="N193" i="10"/>
  <c r="N281" i="10" s="1"/>
  <c r="N194" i="10"/>
  <c r="N282" i="10" s="1"/>
  <c r="N190" i="10"/>
  <c r="N278" i="10" s="1"/>
  <c r="AH212" i="10"/>
  <c r="AH300" i="10" s="1"/>
  <c r="AH218" i="10"/>
  <c r="AH306" i="10" s="1"/>
  <c r="AH214" i="10"/>
  <c r="AH302" i="10" s="1"/>
  <c r="AH216" i="10"/>
  <c r="AH304" i="10" s="1"/>
  <c r="AH211" i="10"/>
  <c r="AH299" i="10" s="1"/>
  <c r="AH215" i="10"/>
  <c r="AH303" i="10" s="1"/>
  <c r="AH219" i="10"/>
  <c r="AH307" i="10" s="1"/>
  <c r="AH213" i="10"/>
  <c r="AH301" i="10" s="1"/>
  <c r="AH217" i="10"/>
  <c r="AH305" i="10" s="1"/>
  <c r="P212" i="10"/>
  <c r="P300" i="10" s="1"/>
  <c r="P213" i="10"/>
  <c r="P301" i="10" s="1"/>
  <c r="P215" i="10"/>
  <c r="P303" i="10" s="1"/>
  <c r="P217" i="10"/>
  <c r="P305" i="10" s="1"/>
  <c r="P218" i="10"/>
  <c r="P306" i="10" s="1"/>
  <c r="P211" i="10"/>
  <c r="P299" i="10" s="1"/>
  <c r="P214" i="10"/>
  <c r="P302" i="10" s="1"/>
  <c r="P216" i="10"/>
  <c r="P304" i="10" s="1"/>
  <c r="P219" i="10"/>
  <c r="P307" i="10" s="1"/>
  <c r="AC193" i="10"/>
  <c r="AC281" i="10" s="1"/>
  <c r="AC192" i="10"/>
  <c r="AC280" i="10" s="1"/>
  <c r="AC189" i="10"/>
  <c r="AC277" i="10" s="1"/>
  <c r="AC194" i="10"/>
  <c r="AC282" i="10" s="1"/>
  <c r="AC190" i="10"/>
  <c r="AC278" i="10" s="1"/>
  <c r="AC191" i="10"/>
  <c r="AC279" i="10" s="1"/>
  <c r="AB368" i="10"/>
  <c r="Z262" i="10"/>
  <c r="Z350" i="10" s="1"/>
  <c r="Z368" i="10" s="1"/>
  <c r="Z263" i="10"/>
  <c r="Z351" i="10" s="1"/>
  <c r="L249" i="10"/>
  <c r="L337" i="10" s="1"/>
  <c r="L250" i="10"/>
  <c r="L338" i="10" s="1"/>
  <c r="AB369" i="10"/>
  <c r="P193" i="10"/>
  <c r="P281" i="10" s="1"/>
  <c r="P190" i="10"/>
  <c r="P278" i="10" s="1"/>
  <c r="P191" i="10"/>
  <c r="P279" i="10" s="1"/>
  <c r="P192" i="10"/>
  <c r="P280" i="10" s="1"/>
  <c r="P189" i="10"/>
  <c r="P277" i="10" s="1"/>
  <c r="P194" i="10"/>
  <c r="P282" i="10" s="1"/>
  <c r="O259" i="10"/>
  <c r="O347" i="10" s="1"/>
  <c r="O257" i="10"/>
  <c r="O345" i="10" s="1"/>
  <c r="O260" i="10"/>
  <c r="O348" i="10" s="1"/>
  <c r="O258" i="10"/>
  <c r="O346" i="10" s="1"/>
  <c r="K370" i="10"/>
  <c r="S369" i="10"/>
  <c r="AL61" i="10"/>
  <c r="AJ238" i="10"/>
  <c r="AJ326" i="10" s="1"/>
  <c r="O206" i="10"/>
  <c r="O294" i="10" s="1"/>
  <c r="O209" i="10"/>
  <c r="O297" i="10" s="1"/>
  <c r="O208" i="10"/>
  <c r="O296" i="10" s="1"/>
  <c r="O205" i="10"/>
  <c r="O293" i="10" s="1"/>
  <c r="O210" i="10"/>
  <c r="O298" i="10" s="1"/>
  <c r="O207" i="10"/>
  <c r="O295" i="10" s="1"/>
  <c r="S250" i="10"/>
  <c r="S338" i="10" s="1"/>
  <c r="S249" i="10"/>
  <c r="S337" i="10" s="1"/>
  <c r="Q367" i="10"/>
  <c r="U266" i="10"/>
  <c r="U354" i="10" s="1"/>
  <c r="U267" i="10"/>
  <c r="U355" i="10" s="1"/>
  <c r="Y193" i="10"/>
  <c r="Y281" i="10" s="1"/>
  <c r="Y189" i="10"/>
  <c r="Y277" i="10" s="1"/>
  <c r="Y192" i="10"/>
  <c r="Y280" i="10" s="1"/>
  <c r="Y191" i="10"/>
  <c r="Y279" i="10" s="1"/>
  <c r="Y194" i="10"/>
  <c r="Y282" i="10" s="1"/>
  <c r="Y190" i="10"/>
  <c r="Y278" i="10" s="1"/>
  <c r="K257" i="10"/>
  <c r="K345" i="10" s="1"/>
  <c r="K260" i="10"/>
  <c r="K348" i="10" s="1"/>
  <c r="K258" i="10"/>
  <c r="K346" i="10" s="1"/>
  <c r="K259" i="10"/>
  <c r="K347" i="10" s="1"/>
  <c r="L205" i="10"/>
  <c r="L293" i="10" s="1"/>
  <c r="L207" i="10"/>
  <c r="L295" i="10" s="1"/>
  <c r="L210" i="10"/>
  <c r="L298" i="10" s="1"/>
  <c r="L208" i="10"/>
  <c r="L296" i="10" s="1"/>
  <c r="L209" i="10"/>
  <c r="L297" i="10" s="1"/>
  <c r="L206" i="10"/>
  <c r="L294" i="10" s="1"/>
  <c r="N369" i="10"/>
  <c r="K252" i="10"/>
  <c r="K340" i="10" s="1"/>
  <c r="K253" i="10"/>
  <c r="K341" i="10" s="1"/>
  <c r="AJ191" i="10"/>
  <c r="AJ279" i="10" s="1"/>
  <c r="AJ189" i="10"/>
  <c r="AJ277" i="10" s="1"/>
  <c r="AJ194" i="10"/>
  <c r="AJ282" i="10" s="1"/>
  <c r="AJ190" i="10"/>
  <c r="AJ278" i="10" s="1"/>
  <c r="AJ193" i="10"/>
  <c r="AJ281" i="10" s="1"/>
  <c r="AJ192" i="10"/>
  <c r="AJ280" i="10" s="1"/>
  <c r="AD208" i="10"/>
  <c r="AD296" i="10" s="1"/>
  <c r="AD206" i="10"/>
  <c r="AD294" i="10" s="1"/>
  <c r="AD205" i="10"/>
  <c r="AD293" i="10" s="1"/>
  <c r="AD207" i="10"/>
  <c r="AD295" i="10" s="1"/>
  <c r="AD210" i="10"/>
  <c r="AD298" i="10" s="1"/>
  <c r="AD209" i="10"/>
  <c r="AD297" i="10" s="1"/>
  <c r="V252" i="10"/>
  <c r="V340" i="10" s="1"/>
  <c r="V368" i="10" s="1"/>
  <c r="V253" i="10"/>
  <c r="V341" i="10" s="1"/>
  <c r="AD372" i="10"/>
  <c r="R208" i="10"/>
  <c r="R296" i="10" s="1"/>
  <c r="R205" i="10"/>
  <c r="R293" i="10" s="1"/>
  <c r="R207" i="10"/>
  <c r="R295" i="10" s="1"/>
  <c r="R206" i="10"/>
  <c r="R294" i="10" s="1"/>
  <c r="R209" i="10"/>
  <c r="R297" i="10" s="1"/>
  <c r="R210" i="10"/>
  <c r="R298" i="10" s="1"/>
  <c r="W223" i="10"/>
  <c r="W311" i="10" s="1"/>
  <c r="W221" i="10"/>
  <c r="W309" i="10" s="1"/>
  <c r="W222" i="10"/>
  <c r="W310" i="10" s="1"/>
  <c r="W220" i="10"/>
  <c r="W308" i="10" s="1"/>
  <c r="W369" i="10" s="1"/>
  <c r="AI367" i="10"/>
  <c r="M252" i="10"/>
  <c r="M340" i="10" s="1"/>
  <c r="M253" i="10"/>
  <c r="M341" i="10" s="1"/>
  <c r="T206" i="10"/>
  <c r="T294" i="10" s="1"/>
  <c r="T209" i="10"/>
  <c r="T297" i="10" s="1"/>
  <c r="T207" i="10"/>
  <c r="T295" i="10" s="1"/>
  <c r="T205" i="10"/>
  <c r="T293" i="10" s="1"/>
  <c r="T367" i="10" s="1"/>
  <c r="T208" i="10"/>
  <c r="T296" i="10" s="1"/>
  <c r="T210" i="10"/>
  <c r="T298" i="10" s="1"/>
  <c r="AF189" i="10"/>
  <c r="AF277" i="10" s="1"/>
  <c r="AF194" i="10"/>
  <c r="AF282" i="10" s="1"/>
  <c r="AF191" i="10"/>
  <c r="AF279" i="10" s="1"/>
  <c r="AF192" i="10"/>
  <c r="AF280" i="10" s="1"/>
  <c r="AF190" i="10"/>
  <c r="AF278" i="10" s="1"/>
  <c r="AF193" i="10"/>
  <c r="AF281" i="10" s="1"/>
  <c r="O232" i="10"/>
  <c r="O320" i="10" s="1"/>
  <c r="O231" i="10"/>
  <c r="O319" i="10" s="1"/>
  <c r="O367" i="10" s="1"/>
  <c r="AC221" i="10"/>
  <c r="AC309" i="10" s="1"/>
  <c r="AC223" i="10"/>
  <c r="AC311" i="10" s="1"/>
  <c r="AC222" i="10"/>
  <c r="AC310" i="10" s="1"/>
  <c r="AC220" i="10"/>
  <c r="AC308" i="10" s="1"/>
  <c r="AC369" i="10" s="1"/>
  <c r="P252" i="10"/>
  <c r="P340" i="10" s="1"/>
  <c r="P253" i="10"/>
  <c r="P341" i="10" s="1"/>
  <c r="V195" i="10"/>
  <c r="V283" i="10" s="1"/>
  <c r="V200" i="10"/>
  <c r="V288" i="10" s="1"/>
  <c r="V196" i="10"/>
  <c r="V284" i="10" s="1"/>
  <c r="V204" i="10"/>
  <c r="V292" i="10" s="1"/>
  <c r="V199" i="10"/>
  <c r="V287" i="10" s="1"/>
  <c r="V203" i="10"/>
  <c r="V291" i="10" s="1"/>
  <c r="V202" i="10"/>
  <c r="V290" i="10" s="1"/>
  <c r="V201" i="10"/>
  <c r="V289" i="10" s="1"/>
  <c r="V197" i="10"/>
  <c r="V285" i="10" s="1"/>
  <c r="V198" i="10"/>
  <c r="V286" i="10" s="1"/>
  <c r="AC257" i="10"/>
  <c r="AC345" i="10" s="1"/>
  <c r="AC260" i="10"/>
  <c r="AC348" i="10" s="1"/>
  <c r="AC258" i="10"/>
  <c r="AC346" i="10" s="1"/>
  <c r="AC259" i="10"/>
  <c r="AC347" i="10" s="1"/>
  <c r="R260" i="10"/>
  <c r="R348" i="10" s="1"/>
  <c r="R259" i="10"/>
  <c r="R347" i="10" s="1"/>
  <c r="R257" i="10"/>
  <c r="R345" i="10" s="1"/>
  <c r="R258" i="10"/>
  <c r="R346" i="10" s="1"/>
  <c r="X366" i="10"/>
  <c r="O369" i="10"/>
  <c r="J206" i="10"/>
  <c r="J294" i="10" s="1"/>
  <c r="J209" i="10"/>
  <c r="J297" i="10" s="1"/>
  <c r="J205" i="10"/>
  <c r="J293" i="10" s="1"/>
  <c r="J207" i="10"/>
  <c r="J295" i="10" s="1"/>
  <c r="J208" i="10"/>
  <c r="J296" i="10" s="1"/>
  <c r="J210" i="10"/>
  <c r="J298" i="10" s="1"/>
  <c r="P368" i="10"/>
  <c r="M262" i="10"/>
  <c r="M350" i="10" s="1"/>
  <c r="M263" i="10"/>
  <c r="M351" i="10" s="1"/>
  <c r="N260" i="10"/>
  <c r="N348" i="10" s="1"/>
  <c r="N258" i="10"/>
  <c r="N346" i="10" s="1"/>
  <c r="N257" i="10"/>
  <c r="N345" i="10" s="1"/>
  <c r="N259" i="10"/>
  <c r="N347" i="10" s="1"/>
  <c r="AG366" i="10"/>
  <c r="AE258" i="10"/>
  <c r="AE346" i="10" s="1"/>
  <c r="AE257" i="10"/>
  <c r="AE345" i="10" s="1"/>
  <c r="AE259" i="10"/>
  <c r="AE347" i="10" s="1"/>
  <c r="AE260" i="10"/>
  <c r="AE348" i="10" s="1"/>
  <c r="L370" i="10"/>
  <c r="R249" i="10"/>
  <c r="R337" i="10" s="1"/>
  <c r="R250" i="10"/>
  <c r="R338" i="10" s="1"/>
  <c r="R366" i="10" s="1"/>
  <c r="AA367" i="10"/>
  <c r="W367" i="10"/>
  <c r="AH368" i="10"/>
  <c r="Y367" i="10"/>
  <c r="M234" i="10"/>
  <c r="M322" i="10" s="1"/>
  <c r="M233" i="10"/>
  <c r="M321" i="10" s="1"/>
  <c r="M236" i="10"/>
  <c r="M324" i="10" s="1"/>
  <c r="M235" i="10"/>
  <c r="M323" i="10" s="1"/>
  <c r="M237" i="10"/>
  <c r="M325" i="10" s="1"/>
  <c r="I250" i="10"/>
  <c r="I338" i="10" s="1"/>
  <c r="I249" i="10"/>
  <c r="I337" i="10" s="1"/>
  <c r="AF263" i="10"/>
  <c r="AF351" i="10" s="1"/>
  <c r="AF262" i="10"/>
  <c r="AF350" i="10" s="1"/>
  <c r="AF368" i="10" s="1"/>
  <c r="AI267" i="10"/>
  <c r="AI355" i="10" s="1"/>
  <c r="AI266" i="10"/>
  <c r="AI354" i="10" s="1"/>
  <c r="AI365" i="10" s="1"/>
  <c r="M250" i="10"/>
  <c r="M338" i="10" s="1"/>
  <c r="M249" i="10"/>
  <c r="M337" i="10" s="1"/>
  <c r="Y200" i="10"/>
  <c r="Y288" i="10" s="1"/>
  <c r="Y196" i="10"/>
  <c r="Y284" i="10" s="1"/>
  <c r="Y197" i="10"/>
  <c r="Y285" i="10" s="1"/>
  <c r="Y199" i="10"/>
  <c r="Y287" i="10" s="1"/>
  <c r="Y195" i="10"/>
  <c r="Y283" i="10" s="1"/>
  <c r="Y204" i="10"/>
  <c r="Y292" i="10" s="1"/>
  <c r="Y201" i="10"/>
  <c r="Y289" i="10" s="1"/>
  <c r="Y202" i="10"/>
  <c r="Y290" i="10" s="1"/>
  <c r="Y198" i="10"/>
  <c r="Y286" i="10" s="1"/>
  <c r="Y203" i="10"/>
  <c r="Y291" i="10" s="1"/>
  <c r="X369" i="10"/>
  <c r="I222" i="10"/>
  <c r="I310" i="10" s="1"/>
  <c r="I221" i="10"/>
  <c r="I309" i="10" s="1"/>
  <c r="I220" i="10"/>
  <c r="I308" i="10" s="1"/>
  <c r="I223" i="10"/>
  <c r="I311" i="10" s="1"/>
  <c r="S198" i="10"/>
  <c r="S286" i="10" s="1"/>
  <c r="S196" i="10"/>
  <c r="S284" i="10" s="1"/>
  <c r="S199" i="10"/>
  <c r="S287" i="10" s="1"/>
  <c r="S201" i="10"/>
  <c r="S289" i="10" s="1"/>
  <c r="S197" i="10"/>
  <c r="S285" i="10" s="1"/>
  <c r="S202" i="10"/>
  <c r="S290" i="10" s="1"/>
  <c r="S195" i="10"/>
  <c r="S283" i="10" s="1"/>
  <c r="S204" i="10"/>
  <c r="S292" i="10" s="1"/>
  <c r="S200" i="10"/>
  <c r="S288" i="10" s="1"/>
  <c r="S203" i="10"/>
  <c r="S291" i="10" s="1"/>
  <c r="K190" i="10"/>
  <c r="K278" i="10" s="1"/>
  <c r="K193" i="10"/>
  <c r="K281" i="10" s="1"/>
  <c r="K194" i="10"/>
  <c r="K282" i="10" s="1"/>
  <c r="K189" i="10"/>
  <c r="K277" i="10" s="1"/>
  <c r="K192" i="10"/>
  <c r="K280" i="10" s="1"/>
  <c r="K191" i="10"/>
  <c r="K279" i="10" s="1"/>
  <c r="AH202" i="10"/>
  <c r="AH290" i="10" s="1"/>
  <c r="AH196" i="10"/>
  <c r="AH284" i="10" s="1"/>
  <c r="AH197" i="10"/>
  <c r="AH285" i="10" s="1"/>
  <c r="AH198" i="10"/>
  <c r="AH286" i="10" s="1"/>
  <c r="AH201" i="10"/>
  <c r="AH289" i="10" s="1"/>
  <c r="AH199" i="10"/>
  <c r="AH287" i="10" s="1"/>
  <c r="AH204" i="10"/>
  <c r="AH292" i="10" s="1"/>
  <c r="AH203" i="10"/>
  <c r="AH291" i="10" s="1"/>
  <c r="AH195" i="10"/>
  <c r="AH283" i="10" s="1"/>
  <c r="AH200" i="10"/>
  <c r="AH288" i="10" s="1"/>
  <c r="AJ240" i="10"/>
  <c r="AJ328" i="10" s="1"/>
  <c r="AJ239" i="10"/>
  <c r="AJ327" i="10" s="1"/>
  <c r="AJ371" i="10" s="1"/>
  <c r="AC263" i="10"/>
  <c r="AC351" i="10" s="1"/>
  <c r="AC262" i="10"/>
  <c r="AC350" i="10" s="1"/>
  <c r="AC368" i="10" s="1"/>
  <c r="M368" i="10"/>
  <c r="AG369" i="10"/>
  <c r="AA196" i="10"/>
  <c r="AA284" i="10" s="1"/>
  <c r="AA202" i="10"/>
  <c r="AA290" i="10" s="1"/>
  <c r="AA198" i="10"/>
  <c r="AA286" i="10" s="1"/>
  <c r="AA197" i="10"/>
  <c r="AA285" i="10" s="1"/>
  <c r="AA199" i="10"/>
  <c r="AA287" i="10" s="1"/>
  <c r="AA195" i="10"/>
  <c r="AA283" i="10" s="1"/>
  <c r="AA203" i="10"/>
  <c r="AA291" i="10" s="1"/>
  <c r="AA201" i="10"/>
  <c r="AA289" i="10" s="1"/>
  <c r="AA200" i="10"/>
  <c r="AA288" i="10" s="1"/>
  <c r="AA204" i="10"/>
  <c r="AA292" i="10" s="1"/>
  <c r="R369" i="10"/>
  <c r="AC237" i="10"/>
  <c r="AC325" i="10" s="1"/>
  <c r="AC235" i="10"/>
  <c r="AC323" i="10" s="1"/>
  <c r="AC233" i="10"/>
  <c r="AC321" i="10" s="1"/>
  <c r="AC236" i="10"/>
  <c r="AC324" i="10" s="1"/>
  <c r="AC234" i="10"/>
  <c r="AC322" i="10" s="1"/>
  <c r="I199" i="10"/>
  <c r="I287" i="10" s="1"/>
  <c r="I204" i="10"/>
  <c r="I292" i="10" s="1"/>
  <c r="I197" i="10"/>
  <c r="I285" i="10" s="1"/>
  <c r="I198" i="10"/>
  <c r="I286" i="10" s="1"/>
  <c r="I203" i="10"/>
  <c r="I291" i="10" s="1"/>
  <c r="I200" i="10"/>
  <c r="I288" i="10" s="1"/>
  <c r="I196" i="10"/>
  <c r="I284" i="10" s="1"/>
  <c r="I201" i="10"/>
  <c r="I289" i="10" s="1"/>
  <c r="I195" i="10"/>
  <c r="I283" i="10" s="1"/>
  <c r="I202" i="10"/>
  <c r="I290" i="10" s="1"/>
  <c r="K215" i="10"/>
  <c r="K303" i="10" s="1"/>
  <c r="K219" i="10"/>
  <c r="K307" i="10" s="1"/>
  <c r="K212" i="10"/>
  <c r="K300" i="10" s="1"/>
  <c r="K213" i="10"/>
  <c r="K301" i="10" s="1"/>
  <c r="K217" i="10"/>
  <c r="K305" i="10" s="1"/>
  <c r="K216" i="10"/>
  <c r="K304" i="10" s="1"/>
  <c r="K218" i="10"/>
  <c r="K306" i="10" s="1"/>
  <c r="K214" i="10"/>
  <c r="K302" i="10" s="1"/>
  <c r="K211" i="10"/>
  <c r="K299" i="10" s="1"/>
  <c r="U189" i="10"/>
  <c r="U277" i="10" s="1"/>
  <c r="U190" i="10"/>
  <c r="U278" i="10" s="1"/>
  <c r="U193" i="10"/>
  <c r="U281" i="10" s="1"/>
  <c r="U194" i="10"/>
  <c r="U282" i="10" s="1"/>
  <c r="U192" i="10"/>
  <c r="U280" i="10" s="1"/>
  <c r="U191" i="10"/>
  <c r="U279" i="10" s="1"/>
  <c r="AJ211" i="10"/>
  <c r="AJ299" i="10" s="1"/>
  <c r="AJ368" i="10" s="1"/>
  <c r="AJ218" i="10"/>
  <c r="AJ306" i="10" s="1"/>
  <c r="AJ213" i="10"/>
  <c r="AJ301" i="10" s="1"/>
  <c r="AJ219" i="10"/>
  <c r="AJ307" i="10" s="1"/>
  <c r="AJ214" i="10"/>
  <c r="AJ302" i="10" s="1"/>
  <c r="AJ216" i="10"/>
  <c r="AJ304" i="10" s="1"/>
  <c r="AJ215" i="10"/>
  <c r="AJ303" i="10" s="1"/>
  <c r="AJ212" i="10"/>
  <c r="AJ300" i="10" s="1"/>
  <c r="AJ217" i="10"/>
  <c r="AJ305" i="10" s="1"/>
  <c r="R213" i="10"/>
  <c r="R301" i="10" s="1"/>
  <c r="R212" i="10"/>
  <c r="R300" i="10" s="1"/>
  <c r="R211" i="10"/>
  <c r="R299" i="10" s="1"/>
  <c r="R214" i="10"/>
  <c r="R302" i="10" s="1"/>
  <c r="R217" i="10"/>
  <c r="R305" i="10" s="1"/>
  <c r="R218" i="10"/>
  <c r="R306" i="10" s="1"/>
  <c r="R215" i="10"/>
  <c r="R303" i="10" s="1"/>
  <c r="R219" i="10"/>
  <c r="R307" i="10" s="1"/>
  <c r="R216" i="10"/>
  <c r="R304" i="10" s="1"/>
  <c r="U271" i="10"/>
  <c r="U359" i="10" s="1"/>
  <c r="U268" i="10"/>
  <c r="U356" i="10" s="1"/>
  <c r="U269" i="10"/>
  <c r="U357" i="10" s="1"/>
  <c r="U270" i="10"/>
  <c r="U358" i="10" s="1"/>
  <c r="W204" i="10"/>
  <c r="W292" i="10" s="1"/>
  <c r="W199" i="10"/>
  <c r="W287" i="10" s="1"/>
  <c r="W201" i="10"/>
  <c r="W289" i="10" s="1"/>
  <c r="W197" i="10"/>
  <c r="W285" i="10" s="1"/>
  <c r="W202" i="10"/>
  <c r="W290" i="10" s="1"/>
  <c r="W198" i="10"/>
  <c r="W286" i="10" s="1"/>
  <c r="W203" i="10"/>
  <c r="W291" i="10" s="1"/>
  <c r="W196" i="10"/>
  <c r="W284" i="10" s="1"/>
  <c r="W195" i="10"/>
  <c r="W283" i="10" s="1"/>
  <c r="W200" i="10"/>
  <c r="W288" i="10" s="1"/>
  <c r="K369" i="10"/>
  <c r="AI229" i="10"/>
  <c r="AI317" i="10" s="1"/>
  <c r="AI227" i="10"/>
  <c r="AI315" i="10" s="1"/>
  <c r="AI230" i="10"/>
  <c r="AI318" i="10" s="1"/>
  <c r="AI228" i="10"/>
  <c r="AI316" i="10" s="1"/>
  <c r="M220" i="10"/>
  <c r="M308" i="10" s="1"/>
  <c r="M369" i="10" s="1"/>
  <c r="M222" i="10"/>
  <c r="M310" i="10" s="1"/>
  <c r="M223" i="10"/>
  <c r="M311" i="10" s="1"/>
  <c r="M221" i="10"/>
  <c r="M309" i="10" s="1"/>
  <c r="Z195" i="10"/>
  <c r="Z283" i="10" s="1"/>
  <c r="Z197" i="10"/>
  <c r="Z285" i="10" s="1"/>
  <c r="Z201" i="10"/>
  <c r="Z289" i="10" s="1"/>
  <c r="Z202" i="10"/>
  <c r="Z290" i="10" s="1"/>
  <c r="Z196" i="10"/>
  <c r="Z284" i="10" s="1"/>
  <c r="Z198" i="10"/>
  <c r="Z286" i="10" s="1"/>
  <c r="Z199" i="10"/>
  <c r="Z287" i="10" s="1"/>
  <c r="Z200" i="10"/>
  <c r="Z288" i="10" s="1"/>
  <c r="Z204" i="10"/>
  <c r="Z292" i="10" s="1"/>
  <c r="Z203" i="10"/>
  <c r="Z291" i="10" s="1"/>
  <c r="AJ230" i="10"/>
  <c r="AJ318" i="10" s="1"/>
  <c r="AJ228" i="10"/>
  <c r="AJ316" i="10" s="1"/>
  <c r="AJ227" i="10"/>
  <c r="AJ315" i="10" s="1"/>
  <c r="AJ229" i="10"/>
  <c r="AJ317" i="10" s="1"/>
  <c r="S367" i="10"/>
  <c r="Z240" i="10"/>
  <c r="Z328" i="10" s="1"/>
  <c r="Z239" i="10"/>
  <c r="Z327" i="10" s="1"/>
  <c r="Z371" i="10" s="1"/>
  <c r="Q368" i="10"/>
  <c r="AJ260" i="10"/>
  <c r="AJ348" i="10" s="1"/>
  <c r="AJ258" i="10"/>
  <c r="AJ346" i="10" s="1"/>
  <c r="AJ259" i="10"/>
  <c r="AJ347" i="10" s="1"/>
  <c r="AJ257" i="10"/>
  <c r="AJ345" i="10" s="1"/>
  <c r="L191" i="10"/>
  <c r="L279" i="10" s="1"/>
  <c r="L194" i="10"/>
  <c r="L282" i="10" s="1"/>
  <c r="L190" i="10"/>
  <c r="L278" i="10" s="1"/>
  <c r="L189" i="10"/>
  <c r="L277" i="10" s="1"/>
  <c r="L193" i="10"/>
  <c r="L281" i="10" s="1"/>
  <c r="L192" i="10"/>
  <c r="L280" i="10" s="1"/>
  <c r="P258" i="10"/>
  <c r="P346" i="10" s="1"/>
  <c r="P260" i="10"/>
  <c r="P348" i="10" s="1"/>
  <c r="P259" i="10"/>
  <c r="P347" i="10" s="1"/>
  <c r="P257" i="10"/>
  <c r="P345" i="10" s="1"/>
  <c r="AH232" i="10"/>
  <c r="AH320" i="10" s="1"/>
  <c r="AH231" i="10"/>
  <c r="AH319" i="10" s="1"/>
  <c r="AH367" i="10" s="1"/>
  <c r="AL62" i="10"/>
  <c r="AJ256" i="10"/>
  <c r="AJ344" i="10" s="1"/>
  <c r="W260" i="10"/>
  <c r="W348" i="10" s="1"/>
  <c r="W257" i="10"/>
  <c r="W345" i="10" s="1"/>
  <c r="W259" i="10"/>
  <c r="W347" i="10" s="1"/>
  <c r="W258" i="10"/>
  <c r="W346" i="10" s="1"/>
  <c r="Y227" i="10"/>
  <c r="Y315" i="10" s="1"/>
  <c r="Y228" i="10"/>
  <c r="Y316" i="10" s="1"/>
  <c r="Y229" i="10"/>
  <c r="Y317" i="10" s="1"/>
  <c r="Y230" i="10"/>
  <c r="Y318" i="10" s="1"/>
  <c r="AJ199" i="10"/>
  <c r="AJ287" i="10" s="1"/>
  <c r="AJ197" i="10"/>
  <c r="AJ285" i="10" s="1"/>
  <c r="AJ204" i="10"/>
  <c r="AJ292" i="10" s="1"/>
  <c r="AJ202" i="10"/>
  <c r="AJ290" i="10" s="1"/>
  <c r="AJ201" i="10"/>
  <c r="AJ289" i="10" s="1"/>
  <c r="AJ200" i="10"/>
  <c r="AJ288" i="10" s="1"/>
  <c r="AJ195" i="10"/>
  <c r="AJ283" i="10" s="1"/>
  <c r="AJ203" i="10"/>
  <c r="AJ291" i="10" s="1"/>
  <c r="AJ196" i="10"/>
  <c r="AJ284" i="10" s="1"/>
  <c r="AJ198" i="10"/>
  <c r="AJ286" i="10" s="1"/>
  <c r="AD191" i="10"/>
  <c r="AD279" i="10" s="1"/>
  <c r="AD193" i="10"/>
  <c r="AD281" i="10" s="1"/>
  <c r="AD194" i="10"/>
  <c r="AD282" i="10" s="1"/>
  <c r="AD190" i="10"/>
  <c r="AD278" i="10" s="1"/>
  <c r="AD189" i="10"/>
  <c r="AD277" i="10" s="1"/>
  <c r="AD192" i="10"/>
  <c r="AD280" i="10" s="1"/>
  <c r="AD250" i="10"/>
  <c r="AD338" i="10" s="1"/>
  <c r="AD249" i="10"/>
  <c r="AD337" i="10" s="1"/>
  <c r="J231" i="10"/>
  <c r="J319" i="10" s="1"/>
  <c r="J232" i="10"/>
  <c r="J320" i="10" s="1"/>
  <c r="AG190" i="10"/>
  <c r="AG278" i="10" s="1"/>
  <c r="AG192" i="10"/>
  <c r="AG280" i="10" s="1"/>
  <c r="AG193" i="10"/>
  <c r="AG281" i="10" s="1"/>
  <c r="AG191" i="10"/>
  <c r="AG279" i="10" s="1"/>
  <c r="AG194" i="10"/>
  <c r="AG282" i="10" s="1"/>
  <c r="AG189" i="10"/>
  <c r="AG277" i="10" s="1"/>
  <c r="V372" i="10"/>
  <c r="K372" i="10"/>
  <c r="AJ268" i="10"/>
  <c r="AJ356" i="10" s="1"/>
  <c r="AJ270" i="10"/>
  <c r="AJ358" i="10" s="1"/>
  <c r="AJ269" i="10"/>
  <c r="AJ357" i="10" s="1"/>
  <c r="AJ271" i="10"/>
  <c r="AJ359" i="10" s="1"/>
  <c r="T198" i="10"/>
  <c r="T286" i="10" s="1"/>
  <c r="T199" i="10"/>
  <c r="T287" i="10" s="1"/>
  <c r="T201" i="10"/>
  <c r="T289" i="10" s="1"/>
  <c r="T196" i="10"/>
  <c r="T284" i="10" s="1"/>
  <c r="T195" i="10"/>
  <c r="T283" i="10" s="1"/>
  <c r="T200" i="10"/>
  <c r="T288" i="10" s="1"/>
  <c r="T202" i="10"/>
  <c r="T290" i="10" s="1"/>
  <c r="T203" i="10"/>
  <c r="T291" i="10" s="1"/>
  <c r="T197" i="10"/>
  <c r="T285" i="10" s="1"/>
  <c r="T204" i="10"/>
  <c r="T292" i="10" s="1"/>
  <c r="R231" i="10"/>
  <c r="R319" i="10" s="1"/>
  <c r="R367" i="10" s="1"/>
  <c r="R232" i="10"/>
  <c r="R320" i="10" s="1"/>
  <c r="L228" i="10"/>
  <c r="L316" i="10" s="1"/>
  <c r="L227" i="10"/>
  <c r="L315" i="10" s="1"/>
  <c r="L230" i="10"/>
  <c r="L318" i="10" s="1"/>
  <c r="L229" i="10"/>
  <c r="L317" i="10" s="1"/>
  <c r="N370" i="10"/>
  <c r="O197" i="10"/>
  <c r="O285" i="10" s="1"/>
  <c r="O201" i="10"/>
  <c r="O289" i="10" s="1"/>
  <c r="O203" i="10"/>
  <c r="O291" i="10" s="1"/>
  <c r="O196" i="10"/>
  <c r="O284" i="10" s="1"/>
  <c r="O202" i="10"/>
  <c r="O290" i="10" s="1"/>
  <c r="O200" i="10"/>
  <c r="O288" i="10" s="1"/>
  <c r="O198" i="10"/>
  <c r="O286" i="10" s="1"/>
  <c r="O204" i="10"/>
  <c r="O292" i="10" s="1"/>
  <c r="O195" i="10"/>
  <c r="O283" i="10" s="1"/>
  <c r="O199" i="10"/>
  <c r="O287" i="10" s="1"/>
  <c r="N268" i="10"/>
  <c r="N356" i="10" s="1"/>
  <c r="N270" i="10"/>
  <c r="N358" i="10" s="1"/>
  <c r="N271" i="10"/>
  <c r="N359" i="10" s="1"/>
  <c r="N269" i="10"/>
  <c r="N357" i="10" s="1"/>
  <c r="AF231" i="10"/>
  <c r="AF319" i="10" s="1"/>
  <c r="AF367" i="10" s="1"/>
  <c r="AF232" i="10"/>
  <c r="AF320" i="10" s="1"/>
  <c r="X252" i="10"/>
  <c r="X340" i="10" s="1"/>
  <c r="X368" i="10" s="1"/>
  <c r="X253" i="10"/>
  <c r="X341" i="10" s="1"/>
  <c r="J262" i="10"/>
  <c r="J350" i="10" s="1"/>
  <c r="J368" i="10" s="1"/>
  <c r="J263" i="10"/>
  <c r="J351" i="10" s="1"/>
  <c r="R263" i="10"/>
  <c r="R351" i="10" s="1"/>
  <c r="R262" i="10"/>
  <c r="R350" i="10" s="1"/>
  <c r="R368" i="10" s="1"/>
  <c r="AH371" i="10"/>
  <c r="O267" i="10"/>
  <c r="O355" i="10" s="1"/>
  <c r="O266" i="10"/>
  <c r="O354" i="10" s="1"/>
  <c r="O365" i="10" s="1"/>
  <c r="J221" i="10"/>
  <c r="J309" i="10" s="1"/>
  <c r="J220" i="10"/>
  <c r="J308" i="10" s="1"/>
  <c r="J223" i="10"/>
  <c r="J311" i="10" s="1"/>
  <c r="J222" i="10"/>
  <c r="J310" i="10" s="1"/>
  <c r="J194" i="10"/>
  <c r="J282" i="10" s="1"/>
  <c r="J192" i="10"/>
  <c r="J280" i="10" s="1"/>
  <c r="J193" i="10"/>
  <c r="J281" i="10" s="1"/>
  <c r="J190" i="10"/>
  <c r="J278" i="10" s="1"/>
  <c r="J191" i="10"/>
  <c r="J279" i="10" s="1"/>
  <c r="J189" i="10"/>
  <c r="J277" i="10" s="1"/>
  <c r="AG262" i="10"/>
  <c r="AG350" i="10" s="1"/>
  <c r="AG263" i="10"/>
  <c r="AG351" i="10" s="1"/>
  <c r="P266" i="10"/>
  <c r="P354" i="10" s="1"/>
  <c r="P365" i="10" s="1"/>
  <c r="P267" i="10"/>
  <c r="P355" i="10" s="1"/>
  <c r="N262" i="10"/>
  <c r="N350" i="10" s="1"/>
  <c r="N263" i="10"/>
  <c r="N351" i="10" s="1"/>
  <c r="U262" i="10"/>
  <c r="U350" i="10" s="1"/>
  <c r="U368" i="10" s="1"/>
  <c r="U263" i="10"/>
  <c r="U351" i="10" s="1"/>
  <c r="J367" i="10"/>
  <c r="AE262" i="10"/>
  <c r="AE350" i="10" s="1"/>
  <c r="AE368" i="10" s="1"/>
  <c r="AE263" i="10"/>
  <c r="AE351" i="10" s="1"/>
  <c r="T260" i="10"/>
  <c r="T348" i="10" s="1"/>
  <c r="T259" i="10"/>
  <c r="T347" i="10" s="1"/>
  <c r="T257" i="10"/>
  <c r="T345" i="10" s="1"/>
  <c r="T366" i="10" s="1"/>
  <c r="T258" i="10"/>
  <c r="T346" i="10" s="1"/>
  <c r="N367" i="10"/>
  <c r="U367" i="10"/>
  <c r="L270" i="10"/>
  <c r="L358" i="10" s="1"/>
  <c r="L269" i="10"/>
  <c r="L357" i="10" s="1"/>
  <c r="L268" i="10"/>
  <c r="L356" i="10" s="1"/>
  <c r="L271" i="10"/>
  <c r="L359" i="10" s="1"/>
  <c r="R252" i="10"/>
  <c r="R340" i="10" s="1"/>
  <c r="R253" i="10"/>
  <c r="R341" i="10" s="1"/>
  <c r="AA266" i="10"/>
  <c r="AA354" i="10" s="1"/>
  <c r="AA365" i="10" s="1"/>
  <c r="AA267" i="10"/>
  <c r="AA355" i="10" s="1"/>
  <c r="W368" i="10"/>
  <c r="AH270" i="10"/>
  <c r="AH358" i="10" s="1"/>
  <c r="AH271" i="10"/>
  <c r="AH359" i="10" s="1"/>
  <c r="AH268" i="10"/>
  <c r="AH356" i="10" s="1"/>
  <c r="AH269" i="10"/>
  <c r="AH357" i="10" s="1"/>
  <c r="Y266" i="10"/>
  <c r="Y354" i="10" s="1"/>
  <c r="Y267" i="10"/>
  <c r="Y355" i="10" s="1"/>
  <c r="T68" i="4" l="1"/>
  <c r="S68" i="4"/>
  <c r="AE68" i="4"/>
  <c r="AG68" i="4"/>
  <c r="Q68" i="4"/>
  <c r="O21" i="11"/>
  <c r="U68" i="4"/>
  <c r="V68" i="4"/>
  <c r="Z68" i="4"/>
  <c r="AJ420" i="10"/>
  <c r="AJ491" i="4" s="1"/>
  <c r="R68" i="4"/>
  <c r="AB68" i="4"/>
  <c r="AH68" i="4"/>
  <c r="AF21" i="11"/>
  <c r="I369" i="10"/>
  <c r="M365" i="10"/>
  <c r="M420" i="10"/>
  <c r="M491" i="4" s="1"/>
  <c r="L367" i="10"/>
  <c r="M367" i="10"/>
  <c r="I367" i="10"/>
  <c r="M366" i="10"/>
  <c r="J420" i="10"/>
  <c r="J491" i="4" s="1"/>
  <c r="N366" i="10"/>
  <c r="L420" i="10"/>
  <c r="L491" i="4" s="1"/>
  <c r="K420" i="10"/>
  <c r="K491" i="4" s="1"/>
  <c r="N420" i="10"/>
  <c r="N491" i="4" s="1"/>
  <c r="J369" i="10"/>
  <c r="K368" i="10"/>
  <c r="I420" i="10"/>
  <c r="I491" i="4" s="1"/>
  <c r="O366" i="10"/>
  <c r="O371" i="10"/>
  <c r="P371" i="10"/>
  <c r="AJ370" i="10"/>
  <c r="S365" i="10"/>
  <c r="AH366" i="10"/>
  <c r="AG368" i="10"/>
  <c r="AF365" i="10"/>
  <c r="W366" i="10"/>
  <c r="L365" i="10"/>
  <c r="K365" i="10"/>
  <c r="AC365" i="10"/>
  <c r="AE366" i="10"/>
  <c r="AL64" i="10"/>
  <c r="AD368" i="10"/>
  <c r="N371" i="10"/>
  <c r="U365" i="10"/>
  <c r="AF371" i="10"/>
  <c r="AI366" i="10"/>
  <c r="J366" i="10"/>
  <c r="K366" i="10"/>
  <c r="AJ366" i="10"/>
  <c r="U366" i="10"/>
  <c r="V366" i="10"/>
  <c r="AJ365" i="10"/>
  <c r="AG365" i="10"/>
  <c r="AD365" i="10"/>
  <c r="AD366" i="10"/>
  <c r="J365" i="10"/>
  <c r="L366" i="10"/>
  <c r="N368" i="10"/>
  <c r="Y365" i="10"/>
  <c r="AD371" i="10"/>
  <c r="S366" i="10"/>
  <c r="AH365" i="10"/>
  <c r="Z365" i="10"/>
  <c r="P366" i="10"/>
  <c r="T365" i="10"/>
  <c r="Z366" i="10"/>
  <c r="J371" i="10"/>
  <c r="AA366" i="10"/>
  <c r="AL63" i="10"/>
  <c r="AL65" i="10"/>
  <c r="N365" i="10"/>
  <c r="AA371" i="10"/>
  <c r="Y366" i="10"/>
  <c r="AC366" i="10"/>
  <c r="X365" i="10"/>
  <c r="I366" i="10"/>
  <c r="AJ68" i="4" l="1"/>
  <c r="AH21" i="11"/>
  <c r="N68" i="4"/>
  <c r="L21" i="11"/>
  <c r="J68" i="4"/>
  <c r="J70" i="4" s="1"/>
  <c r="H21" i="11"/>
  <c r="I68" i="4"/>
  <c r="I70" i="4" s="1"/>
  <c r="G21" i="11"/>
  <c r="K68" i="4"/>
  <c r="I21" i="11"/>
  <c r="L68" i="4"/>
  <c r="J21" i="11"/>
  <c r="M68" i="4"/>
  <c r="K21" i="11"/>
  <c r="I73" i="4" l="1"/>
  <c r="I74" i="4" s="1"/>
  <c r="G23" i="11" s="1"/>
  <c r="J73" i="4"/>
  <c r="J74" i="4" s="1"/>
  <c r="H23" i="11" s="1"/>
  <c r="I71" i="4"/>
  <c r="J71" i="4"/>
  <c r="H24" i="11"/>
  <c r="H32" i="11"/>
  <c r="G24" i="11"/>
  <c r="G32" i="11"/>
  <c r="J83" i="4" l="1"/>
  <c r="J85" i="4"/>
  <c r="J84" i="4"/>
  <c r="J86" i="4"/>
  <c r="J87" i="4"/>
  <c r="J88" i="4"/>
  <c r="I83" i="4"/>
  <c r="I85" i="4"/>
  <c r="I86" i="4"/>
  <c r="I87" i="4"/>
  <c r="I84" i="4"/>
  <c r="I88" i="4"/>
  <c r="I148" i="4"/>
  <c r="I146" i="4" l="1"/>
  <c r="I132" i="4"/>
  <c r="I309" i="4" s="1"/>
  <c r="I397" i="4" s="1"/>
  <c r="J135" i="4"/>
  <c r="J336" i="4" s="1"/>
  <c r="J424" i="4" s="1"/>
  <c r="I145" i="4"/>
  <c r="I144" i="4"/>
  <c r="I143" i="4"/>
  <c r="I297" i="4" s="1"/>
  <c r="I385" i="4" s="1"/>
  <c r="I147" i="4"/>
  <c r="J162" i="4"/>
  <c r="J161" i="4"/>
  <c r="J164" i="4"/>
  <c r="J163" i="4"/>
  <c r="J332" i="4" s="1"/>
  <c r="J420" i="4" s="1"/>
  <c r="J165" i="4"/>
  <c r="J335" i="4" s="1"/>
  <c r="J423" i="4" s="1"/>
  <c r="I135" i="4"/>
  <c r="I336" i="4" s="1"/>
  <c r="I424" i="4" s="1"/>
  <c r="I162" i="4"/>
  <c r="I161" i="4"/>
  <c r="I164" i="4"/>
  <c r="I163" i="4"/>
  <c r="I332" i="4" s="1"/>
  <c r="I420" i="4" s="1"/>
  <c r="I165" i="4"/>
  <c r="I335" i="4" s="1"/>
  <c r="I423" i="4" s="1"/>
  <c r="J159" i="4"/>
  <c r="J316" i="4" s="1"/>
  <c r="J404" i="4" s="1"/>
  <c r="J155" i="4"/>
  <c r="J312" i="4" s="1"/>
  <c r="J400" i="4" s="1"/>
  <c r="I133" i="4"/>
  <c r="I327" i="4" s="1"/>
  <c r="I415" i="4" s="1"/>
  <c r="I153" i="4"/>
  <c r="I325" i="4" s="1"/>
  <c r="I413" i="4" s="1"/>
  <c r="J142" i="4"/>
  <c r="I138" i="4"/>
  <c r="J169" i="4"/>
  <c r="J344" i="4" s="1"/>
  <c r="J432" i="4" s="1"/>
  <c r="J168" i="4"/>
  <c r="J343" i="4" s="1"/>
  <c r="J431" i="4" s="1"/>
  <c r="J134" i="4"/>
  <c r="J318" i="4" s="1"/>
  <c r="J406" i="4" s="1"/>
  <c r="J156" i="4"/>
  <c r="J313" i="4" s="1"/>
  <c r="J401" i="4" s="1"/>
  <c r="J160" i="4"/>
  <c r="J317" i="4" s="1"/>
  <c r="J405" i="4" s="1"/>
  <c r="J157" i="4"/>
  <c r="J314" i="4" s="1"/>
  <c r="J402" i="4" s="1"/>
  <c r="J158" i="4"/>
  <c r="J315" i="4" s="1"/>
  <c r="J403" i="4" s="1"/>
  <c r="I158" i="4"/>
  <c r="I315" i="4" s="1"/>
  <c r="I403" i="4" s="1"/>
  <c r="I160" i="4"/>
  <c r="I317" i="4" s="1"/>
  <c r="I405" i="4" s="1"/>
  <c r="I159" i="4"/>
  <c r="I316" i="4" s="1"/>
  <c r="I404" i="4" s="1"/>
  <c r="I155" i="4"/>
  <c r="I312" i="4" s="1"/>
  <c r="I400" i="4" s="1"/>
  <c r="J149" i="4"/>
  <c r="J319" i="4" s="1"/>
  <c r="J407" i="4" s="1"/>
  <c r="J151" i="4"/>
  <c r="J322" i="4" s="1"/>
  <c r="J410" i="4" s="1"/>
  <c r="I154" i="4"/>
  <c r="I326" i="4" s="1"/>
  <c r="I414" i="4" s="1"/>
  <c r="I149" i="4"/>
  <c r="I319" i="4" s="1"/>
  <c r="I407" i="4" s="1"/>
  <c r="J141" i="4"/>
  <c r="I141" i="4"/>
  <c r="J167" i="4"/>
  <c r="J170" i="4"/>
  <c r="J345" i="4" s="1"/>
  <c r="J433" i="4" s="1"/>
  <c r="I156" i="4"/>
  <c r="I313" i="4" s="1"/>
  <c r="I401" i="4" s="1"/>
  <c r="I134" i="4"/>
  <c r="I318" i="4" s="1"/>
  <c r="I406" i="4" s="1"/>
  <c r="I157" i="4"/>
  <c r="I314" i="4" s="1"/>
  <c r="I402" i="4" s="1"/>
  <c r="J145" i="4"/>
  <c r="I170" i="4"/>
  <c r="I345" i="4" s="1"/>
  <c r="I433" i="4" s="1"/>
  <c r="I167" i="4"/>
  <c r="I136" i="4"/>
  <c r="I346" i="4" s="1"/>
  <c r="I434" i="4" s="1"/>
  <c r="I166" i="4"/>
  <c r="J152" i="4"/>
  <c r="J153" i="4"/>
  <c r="J325" i="4" s="1"/>
  <c r="J413" i="4" s="1"/>
  <c r="I151" i="4"/>
  <c r="I322" i="4" s="1"/>
  <c r="I410" i="4" s="1"/>
  <c r="I152" i="4"/>
  <c r="I139" i="4"/>
  <c r="I131" i="4"/>
  <c r="J133" i="4"/>
  <c r="J327" i="4" s="1"/>
  <c r="J415" i="4" s="1"/>
  <c r="J150" i="4"/>
  <c r="J154" i="4"/>
  <c r="J326" i="4" s="1"/>
  <c r="J414" i="4" s="1"/>
  <c r="I150" i="4"/>
  <c r="J138" i="4"/>
  <c r="I137" i="4"/>
  <c r="J139" i="4"/>
  <c r="J137" i="4"/>
  <c r="J140" i="4"/>
  <c r="J131" i="4"/>
  <c r="I142" i="4"/>
  <c r="I140" i="4"/>
  <c r="J136" i="4"/>
  <c r="J346" i="4" s="1"/>
  <c r="J434" i="4" s="1"/>
  <c r="J166" i="4"/>
  <c r="J143" i="4"/>
  <c r="J297" i="4" s="1"/>
  <c r="J385" i="4" s="1"/>
  <c r="J147" i="4"/>
  <c r="J146" i="4"/>
  <c r="J144" i="4"/>
  <c r="J148" i="4"/>
  <c r="J132" i="4"/>
  <c r="J309" i="4" s="1"/>
  <c r="J397" i="4" s="1"/>
  <c r="I169" i="4"/>
  <c r="I344" i="4" s="1"/>
  <c r="I432" i="4" s="1"/>
  <c r="I168" i="4"/>
  <c r="I343" i="4" s="1"/>
  <c r="I431" i="4" s="1"/>
  <c r="I304" i="4"/>
  <c r="I392" i="4" s="1"/>
  <c r="I308" i="4"/>
  <c r="I396" i="4" s="1"/>
  <c r="I306" i="4"/>
  <c r="I394" i="4" s="1"/>
  <c r="I305" i="4"/>
  <c r="I393" i="4" s="1"/>
  <c r="I307" i="4"/>
  <c r="I395" i="4" s="1"/>
  <c r="L22" i="4"/>
  <c r="L36" i="4" s="1"/>
  <c r="L38" i="4" s="1"/>
  <c r="L46" i="4" s="1"/>
  <c r="K532" i="4"/>
  <c r="K22" i="4"/>
  <c r="K36" i="4" s="1"/>
  <c r="K38" i="4" s="1"/>
  <c r="K46" i="4" s="1"/>
  <c r="K60" i="4" s="1"/>
  <c r="I300" i="4" l="1"/>
  <c r="I388" i="4" s="1"/>
  <c r="I301" i="4"/>
  <c r="I389" i="4" s="1"/>
  <c r="I299" i="4"/>
  <c r="I387" i="4" s="1"/>
  <c r="I298" i="4"/>
  <c r="I386" i="4" s="1"/>
  <c r="J328" i="4"/>
  <c r="J416" i="4" s="1"/>
  <c r="J330" i="4"/>
  <c r="J418" i="4" s="1"/>
  <c r="J329" i="4"/>
  <c r="J417" i="4" s="1"/>
  <c r="J331" i="4"/>
  <c r="J419" i="4" s="1"/>
  <c r="I303" i="4"/>
  <c r="I391" i="4" s="1"/>
  <c r="I302" i="4"/>
  <c r="I390" i="4" s="1"/>
  <c r="I499" i="4"/>
  <c r="I535" i="4" s="1"/>
  <c r="I310" i="4"/>
  <c r="I398" i="4" s="1"/>
  <c r="I311" i="4"/>
  <c r="I399" i="4" s="1"/>
  <c r="J497" i="4"/>
  <c r="J294" i="4"/>
  <c r="J382" i="4" s="1"/>
  <c r="J291" i="4"/>
  <c r="J379" i="4" s="1"/>
  <c r="J292" i="4"/>
  <c r="J380" i="4" s="1"/>
  <c r="J293" i="4"/>
  <c r="J381" i="4" s="1"/>
  <c r="J324" i="4"/>
  <c r="J412" i="4" s="1"/>
  <c r="J323" i="4"/>
  <c r="J411" i="4" s="1"/>
  <c r="J305" i="4"/>
  <c r="J393" i="4" s="1"/>
  <c r="J304" i="4"/>
  <c r="J392" i="4" s="1"/>
  <c r="J307" i="4"/>
  <c r="J395" i="4" s="1"/>
  <c r="J306" i="4"/>
  <c r="J394" i="4" s="1"/>
  <c r="J308" i="4"/>
  <c r="J396" i="4" s="1"/>
  <c r="I286" i="4"/>
  <c r="I374" i="4" s="1"/>
  <c r="I282" i="4"/>
  <c r="I370" i="4" s="1"/>
  <c r="I288" i="4"/>
  <c r="I376" i="4" s="1"/>
  <c r="I287" i="4"/>
  <c r="I375" i="4" s="1"/>
  <c r="I284" i="4"/>
  <c r="I372" i="4" s="1"/>
  <c r="I496" i="4"/>
  <c r="I289" i="4"/>
  <c r="I377" i="4" s="1"/>
  <c r="I283" i="4"/>
  <c r="I371" i="4" s="1"/>
  <c r="I290" i="4"/>
  <c r="I378" i="4" s="1"/>
  <c r="I285" i="4"/>
  <c r="I373" i="4" s="1"/>
  <c r="J498" i="4"/>
  <c r="J295" i="4"/>
  <c r="J383" i="4" s="1"/>
  <c r="J441" i="4" s="1"/>
  <c r="J550" i="4" s="1"/>
  <c r="I324" i="4"/>
  <c r="I412" i="4" s="1"/>
  <c r="I323" i="4"/>
  <c r="I411" i="4" s="1"/>
  <c r="J311" i="4"/>
  <c r="J399" i="4" s="1"/>
  <c r="J499" i="4"/>
  <c r="J310" i="4"/>
  <c r="J398" i="4" s="1"/>
  <c r="I333" i="4"/>
  <c r="I421" i="4" s="1"/>
  <c r="I334" i="4"/>
  <c r="I422" i="4" s="1"/>
  <c r="J333" i="4"/>
  <c r="J421" i="4" s="1"/>
  <c r="J334" i="4"/>
  <c r="J422" i="4" s="1"/>
  <c r="I270" i="4"/>
  <c r="I358" i="4" s="1"/>
  <c r="I268" i="4"/>
  <c r="I356" i="4" s="1"/>
  <c r="I271" i="4"/>
  <c r="I359" i="4" s="1"/>
  <c r="I269" i="4"/>
  <c r="I357" i="4" s="1"/>
  <c r="I266" i="4"/>
  <c r="I354" i="4" s="1"/>
  <c r="I494" i="4"/>
  <c r="I275" i="4"/>
  <c r="I363" i="4" s="1"/>
  <c r="I273" i="4"/>
  <c r="I361" i="4" s="1"/>
  <c r="I267" i="4"/>
  <c r="I355" i="4" s="1"/>
  <c r="I272" i="4"/>
  <c r="I360" i="4" s="1"/>
  <c r="I274" i="4"/>
  <c r="I362" i="4" s="1"/>
  <c r="I296" i="4"/>
  <c r="I384" i="4" s="1"/>
  <c r="I443" i="4" s="1"/>
  <c r="I500" i="4"/>
  <c r="I509" i="4" s="1"/>
  <c r="J283" i="4"/>
  <c r="J371" i="4" s="1"/>
  <c r="J288" i="4"/>
  <c r="J376" i="4" s="1"/>
  <c r="J287" i="4"/>
  <c r="J375" i="4" s="1"/>
  <c r="J286" i="4"/>
  <c r="J374" i="4" s="1"/>
  <c r="J284" i="4"/>
  <c r="J372" i="4" s="1"/>
  <c r="J290" i="4"/>
  <c r="J378" i="4" s="1"/>
  <c r="J289" i="4"/>
  <c r="J377" i="4" s="1"/>
  <c r="J282" i="4"/>
  <c r="J370" i="4" s="1"/>
  <c r="J285" i="4"/>
  <c r="J373" i="4" s="1"/>
  <c r="J496" i="4"/>
  <c r="I321" i="4"/>
  <c r="I409" i="4" s="1"/>
  <c r="I320" i="4"/>
  <c r="I408" i="4" s="1"/>
  <c r="J320" i="4"/>
  <c r="J408" i="4" s="1"/>
  <c r="J321" i="4"/>
  <c r="J409" i="4" s="1"/>
  <c r="I337" i="4"/>
  <c r="I425" i="4" s="1"/>
  <c r="I338" i="4"/>
  <c r="I426" i="4" s="1"/>
  <c r="J302" i="4"/>
  <c r="J390" i="4" s="1"/>
  <c r="J303" i="4"/>
  <c r="J391" i="4" s="1"/>
  <c r="J342" i="4"/>
  <c r="J430" i="4" s="1"/>
  <c r="J339" i="4"/>
  <c r="J427" i="4" s="1"/>
  <c r="J340" i="4"/>
  <c r="J428" i="4" s="1"/>
  <c r="J341" i="4"/>
  <c r="J429" i="4" s="1"/>
  <c r="I281" i="4"/>
  <c r="I369" i="4" s="1"/>
  <c r="I280" i="4"/>
  <c r="I368" i="4" s="1"/>
  <c r="I276" i="4"/>
  <c r="I364" i="4" s="1"/>
  <c r="I278" i="4"/>
  <c r="I366" i="4" s="1"/>
  <c r="I279" i="4"/>
  <c r="I367" i="4" s="1"/>
  <c r="I495" i="4"/>
  <c r="I277" i="4"/>
  <c r="I365" i="4" s="1"/>
  <c r="J265" i="4"/>
  <c r="J353" i="4" s="1"/>
  <c r="J263" i="4"/>
  <c r="J351" i="4" s="1"/>
  <c r="J260" i="4"/>
  <c r="J348" i="4" s="1"/>
  <c r="J261" i="4"/>
  <c r="J349" i="4" s="1"/>
  <c r="J493" i="4"/>
  <c r="J264" i="4"/>
  <c r="J352" i="4" s="1"/>
  <c r="I329" i="4"/>
  <c r="I417" i="4" s="1"/>
  <c r="I331" i="4"/>
  <c r="I419" i="4" s="1"/>
  <c r="I328" i="4"/>
  <c r="I416" i="4" s="1"/>
  <c r="I330" i="4"/>
  <c r="I418" i="4" s="1"/>
  <c r="J338" i="4"/>
  <c r="J426" i="4" s="1"/>
  <c r="I291" i="4"/>
  <c r="I379" i="4" s="1"/>
  <c r="I497" i="4"/>
  <c r="J495" i="4"/>
  <c r="J276" i="4"/>
  <c r="J364" i="4" s="1"/>
  <c r="J277" i="4"/>
  <c r="J365" i="4" s="1"/>
  <c r="J280" i="4"/>
  <c r="J368" i="4" s="1"/>
  <c r="J279" i="4"/>
  <c r="J367" i="4" s="1"/>
  <c r="I342" i="4"/>
  <c r="I430" i="4" s="1"/>
  <c r="I341" i="4"/>
  <c r="I429" i="4" s="1"/>
  <c r="I264" i="4"/>
  <c r="I352" i="4" s="1"/>
  <c r="I263" i="4"/>
  <c r="I351" i="4" s="1"/>
  <c r="I261" i="4"/>
  <c r="I349" i="4" s="1"/>
  <c r="I262" i="4"/>
  <c r="I350" i="4" s="1"/>
  <c r="J494" i="4"/>
  <c r="J275" i="4"/>
  <c r="J363" i="4" s="1"/>
  <c r="J274" i="4"/>
  <c r="J362" i="4" s="1"/>
  <c r="J269" i="4"/>
  <c r="J357" i="4" s="1"/>
  <c r="J270" i="4"/>
  <c r="J358" i="4" s="1"/>
  <c r="J271" i="4"/>
  <c r="J359" i="4" s="1"/>
  <c r="J296" i="4"/>
  <c r="J384" i="4" s="1"/>
  <c r="J443" i="4" s="1"/>
  <c r="J300" i="4"/>
  <c r="J388" i="4" s="1"/>
  <c r="J299" i="4"/>
  <c r="J387" i="4" s="1"/>
  <c r="J262" i="4"/>
  <c r="J350" i="4" s="1"/>
  <c r="J337" i="4"/>
  <c r="J425" i="4" s="1"/>
  <c r="I295" i="4"/>
  <c r="I383" i="4" s="1"/>
  <c r="I441" i="4" s="1"/>
  <c r="I498" i="4"/>
  <c r="I292" i="4"/>
  <c r="I380" i="4" s="1"/>
  <c r="I294" i="4"/>
  <c r="I382" i="4" s="1"/>
  <c r="I293" i="4"/>
  <c r="I381" i="4" s="1"/>
  <c r="J281" i="4"/>
  <c r="J369" i="4" s="1"/>
  <c r="J278" i="4"/>
  <c r="J366" i="4" s="1"/>
  <c r="I339" i="4"/>
  <c r="I427" i="4" s="1"/>
  <c r="I340" i="4"/>
  <c r="I428" i="4" s="1"/>
  <c r="I260" i="4"/>
  <c r="I348" i="4" s="1"/>
  <c r="I265" i="4"/>
  <c r="I353" i="4" s="1"/>
  <c r="I493" i="4"/>
  <c r="J266" i="4"/>
  <c r="J354" i="4" s="1"/>
  <c r="J268" i="4"/>
  <c r="J356" i="4" s="1"/>
  <c r="J267" i="4"/>
  <c r="J355" i="4" s="1"/>
  <c r="J273" i="4"/>
  <c r="J361" i="4" s="1"/>
  <c r="J272" i="4"/>
  <c r="J360" i="4" s="1"/>
  <c r="J298" i="4"/>
  <c r="J386" i="4" s="1"/>
  <c r="J301" i="4"/>
  <c r="J389" i="4" s="1"/>
  <c r="J500" i="4"/>
  <c r="J509" i="4" s="1"/>
  <c r="L60" i="4"/>
  <c r="K70" i="4"/>
  <c r="K534" i="4"/>
  <c r="I442" i="4" l="1"/>
  <c r="I551" i="4" s="1"/>
  <c r="I504" i="4"/>
  <c r="I520" i="4"/>
  <c r="I537" i="4"/>
  <c r="I529" i="4" s="1"/>
  <c r="I508" i="4"/>
  <c r="J552" i="4"/>
  <c r="I552" i="4"/>
  <c r="I438" i="4"/>
  <c r="I547" i="4" s="1"/>
  <c r="J520" i="4"/>
  <c r="J504" i="4"/>
  <c r="I507" i="4"/>
  <c r="J437" i="4"/>
  <c r="J546" i="4" s="1"/>
  <c r="J535" i="4"/>
  <c r="J537" i="4" s="1"/>
  <c r="J529" i="4" s="1"/>
  <c r="J508" i="4"/>
  <c r="I550" i="4"/>
  <c r="I506" i="4"/>
  <c r="I502" i="4"/>
  <c r="I518" i="4"/>
  <c r="J436" i="4"/>
  <c r="J545" i="4" s="1"/>
  <c r="J518" i="4"/>
  <c r="J502" i="4"/>
  <c r="J438" i="4"/>
  <c r="J547" i="4" s="1"/>
  <c r="I519" i="4"/>
  <c r="I503" i="4"/>
  <c r="I437" i="4"/>
  <c r="I546" i="4" s="1"/>
  <c r="I440" i="4"/>
  <c r="I549" i="4" s="1"/>
  <c r="J521" i="4"/>
  <c r="J505" i="4"/>
  <c r="J503" i="4"/>
  <c r="J519" i="4"/>
  <c r="I436" i="4"/>
  <c r="I545" i="4" s="1"/>
  <c r="J439" i="4"/>
  <c r="J548" i="4" s="1"/>
  <c r="I505" i="4"/>
  <c r="J506" i="4"/>
  <c r="I439" i="4"/>
  <c r="I548" i="4" s="1"/>
  <c r="J507" i="4"/>
  <c r="J440" i="4"/>
  <c r="J549" i="4" s="1"/>
  <c r="I521" i="4"/>
  <c r="J442" i="4"/>
  <c r="J551" i="4" s="1"/>
  <c r="I24" i="11"/>
  <c r="I32" i="11"/>
  <c r="K71" i="4"/>
  <c r="K73" i="4"/>
  <c r="K74" i="4" s="1"/>
  <c r="I23" i="11" s="1"/>
  <c r="M60" i="4"/>
  <c r="L70" i="4"/>
  <c r="I530" i="4" l="1"/>
  <c r="I539" i="4" s="1"/>
  <c r="J530" i="4"/>
  <c r="J539" i="4" s="1"/>
  <c r="I510" i="4"/>
  <c r="J510" i="4"/>
  <c r="J24" i="11"/>
  <c r="J32" i="11"/>
  <c r="K85" i="4"/>
  <c r="K84" i="4"/>
  <c r="K88" i="4"/>
  <c r="K86" i="4"/>
  <c r="K87" i="4"/>
  <c r="K83" i="4"/>
  <c r="L71" i="4"/>
  <c r="L73" i="4"/>
  <c r="L74" i="4" s="1"/>
  <c r="J23" i="11" s="1"/>
  <c r="M70" i="4"/>
  <c r="N60" i="4"/>
  <c r="K24" i="11" l="1"/>
  <c r="K32" i="11"/>
  <c r="K161" i="4"/>
  <c r="K163" i="4"/>
  <c r="K332" i="4" s="1"/>
  <c r="K420" i="4" s="1"/>
  <c r="K162" i="4"/>
  <c r="K135" i="4"/>
  <c r="K336" i="4" s="1"/>
  <c r="K424" i="4" s="1"/>
  <c r="K165" i="4"/>
  <c r="K335" i="4" s="1"/>
  <c r="K423" i="4" s="1"/>
  <c r="K164" i="4"/>
  <c r="K131" i="4"/>
  <c r="K142" i="4"/>
  <c r="K138" i="4"/>
  <c r="K140" i="4"/>
  <c r="K141" i="4"/>
  <c r="K137" i="4"/>
  <c r="K139" i="4"/>
  <c r="N70" i="4"/>
  <c r="O60" i="4"/>
  <c r="K158" i="4"/>
  <c r="K315" i="4" s="1"/>
  <c r="K403" i="4" s="1"/>
  <c r="K134" i="4"/>
  <c r="K318" i="4" s="1"/>
  <c r="K406" i="4" s="1"/>
  <c r="K157" i="4"/>
  <c r="K314" i="4" s="1"/>
  <c r="K402" i="4" s="1"/>
  <c r="K159" i="4"/>
  <c r="K316" i="4" s="1"/>
  <c r="K404" i="4" s="1"/>
  <c r="K160" i="4"/>
  <c r="K317" i="4" s="1"/>
  <c r="K405" i="4" s="1"/>
  <c r="K156" i="4"/>
  <c r="K313" i="4" s="1"/>
  <c r="K401" i="4" s="1"/>
  <c r="K155" i="4"/>
  <c r="K312" i="4" s="1"/>
  <c r="K400" i="4" s="1"/>
  <c r="L85" i="4"/>
  <c r="L83" i="4"/>
  <c r="L88" i="4"/>
  <c r="L87" i="4"/>
  <c r="L86" i="4"/>
  <c r="L84" i="4"/>
  <c r="K146" i="4"/>
  <c r="K145" i="4"/>
  <c r="K143" i="4"/>
  <c r="K297" i="4" s="1"/>
  <c r="K385" i="4" s="1"/>
  <c r="K148" i="4"/>
  <c r="K132" i="4"/>
  <c r="K309" i="4" s="1"/>
  <c r="K397" i="4" s="1"/>
  <c r="K144" i="4"/>
  <c r="K147" i="4"/>
  <c r="M73" i="4"/>
  <c r="M74" i="4" s="1"/>
  <c r="K23" i="11" s="1"/>
  <c r="M71" i="4"/>
  <c r="K170" i="4"/>
  <c r="K345" i="4" s="1"/>
  <c r="K433" i="4" s="1"/>
  <c r="K168" i="4"/>
  <c r="K343" i="4" s="1"/>
  <c r="K431" i="4" s="1"/>
  <c r="K169" i="4"/>
  <c r="K344" i="4" s="1"/>
  <c r="K432" i="4" s="1"/>
  <c r="K136" i="4"/>
  <c r="K346" i="4" s="1"/>
  <c r="K434" i="4" s="1"/>
  <c r="K166" i="4"/>
  <c r="K167" i="4"/>
  <c r="K152" i="4"/>
  <c r="K150" i="4"/>
  <c r="K154" i="4"/>
  <c r="K326" i="4" s="1"/>
  <c r="K414" i="4" s="1"/>
  <c r="K153" i="4"/>
  <c r="K325" i="4" s="1"/>
  <c r="K413" i="4" s="1"/>
  <c r="K151" i="4"/>
  <c r="K322" i="4" s="1"/>
  <c r="K410" i="4" s="1"/>
  <c r="K133" i="4"/>
  <c r="K327" i="4" s="1"/>
  <c r="K415" i="4" s="1"/>
  <c r="K149" i="4"/>
  <c r="K319" i="4" s="1"/>
  <c r="K407" i="4" s="1"/>
  <c r="L24" i="11" l="1"/>
  <c r="L32" i="11"/>
  <c r="K298" i="4"/>
  <c r="K386" i="4" s="1"/>
  <c r="K299" i="4"/>
  <c r="K387" i="4" s="1"/>
  <c r="K301" i="4"/>
  <c r="K389" i="4" s="1"/>
  <c r="K300" i="4"/>
  <c r="K388" i="4" s="1"/>
  <c r="K337" i="4"/>
  <c r="K425" i="4" s="1"/>
  <c r="K338" i="4"/>
  <c r="K426" i="4" s="1"/>
  <c r="M86" i="4"/>
  <c r="M87" i="4"/>
  <c r="M85" i="4"/>
  <c r="M88" i="4"/>
  <c r="M83" i="4"/>
  <c r="M84" i="4"/>
  <c r="K302" i="4"/>
  <c r="K390" i="4" s="1"/>
  <c r="K303" i="4"/>
  <c r="K391" i="4" s="1"/>
  <c r="L141" i="4"/>
  <c r="L140" i="4"/>
  <c r="L142" i="4"/>
  <c r="L137" i="4"/>
  <c r="L139" i="4"/>
  <c r="L131" i="4"/>
  <c r="L138" i="4"/>
  <c r="K260" i="4"/>
  <c r="K348" i="4" s="1"/>
  <c r="K493" i="4"/>
  <c r="K264" i="4"/>
  <c r="K352" i="4" s="1"/>
  <c r="K265" i="4"/>
  <c r="K353" i="4" s="1"/>
  <c r="K262" i="4"/>
  <c r="K350" i="4" s="1"/>
  <c r="K261" i="4"/>
  <c r="K349" i="4" s="1"/>
  <c r="K263" i="4"/>
  <c r="K351" i="4" s="1"/>
  <c r="K334" i="4"/>
  <c r="K422" i="4" s="1"/>
  <c r="K333" i="4"/>
  <c r="K421" i="4" s="1"/>
  <c r="K310" i="4"/>
  <c r="K398" i="4" s="1"/>
  <c r="K311" i="4"/>
  <c r="K399" i="4" s="1"/>
  <c r="K499" i="4"/>
  <c r="K304" i="4"/>
  <c r="K392" i="4" s="1"/>
  <c r="K305" i="4"/>
  <c r="K393" i="4" s="1"/>
  <c r="K306" i="4"/>
  <c r="K394" i="4" s="1"/>
  <c r="K308" i="4"/>
  <c r="K396" i="4" s="1"/>
  <c r="K307" i="4"/>
  <c r="K395" i="4" s="1"/>
  <c r="L151" i="4"/>
  <c r="L322" i="4" s="1"/>
  <c r="L410" i="4" s="1"/>
  <c r="L150" i="4"/>
  <c r="L154" i="4"/>
  <c r="L326" i="4" s="1"/>
  <c r="L414" i="4" s="1"/>
  <c r="L133" i="4"/>
  <c r="L327" i="4" s="1"/>
  <c r="L415" i="4" s="1"/>
  <c r="L152" i="4"/>
  <c r="L149" i="4"/>
  <c r="L319" i="4" s="1"/>
  <c r="L407" i="4" s="1"/>
  <c r="L153" i="4"/>
  <c r="L325" i="4" s="1"/>
  <c r="L413" i="4" s="1"/>
  <c r="K500" i="4"/>
  <c r="K509" i="4" s="1"/>
  <c r="K296" i="4"/>
  <c r="K384" i="4" s="1"/>
  <c r="K443" i="4" s="1"/>
  <c r="L145" i="4"/>
  <c r="L132" i="4"/>
  <c r="L309" i="4" s="1"/>
  <c r="L397" i="4" s="1"/>
  <c r="L143" i="4"/>
  <c r="L297" i="4" s="1"/>
  <c r="L385" i="4" s="1"/>
  <c r="L147" i="4"/>
  <c r="L146" i="4"/>
  <c r="L144" i="4"/>
  <c r="L148" i="4"/>
  <c r="P60" i="4"/>
  <c r="O70" i="4"/>
  <c r="K270" i="4"/>
  <c r="K358" i="4" s="1"/>
  <c r="K268" i="4"/>
  <c r="K356" i="4" s="1"/>
  <c r="K272" i="4"/>
  <c r="K360" i="4" s="1"/>
  <c r="K267" i="4"/>
  <c r="K355" i="4" s="1"/>
  <c r="K266" i="4"/>
  <c r="K354" i="4" s="1"/>
  <c r="K494" i="4"/>
  <c r="K275" i="4"/>
  <c r="K363" i="4" s="1"/>
  <c r="K274" i="4"/>
  <c r="K362" i="4" s="1"/>
  <c r="K269" i="4"/>
  <c r="K357" i="4" s="1"/>
  <c r="K271" i="4"/>
  <c r="K359" i="4" s="1"/>
  <c r="K273" i="4"/>
  <c r="K361" i="4" s="1"/>
  <c r="K329" i="4"/>
  <c r="K417" i="4" s="1"/>
  <c r="K331" i="4"/>
  <c r="K419" i="4" s="1"/>
  <c r="K328" i="4"/>
  <c r="K416" i="4" s="1"/>
  <c r="K330" i="4"/>
  <c r="K418" i="4" s="1"/>
  <c r="K289" i="4"/>
  <c r="K377" i="4" s="1"/>
  <c r="K283" i="4"/>
  <c r="K371" i="4" s="1"/>
  <c r="K286" i="4"/>
  <c r="K374" i="4" s="1"/>
  <c r="K282" i="4"/>
  <c r="K370" i="4" s="1"/>
  <c r="K496" i="4"/>
  <c r="K285" i="4"/>
  <c r="K373" i="4" s="1"/>
  <c r="K288" i="4"/>
  <c r="K376" i="4" s="1"/>
  <c r="K284" i="4"/>
  <c r="K372" i="4" s="1"/>
  <c r="K287" i="4"/>
  <c r="K375" i="4" s="1"/>
  <c r="K290" i="4"/>
  <c r="K378" i="4" s="1"/>
  <c r="K320" i="4"/>
  <c r="K408" i="4" s="1"/>
  <c r="K321" i="4"/>
  <c r="K409" i="4" s="1"/>
  <c r="L156" i="4"/>
  <c r="L313" i="4" s="1"/>
  <c r="L401" i="4" s="1"/>
  <c r="L160" i="4"/>
  <c r="L317" i="4" s="1"/>
  <c r="L405" i="4" s="1"/>
  <c r="L159" i="4"/>
  <c r="L316" i="4" s="1"/>
  <c r="L404" i="4" s="1"/>
  <c r="L155" i="4"/>
  <c r="L312" i="4" s="1"/>
  <c r="L400" i="4" s="1"/>
  <c r="L158" i="4"/>
  <c r="L315" i="4" s="1"/>
  <c r="L403" i="4" s="1"/>
  <c r="L134" i="4"/>
  <c r="L318" i="4" s="1"/>
  <c r="L406" i="4" s="1"/>
  <c r="L157" i="4"/>
  <c r="L314" i="4" s="1"/>
  <c r="L402" i="4" s="1"/>
  <c r="K323" i="4"/>
  <c r="K411" i="4" s="1"/>
  <c r="K324" i="4"/>
  <c r="K412" i="4" s="1"/>
  <c r="L161" i="4"/>
  <c r="L164" i="4"/>
  <c r="L135" i="4"/>
  <c r="L336" i="4" s="1"/>
  <c r="L424" i="4" s="1"/>
  <c r="L163" i="4"/>
  <c r="L332" i="4" s="1"/>
  <c r="L420" i="4" s="1"/>
  <c r="L165" i="4"/>
  <c r="L335" i="4" s="1"/>
  <c r="L423" i="4" s="1"/>
  <c r="L162" i="4"/>
  <c r="N71" i="4"/>
  <c r="N73" i="4"/>
  <c r="N74" i="4" s="1"/>
  <c r="L23" i="11" s="1"/>
  <c r="K292" i="4"/>
  <c r="K380" i="4" s="1"/>
  <c r="K293" i="4"/>
  <c r="K381" i="4" s="1"/>
  <c r="K294" i="4"/>
  <c r="K382" i="4" s="1"/>
  <c r="K291" i="4"/>
  <c r="K379" i="4" s="1"/>
  <c r="K497" i="4"/>
  <c r="K342" i="4"/>
  <c r="K430" i="4" s="1"/>
  <c r="K339" i="4"/>
  <c r="K427" i="4" s="1"/>
  <c r="K341" i="4"/>
  <c r="K429" i="4" s="1"/>
  <c r="K340" i="4"/>
  <c r="K428" i="4" s="1"/>
  <c r="L170" i="4"/>
  <c r="L345" i="4" s="1"/>
  <c r="L433" i="4" s="1"/>
  <c r="L169" i="4"/>
  <c r="L344" i="4" s="1"/>
  <c r="L432" i="4" s="1"/>
  <c r="L168" i="4"/>
  <c r="L343" i="4" s="1"/>
  <c r="L431" i="4" s="1"/>
  <c r="L136" i="4"/>
  <c r="L346" i="4" s="1"/>
  <c r="L434" i="4" s="1"/>
  <c r="L167" i="4"/>
  <c r="L166" i="4"/>
  <c r="K281" i="4"/>
  <c r="K369" i="4" s="1"/>
  <c r="K279" i="4"/>
  <c r="K367" i="4" s="1"/>
  <c r="K276" i="4"/>
  <c r="K364" i="4" s="1"/>
  <c r="K495" i="4"/>
  <c r="K278" i="4"/>
  <c r="K366" i="4" s="1"/>
  <c r="K280" i="4"/>
  <c r="K368" i="4" s="1"/>
  <c r="K277" i="4"/>
  <c r="K365" i="4" s="1"/>
  <c r="K295" i="4"/>
  <c r="K383" i="4" s="1"/>
  <c r="K441" i="4" s="1"/>
  <c r="K498" i="4"/>
  <c r="M24" i="11" l="1"/>
  <c r="M32" i="11"/>
  <c r="K552" i="4"/>
  <c r="K550" i="4"/>
  <c r="K439" i="4"/>
  <c r="K548" i="4" s="1"/>
  <c r="K438" i="4"/>
  <c r="K547" i="4" s="1"/>
  <c r="K440" i="4"/>
  <c r="K549" i="4" s="1"/>
  <c r="L305" i="4"/>
  <c r="L393" i="4" s="1"/>
  <c r="L304" i="4"/>
  <c r="L392" i="4" s="1"/>
  <c r="L308" i="4"/>
  <c r="L396" i="4" s="1"/>
  <c r="L306" i="4"/>
  <c r="L394" i="4" s="1"/>
  <c r="L307" i="4"/>
  <c r="L395" i="4" s="1"/>
  <c r="L281" i="4"/>
  <c r="L369" i="4" s="1"/>
  <c r="L277" i="4"/>
  <c r="L365" i="4" s="1"/>
  <c r="L280" i="4"/>
  <c r="L368" i="4" s="1"/>
  <c r="L276" i="4"/>
  <c r="L364" i="4" s="1"/>
  <c r="L278" i="4"/>
  <c r="L366" i="4" s="1"/>
  <c r="L279" i="4"/>
  <c r="L367" i="4" s="1"/>
  <c r="L495" i="4"/>
  <c r="M155" i="4"/>
  <c r="M312" i="4" s="1"/>
  <c r="M400" i="4" s="1"/>
  <c r="M158" i="4"/>
  <c r="M315" i="4" s="1"/>
  <c r="M403" i="4" s="1"/>
  <c r="M159" i="4"/>
  <c r="M316" i="4" s="1"/>
  <c r="M404" i="4" s="1"/>
  <c r="M156" i="4"/>
  <c r="M313" i="4" s="1"/>
  <c r="M401" i="4" s="1"/>
  <c r="M157" i="4"/>
  <c r="M314" i="4" s="1"/>
  <c r="M402" i="4" s="1"/>
  <c r="M134" i="4"/>
  <c r="M318" i="4" s="1"/>
  <c r="M406" i="4" s="1"/>
  <c r="M160" i="4"/>
  <c r="M317" i="4" s="1"/>
  <c r="M405" i="4" s="1"/>
  <c r="L340" i="4"/>
  <c r="L428" i="4" s="1"/>
  <c r="L342" i="4"/>
  <c r="L430" i="4" s="1"/>
  <c r="L341" i="4"/>
  <c r="L429" i="4" s="1"/>
  <c r="L339" i="4"/>
  <c r="L427" i="4" s="1"/>
  <c r="K519" i="4"/>
  <c r="K503" i="4"/>
  <c r="O73" i="4"/>
  <c r="O74" i="4" s="1"/>
  <c r="M23" i="11" s="1"/>
  <c r="O71" i="4"/>
  <c r="L311" i="4"/>
  <c r="L399" i="4" s="1"/>
  <c r="L310" i="4"/>
  <c r="L398" i="4" s="1"/>
  <c r="L499" i="4"/>
  <c r="L321" i="4"/>
  <c r="L409" i="4" s="1"/>
  <c r="L320" i="4"/>
  <c r="L408" i="4" s="1"/>
  <c r="L263" i="4"/>
  <c r="L351" i="4" s="1"/>
  <c r="L262" i="4"/>
  <c r="L350" i="4" s="1"/>
  <c r="L260" i="4"/>
  <c r="L348" i="4" s="1"/>
  <c r="L264" i="4"/>
  <c r="L352" i="4" s="1"/>
  <c r="L261" i="4"/>
  <c r="L349" i="4" s="1"/>
  <c r="L265" i="4"/>
  <c r="L353" i="4" s="1"/>
  <c r="L493" i="4"/>
  <c r="M132" i="4"/>
  <c r="M309" i="4" s="1"/>
  <c r="M397" i="4" s="1"/>
  <c r="M148" i="4"/>
  <c r="M144" i="4"/>
  <c r="M146" i="4"/>
  <c r="M143" i="4"/>
  <c r="M297" i="4" s="1"/>
  <c r="M385" i="4" s="1"/>
  <c r="M145" i="4"/>
  <c r="M147" i="4"/>
  <c r="Q60" i="4"/>
  <c r="P70" i="4"/>
  <c r="K508" i="4"/>
  <c r="K535" i="4"/>
  <c r="K537" i="4" s="1"/>
  <c r="K518" i="4"/>
  <c r="K502" i="4"/>
  <c r="L292" i="4"/>
  <c r="L380" i="4" s="1"/>
  <c r="L294" i="4"/>
  <c r="L382" i="4" s="1"/>
  <c r="L497" i="4"/>
  <c r="L291" i="4"/>
  <c r="L379" i="4" s="1"/>
  <c r="L293" i="4"/>
  <c r="L381" i="4" s="1"/>
  <c r="M131" i="4"/>
  <c r="M139" i="4"/>
  <c r="M142" i="4"/>
  <c r="M137" i="4"/>
  <c r="M141" i="4"/>
  <c r="M140" i="4"/>
  <c r="M138" i="4"/>
  <c r="K436" i="4"/>
  <c r="K545" i="4" s="1"/>
  <c r="L286" i="4"/>
  <c r="L374" i="4" s="1"/>
  <c r="L290" i="4"/>
  <c r="L378" i="4" s="1"/>
  <c r="L496" i="4"/>
  <c r="L284" i="4"/>
  <c r="L372" i="4" s="1"/>
  <c r="L282" i="4"/>
  <c r="L370" i="4" s="1"/>
  <c r="L283" i="4"/>
  <c r="L371" i="4" s="1"/>
  <c r="L285" i="4"/>
  <c r="L373" i="4" s="1"/>
  <c r="L289" i="4"/>
  <c r="L377" i="4" s="1"/>
  <c r="L287" i="4"/>
  <c r="L375" i="4" s="1"/>
  <c r="L288" i="4"/>
  <c r="L376" i="4" s="1"/>
  <c r="M170" i="4"/>
  <c r="M345" i="4" s="1"/>
  <c r="M433" i="4" s="1"/>
  <c r="M167" i="4"/>
  <c r="M168" i="4"/>
  <c r="M343" i="4" s="1"/>
  <c r="M431" i="4" s="1"/>
  <c r="M166" i="4"/>
  <c r="M136" i="4"/>
  <c r="M346" i="4" s="1"/>
  <c r="M434" i="4" s="1"/>
  <c r="M169" i="4"/>
  <c r="M344" i="4" s="1"/>
  <c r="M432" i="4" s="1"/>
  <c r="N86" i="4"/>
  <c r="N87" i="4"/>
  <c r="N84" i="4"/>
  <c r="N83" i="4"/>
  <c r="N88" i="4"/>
  <c r="N85" i="4"/>
  <c r="L333" i="4"/>
  <c r="L421" i="4" s="1"/>
  <c r="L334" i="4"/>
  <c r="L422" i="4" s="1"/>
  <c r="L303" i="4"/>
  <c r="L391" i="4" s="1"/>
  <c r="L302" i="4"/>
  <c r="L390" i="4" s="1"/>
  <c r="L324" i="4"/>
  <c r="L412" i="4" s="1"/>
  <c r="L323" i="4"/>
  <c r="L411" i="4" s="1"/>
  <c r="K442" i="4"/>
  <c r="K551" i="4" s="1"/>
  <c r="L494" i="4"/>
  <c r="L274" i="4"/>
  <c r="L362" i="4" s="1"/>
  <c r="L271" i="4"/>
  <c r="L359" i="4" s="1"/>
  <c r="L270" i="4"/>
  <c r="L358" i="4" s="1"/>
  <c r="L269" i="4"/>
  <c r="L357" i="4" s="1"/>
  <c r="L273" i="4"/>
  <c r="L361" i="4" s="1"/>
  <c r="L272" i="4"/>
  <c r="L360" i="4" s="1"/>
  <c r="L268" i="4"/>
  <c r="L356" i="4" s="1"/>
  <c r="L275" i="4"/>
  <c r="L363" i="4" s="1"/>
  <c r="L267" i="4"/>
  <c r="L355" i="4" s="1"/>
  <c r="L266" i="4"/>
  <c r="L354" i="4" s="1"/>
  <c r="L296" i="4"/>
  <c r="L384" i="4" s="1"/>
  <c r="L443" i="4" s="1"/>
  <c r="L500" i="4"/>
  <c r="L509" i="4" s="1"/>
  <c r="M153" i="4"/>
  <c r="M325" i="4" s="1"/>
  <c r="M413" i="4" s="1"/>
  <c r="M149" i="4"/>
  <c r="M319" i="4" s="1"/>
  <c r="M407" i="4" s="1"/>
  <c r="M152" i="4"/>
  <c r="M150" i="4"/>
  <c r="M154" i="4"/>
  <c r="M326" i="4" s="1"/>
  <c r="M414" i="4" s="1"/>
  <c r="M151" i="4"/>
  <c r="M322" i="4" s="1"/>
  <c r="M410" i="4" s="1"/>
  <c r="M133" i="4"/>
  <c r="M327" i="4" s="1"/>
  <c r="M415" i="4" s="1"/>
  <c r="K504" i="4"/>
  <c r="K520" i="4"/>
  <c r="K507" i="4"/>
  <c r="K437" i="4"/>
  <c r="K546" i="4" s="1"/>
  <c r="K506" i="4"/>
  <c r="K505" i="4"/>
  <c r="K521" i="4"/>
  <c r="L298" i="4"/>
  <c r="L386" i="4" s="1"/>
  <c r="L301" i="4"/>
  <c r="L389" i="4" s="1"/>
  <c r="L299" i="4"/>
  <c r="L387" i="4" s="1"/>
  <c r="L300" i="4"/>
  <c r="L388" i="4" s="1"/>
  <c r="L498" i="4"/>
  <c r="L295" i="4"/>
  <c r="L383" i="4" s="1"/>
  <c r="L441" i="4" s="1"/>
  <c r="M165" i="4"/>
  <c r="M335" i="4" s="1"/>
  <c r="M423" i="4" s="1"/>
  <c r="M163" i="4"/>
  <c r="M332" i="4" s="1"/>
  <c r="M420" i="4" s="1"/>
  <c r="M164" i="4"/>
  <c r="M162" i="4"/>
  <c r="M135" i="4"/>
  <c r="M336" i="4" s="1"/>
  <c r="M424" i="4" s="1"/>
  <c r="M161" i="4"/>
  <c r="L337" i="4"/>
  <c r="L425" i="4" s="1"/>
  <c r="L338" i="4"/>
  <c r="L426" i="4" s="1"/>
  <c r="L328" i="4"/>
  <c r="L416" i="4" s="1"/>
  <c r="L329" i="4"/>
  <c r="L417" i="4" s="1"/>
  <c r="L331" i="4"/>
  <c r="L419" i="4" s="1"/>
  <c r="L330" i="4"/>
  <c r="L418" i="4" s="1"/>
  <c r="N24" i="11" l="1"/>
  <c r="N32" i="11"/>
  <c r="K529" i="4"/>
  <c r="K530" i="4" s="1"/>
  <c r="K539" i="4" s="1"/>
  <c r="L550" i="4"/>
  <c r="L439" i="4"/>
  <c r="L548" i="4" s="1"/>
  <c r="L440" i="4"/>
  <c r="L549" i="4" s="1"/>
  <c r="L438" i="4"/>
  <c r="L547" i="4" s="1"/>
  <c r="L503" i="4"/>
  <c r="L519" i="4"/>
  <c r="L552" i="4"/>
  <c r="M323" i="4"/>
  <c r="M411" i="4" s="1"/>
  <c r="M324" i="4"/>
  <c r="M412" i="4" s="1"/>
  <c r="N167" i="4"/>
  <c r="N136" i="4"/>
  <c r="N346" i="4" s="1"/>
  <c r="N434" i="4" s="1"/>
  <c r="N170" i="4"/>
  <c r="N345" i="4" s="1"/>
  <c r="N433" i="4" s="1"/>
  <c r="N168" i="4"/>
  <c r="N343" i="4" s="1"/>
  <c r="N431" i="4" s="1"/>
  <c r="N169" i="4"/>
  <c r="N344" i="4" s="1"/>
  <c r="N432" i="4" s="1"/>
  <c r="N166" i="4"/>
  <c r="M272" i="4"/>
  <c r="M360" i="4" s="1"/>
  <c r="M269" i="4"/>
  <c r="M357" i="4" s="1"/>
  <c r="M270" i="4"/>
  <c r="M358" i="4" s="1"/>
  <c r="M273" i="4"/>
  <c r="M361" i="4" s="1"/>
  <c r="M494" i="4"/>
  <c r="M268" i="4"/>
  <c r="M356" i="4" s="1"/>
  <c r="M266" i="4"/>
  <c r="M354" i="4" s="1"/>
  <c r="M275" i="4"/>
  <c r="M363" i="4" s="1"/>
  <c r="M274" i="4"/>
  <c r="M362" i="4" s="1"/>
  <c r="M271" i="4"/>
  <c r="M359" i="4" s="1"/>
  <c r="M267" i="4"/>
  <c r="M355" i="4" s="1"/>
  <c r="M498" i="4"/>
  <c r="M295" i="4"/>
  <c r="M383" i="4" s="1"/>
  <c r="M441" i="4" s="1"/>
  <c r="K510" i="4"/>
  <c r="P71" i="4"/>
  <c r="P73" i="4"/>
  <c r="P74" i="4" s="1"/>
  <c r="N23" i="11" s="1"/>
  <c r="M299" i="4"/>
  <c r="M387" i="4" s="1"/>
  <c r="M300" i="4"/>
  <c r="M388" i="4" s="1"/>
  <c r="M298" i="4"/>
  <c r="M386" i="4" s="1"/>
  <c r="M301" i="4"/>
  <c r="M389" i="4" s="1"/>
  <c r="L508" i="4"/>
  <c r="L535" i="4"/>
  <c r="L537" i="4" s="1"/>
  <c r="L504" i="4"/>
  <c r="L520" i="4"/>
  <c r="N143" i="4"/>
  <c r="N297" i="4" s="1"/>
  <c r="N385" i="4" s="1"/>
  <c r="N145" i="4"/>
  <c r="N144" i="4"/>
  <c r="N148" i="4"/>
  <c r="N146" i="4"/>
  <c r="N147" i="4"/>
  <c r="N132" i="4"/>
  <c r="N309" i="4" s="1"/>
  <c r="N397" i="4" s="1"/>
  <c r="M337" i="4"/>
  <c r="M425" i="4" s="1"/>
  <c r="M338" i="4"/>
  <c r="M426" i="4" s="1"/>
  <c r="M499" i="4"/>
  <c r="M310" i="4"/>
  <c r="M398" i="4" s="1"/>
  <c r="M311" i="4"/>
  <c r="M399" i="4" s="1"/>
  <c r="L507" i="4"/>
  <c r="N165" i="4"/>
  <c r="N335" i="4" s="1"/>
  <c r="N423" i="4" s="1"/>
  <c r="N162" i="4"/>
  <c r="N161" i="4"/>
  <c r="N135" i="4"/>
  <c r="N336" i="4" s="1"/>
  <c r="N424" i="4" s="1"/>
  <c r="N164" i="4"/>
  <c r="N163" i="4"/>
  <c r="N332" i="4" s="1"/>
  <c r="N420" i="4" s="1"/>
  <c r="M333" i="4"/>
  <c r="M421" i="4" s="1"/>
  <c r="M334" i="4"/>
  <c r="M422" i="4" s="1"/>
  <c r="M320" i="4"/>
  <c r="M408" i="4" s="1"/>
  <c r="M321" i="4"/>
  <c r="M409" i="4" s="1"/>
  <c r="N153" i="4"/>
  <c r="N325" i="4" s="1"/>
  <c r="N413" i="4" s="1"/>
  <c r="N150" i="4"/>
  <c r="N133" i="4"/>
  <c r="N327" i="4" s="1"/>
  <c r="N415" i="4" s="1"/>
  <c r="N149" i="4"/>
  <c r="N319" i="4" s="1"/>
  <c r="N407" i="4" s="1"/>
  <c r="N151" i="4"/>
  <c r="N322" i="4" s="1"/>
  <c r="N410" i="4" s="1"/>
  <c r="N154" i="4"/>
  <c r="N326" i="4" s="1"/>
  <c r="N414" i="4" s="1"/>
  <c r="N152" i="4"/>
  <c r="M281" i="4"/>
  <c r="M369" i="4" s="1"/>
  <c r="M276" i="4"/>
  <c r="M364" i="4" s="1"/>
  <c r="M495" i="4"/>
  <c r="M277" i="4"/>
  <c r="M365" i="4" s="1"/>
  <c r="M279" i="4"/>
  <c r="M367" i="4" s="1"/>
  <c r="M280" i="4"/>
  <c r="M368" i="4" s="1"/>
  <c r="M278" i="4"/>
  <c r="M366" i="4" s="1"/>
  <c r="M304" i="4"/>
  <c r="M392" i="4" s="1"/>
  <c r="M307" i="4"/>
  <c r="M395" i="4" s="1"/>
  <c r="M306" i="4"/>
  <c r="M394" i="4" s="1"/>
  <c r="M308" i="4"/>
  <c r="M396" i="4" s="1"/>
  <c r="M305" i="4"/>
  <c r="M393" i="4" s="1"/>
  <c r="L436" i="4"/>
  <c r="L545" i="4" s="1"/>
  <c r="N142" i="4"/>
  <c r="N131" i="4"/>
  <c r="N140" i="4"/>
  <c r="N138" i="4"/>
  <c r="N141" i="4"/>
  <c r="N139" i="4"/>
  <c r="N137" i="4"/>
  <c r="L505" i="4"/>
  <c r="L521" i="4"/>
  <c r="M288" i="4"/>
  <c r="M376" i="4" s="1"/>
  <c r="M284" i="4"/>
  <c r="M372" i="4" s="1"/>
  <c r="M289" i="4"/>
  <c r="M377" i="4" s="1"/>
  <c r="M496" i="4"/>
  <c r="M285" i="4"/>
  <c r="M373" i="4" s="1"/>
  <c r="M283" i="4"/>
  <c r="M371" i="4" s="1"/>
  <c r="M287" i="4"/>
  <c r="M375" i="4" s="1"/>
  <c r="M286" i="4"/>
  <c r="M374" i="4" s="1"/>
  <c r="M282" i="4"/>
  <c r="M370" i="4" s="1"/>
  <c r="M290" i="4"/>
  <c r="M378" i="4" s="1"/>
  <c r="R60" i="4"/>
  <c r="Q70" i="4"/>
  <c r="L442" i="4"/>
  <c r="L551" i="4" s="1"/>
  <c r="L437" i="4"/>
  <c r="L546" i="4" s="1"/>
  <c r="M296" i="4"/>
  <c r="M384" i="4" s="1"/>
  <c r="M443" i="4" s="1"/>
  <c r="M500" i="4"/>
  <c r="M509" i="4" s="1"/>
  <c r="M262" i="4"/>
  <c r="M350" i="4" s="1"/>
  <c r="M493" i="4"/>
  <c r="M265" i="4"/>
  <c r="M353" i="4" s="1"/>
  <c r="M261" i="4"/>
  <c r="M349" i="4" s="1"/>
  <c r="M260" i="4"/>
  <c r="M348" i="4" s="1"/>
  <c r="M263" i="4"/>
  <c r="M351" i="4" s="1"/>
  <c r="M264" i="4"/>
  <c r="M352" i="4" s="1"/>
  <c r="L506" i="4"/>
  <c r="M302" i="4"/>
  <c r="M390" i="4" s="1"/>
  <c r="M303" i="4"/>
  <c r="M391" i="4" s="1"/>
  <c r="L518" i="4"/>
  <c r="L502" i="4"/>
  <c r="M328" i="4"/>
  <c r="M416" i="4" s="1"/>
  <c r="M329" i="4"/>
  <c r="M417" i="4" s="1"/>
  <c r="M331" i="4"/>
  <c r="M419" i="4" s="1"/>
  <c r="M330" i="4"/>
  <c r="M418" i="4" s="1"/>
  <c r="N159" i="4"/>
  <c r="N316" i="4" s="1"/>
  <c r="N404" i="4" s="1"/>
  <c r="N155" i="4"/>
  <c r="N312" i="4" s="1"/>
  <c r="N400" i="4" s="1"/>
  <c r="N157" i="4"/>
  <c r="N314" i="4" s="1"/>
  <c r="N402" i="4" s="1"/>
  <c r="N134" i="4"/>
  <c r="N318" i="4" s="1"/>
  <c r="N406" i="4" s="1"/>
  <c r="N158" i="4"/>
  <c r="N315" i="4" s="1"/>
  <c r="N403" i="4" s="1"/>
  <c r="N160" i="4"/>
  <c r="N317" i="4" s="1"/>
  <c r="N405" i="4" s="1"/>
  <c r="N156" i="4"/>
  <c r="N313" i="4" s="1"/>
  <c r="N401" i="4" s="1"/>
  <c r="M339" i="4"/>
  <c r="M427" i="4" s="1"/>
  <c r="M340" i="4"/>
  <c r="M428" i="4" s="1"/>
  <c r="M342" i="4"/>
  <c r="M430" i="4" s="1"/>
  <c r="M341" i="4"/>
  <c r="M429" i="4" s="1"/>
  <c r="M497" i="4"/>
  <c r="M293" i="4"/>
  <c r="M381" i="4" s="1"/>
  <c r="M294" i="4"/>
  <c r="M382" i="4" s="1"/>
  <c r="M292" i="4"/>
  <c r="M380" i="4" s="1"/>
  <c r="M291" i="4"/>
  <c r="M379" i="4" s="1"/>
  <c r="O87" i="4"/>
  <c r="O85" i="4"/>
  <c r="O84" i="4"/>
  <c r="O83" i="4"/>
  <c r="O86" i="4"/>
  <c r="O88" i="4"/>
  <c r="O24" i="11" l="1"/>
  <c r="O32" i="11"/>
  <c r="L529" i="4"/>
  <c r="L530" i="4" s="1"/>
  <c r="L539" i="4" s="1"/>
  <c r="L510" i="4"/>
  <c r="M552" i="4"/>
  <c r="M439" i="4"/>
  <c r="M548" i="4" s="1"/>
  <c r="M440" i="4"/>
  <c r="M549" i="4" s="1"/>
  <c r="M438" i="4"/>
  <c r="M547" i="4" s="1"/>
  <c r="O147" i="4"/>
  <c r="O148" i="4"/>
  <c r="O132" i="4"/>
  <c r="O309" i="4" s="1"/>
  <c r="O397" i="4" s="1"/>
  <c r="O143" i="4"/>
  <c r="O297" i="4" s="1"/>
  <c r="O385" i="4" s="1"/>
  <c r="O144" i="4"/>
  <c r="O145" i="4"/>
  <c r="O146" i="4"/>
  <c r="O149" i="4"/>
  <c r="O319" i="4" s="1"/>
  <c r="O407" i="4" s="1"/>
  <c r="O153" i="4"/>
  <c r="O325" i="4" s="1"/>
  <c r="O413" i="4" s="1"/>
  <c r="O133" i="4"/>
  <c r="O327" i="4" s="1"/>
  <c r="O415" i="4" s="1"/>
  <c r="O150" i="4"/>
  <c r="O154" i="4"/>
  <c r="O326" i="4" s="1"/>
  <c r="O414" i="4" s="1"/>
  <c r="O152" i="4"/>
  <c r="O151" i="4"/>
  <c r="O322" i="4" s="1"/>
  <c r="O410" i="4" s="1"/>
  <c r="N294" i="4"/>
  <c r="N382" i="4" s="1"/>
  <c r="N293" i="4"/>
  <c r="N381" i="4" s="1"/>
  <c r="N291" i="4"/>
  <c r="N379" i="4" s="1"/>
  <c r="N497" i="4"/>
  <c r="N292" i="4"/>
  <c r="N380" i="4" s="1"/>
  <c r="M535" i="4"/>
  <c r="M537" i="4" s="1"/>
  <c r="M508" i="4"/>
  <c r="M507" i="4"/>
  <c r="N339" i="4"/>
  <c r="N427" i="4" s="1"/>
  <c r="N340" i="4"/>
  <c r="N428" i="4" s="1"/>
  <c r="N341" i="4"/>
  <c r="N429" i="4" s="1"/>
  <c r="N342" i="4"/>
  <c r="N430" i="4" s="1"/>
  <c r="O159" i="4"/>
  <c r="O316" i="4" s="1"/>
  <c r="O404" i="4" s="1"/>
  <c r="O134" i="4"/>
  <c r="O318" i="4" s="1"/>
  <c r="O406" i="4" s="1"/>
  <c r="O157" i="4"/>
  <c r="O314" i="4" s="1"/>
  <c r="O402" i="4" s="1"/>
  <c r="O156" i="4"/>
  <c r="O313" i="4" s="1"/>
  <c r="O401" i="4" s="1"/>
  <c r="O155" i="4"/>
  <c r="O312" i="4" s="1"/>
  <c r="O400" i="4" s="1"/>
  <c r="O158" i="4"/>
  <c r="O315" i="4" s="1"/>
  <c r="O403" i="4" s="1"/>
  <c r="O160" i="4"/>
  <c r="O317" i="4" s="1"/>
  <c r="O405" i="4" s="1"/>
  <c r="N280" i="4"/>
  <c r="N368" i="4" s="1"/>
  <c r="N276" i="4"/>
  <c r="N364" i="4" s="1"/>
  <c r="N277" i="4"/>
  <c r="N365" i="4" s="1"/>
  <c r="N495" i="4"/>
  <c r="N279" i="4"/>
  <c r="N367" i="4" s="1"/>
  <c r="N278" i="4"/>
  <c r="N366" i="4" s="1"/>
  <c r="N281" i="4"/>
  <c r="N369" i="4" s="1"/>
  <c r="N320" i="4"/>
  <c r="N408" i="4" s="1"/>
  <c r="N321" i="4"/>
  <c r="N409" i="4" s="1"/>
  <c r="N299" i="4"/>
  <c r="N387" i="4" s="1"/>
  <c r="N301" i="4"/>
  <c r="N389" i="4" s="1"/>
  <c r="N300" i="4"/>
  <c r="N388" i="4" s="1"/>
  <c r="N298" i="4"/>
  <c r="N386" i="4" s="1"/>
  <c r="M503" i="4"/>
  <c r="M519" i="4"/>
  <c r="N337" i="4"/>
  <c r="N425" i="4" s="1"/>
  <c r="N338" i="4"/>
  <c r="N426" i="4" s="1"/>
  <c r="N493" i="4"/>
  <c r="N265" i="4"/>
  <c r="N353" i="4" s="1"/>
  <c r="N263" i="4"/>
  <c r="N351" i="4" s="1"/>
  <c r="N264" i="4"/>
  <c r="N352" i="4" s="1"/>
  <c r="N261" i="4"/>
  <c r="N349" i="4" s="1"/>
  <c r="N262" i="4"/>
  <c r="N350" i="4" s="1"/>
  <c r="N260" i="4"/>
  <c r="N348" i="4" s="1"/>
  <c r="O141" i="4"/>
  <c r="O139" i="4"/>
  <c r="O138" i="4"/>
  <c r="O142" i="4"/>
  <c r="O140" i="4"/>
  <c r="O131" i="4"/>
  <c r="O137" i="4"/>
  <c r="M437" i="4"/>
  <c r="M546" i="4" s="1"/>
  <c r="M502" i="4"/>
  <c r="M518" i="4"/>
  <c r="N296" i="4"/>
  <c r="N384" i="4" s="1"/>
  <c r="N443" i="4" s="1"/>
  <c r="N500" i="4"/>
  <c r="N509" i="4" s="1"/>
  <c r="N324" i="4"/>
  <c r="N412" i="4" s="1"/>
  <c r="N323" i="4"/>
  <c r="N411" i="4" s="1"/>
  <c r="N334" i="4"/>
  <c r="N422" i="4" s="1"/>
  <c r="N333" i="4"/>
  <c r="N421" i="4" s="1"/>
  <c r="M436" i="4"/>
  <c r="M545" i="4" s="1"/>
  <c r="N302" i="4"/>
  <c r="N390" i="4" s="1"/>
  <c r="N303" i="4"/>
  <c r="N391" i="4" s="1"/>
  <c r="P86" i="4"/>
  <c r="P85" i="4"/>
  <c r="P88" i="4"/>
  <c r="P83" i="4"/>
  <c r="P84" i="4"/>
  <c r="P87" i="4"/>
  <c r="Q71" i="4"/>
  <c r="Q73" i="4"/>
  <c r="Q74" i="4" s="1"/>
  <c r="O23" i="11" s="1"/>
  <c r="N275" i="4"/>
  <c r="N363" i="4" s="1"/>
  <c r="N274" i="4"/>
  <c r="N362" i="4" s="1"/>
  <c r="N494" i="4"/>
  <c r="N272" i="4"/>
  <c r="N360" i="4" s="1"/>
  <c r="N268" i="4"/>
  <c r="N356" i="4" s="1"/>
  <c r="N273" i="4"/>
  <c r="N361" i="4" s="1"/>
  <c r="N271" i="4"/>
  <c r="N359" i="4" s="1"/>
  <c r="N270" i="4"/>
  <c r="N358" i="4" s="1"/>
  <c r="N266" i="4"/>
  <c r="N354" i="4" s="1"/>
  <c r="N269" i="4"/>
  <c r="N357" i="4" s="1"/>
  <c r="N267" i="4"/>
  <c r="N355" i="4" s="1"/>
  <c r="M506" i="4"/>
  <c r="R70" i="4"/>
  <c r="S60" i="4"/>
  <c r="N496" i="4"/>
  <c r="N289" i="4"/>
  <c r="N377" i="4" s="1"/>
  <c r="N283" i="4"/>
  <c r="N371" i="4" s="1"/>
  <c r="N286" i="4"/>
  <c r="N374" i="4" s="1"/>
  <c r="N287" i="4"/>
  <c r="N375" i="4" s="1"/>
  <c r="N285" i="4"/>
  <c r="N373" i="4" s="1"/>
  <c r="N284" i="4"/>
  <c r="N372" i="4" s="1"/>
  <c r="N290" i="4"/>
  <c r="N378" i="4" s="1"/>
  <c r="N282" i="4"/>
  <c r="N370" i="4" s="1"/>
  <c r="N288" i="4"/>
  <c r="N376" i="4" s="1"/>
  <c r="N310" i="4"/>
  <c r="N398" i="4" s="1"/>
  <c r="N311" i="4"/>
  <c r="N399" i="4" s="1"/>
  <c r="N499" i="4"/>
  <c r="O135" i="4"/>
  <c r="O336" i="4" s="1"/>
  <c r="O424" i="4" s="1"/>
  <c r="O163" i="4"/>
  <c r="O332" i="4" s="1"/>
  <c r="O420" i="4" s="1"/>
  <c r="O162" i="4"/>
  <c r="O165" i="4"/>
  <c r="O335" i="4" s="1"/>
  <c r="O423" i="4" s="1"/>
  <c r="O161" i="4"/>
  <c r="O164" i="4"/>
  <c r="M505" i="4"/>
  <c r="M521" i="4"/>
  <c r="M550" i="4"/>
  <c r="N498" i="4"/>
  <c r="N295" i="4"/>
  <c r="N383" i="4" s="1"/>
  <c r="N441" i="4" s="1"/>
  <c r="M520" i="4"/>
  <c r="M504" i="4"/>
  <c r="N331" i="4"/>
  <c r="N419" i="4" s="1"/>
  <c r="N329" i="4"/>
  <c r="N417" i="4" s="1"/>
  <c r="N330" i="4"/>
  <c r="N418" i="4" s="1"/>
  <c r="N328" i="4"/>
  <c r="N416" i="4" s="1"/>
  <c r="M442" i="4"/>
  <c r="M551" i="4" s="1"/>
  <c r="N307" i="4"/>
  <c r="N395" i="4" s="1"/>
  <c r="N304" i="4"/>
  <c r="N392" i="4" s="1"/>
  <c r="N306" i="4"/>
  <c r="N394" i="4" s="1"/>
  <c r="N305" i="4"/>
  <c r="N393" i="4" s="1"/>
  <c r="N308" i="4"/>
  <c r="N396" i="4" s="1"/>
  <c r="O170" i="4"/>
  <c r="O345" i="4" s="1"/>
  <c r="O433" i="4" s="1"/>
  <c r="O136" i="4"/>
  <c r="O346" i="4" s="1"/>
  <c r="O434" i="4" s="1"/>
  <c r="O168" i="4"/>
  <c r="O343" i="4" s="1"/>
  <c r="O431" i="4" s="1"/>
  <c r="O169" i="4"/>
  <c r="O344" i="4" s="1"/>
  <c r="O432" i="4" s="1"/>
  <c r="O167" i="4"/>
  <c r="O166" i="4"/>
  <c r="P24" i="11" l="1"/>
  <c r="P32" i="11"/>
  <c r="M529" i="4"/>
  <c r="M530" i="4" s="1"/>
  <c r="M539" i="4" s="1"/>
  <c r="N550" i="4"/>
  <c r="N552" i="4"/>
  <c r="N438" i="4"/>
  <c r="N547" i="4" s="1"/>
  <c r="M510" i="4"/>
  <c r="N440" i="4"/>
  <c r="N549" i="4" s="1"/>
  <c r="N439" i="4"/>
  <c r="N548" i="4" s="1"/>
  <c r="N436" i="4"/>
  <c r="N545" i="4" s="1"/>
  <c r="N507" i="4"/>
  <c r="P135" i="4"/>
  <c r="P336" i="4" s="1"/>
  <c r="P424" i="4" s="1"/>
  <c r="P165" i="4"/>
  <c r="P335" i="4" s="1"/>
  <c r="P423" i="4" s="1"/>
  <c r="P162" i="4"/>
  <c r="P164" i="4"/>
  <c r="P163" i="4"/>
  <c r="P332" i="4" s="1"/>
  <c r="P420" i="4" s="1"/>
  <c r="P161" i="4"/>
  <c r="Q84" i="4"/>
  <c r="Q85" i="4"/>
  <c r="Q87" i="4"/>
  <c r="Q88" i="4"/>
  <c r="Q83" i="4"/>
  <c r="Q86" i="4"/>
  <c r="P170" i="4"/>
  <c r="P345" i="4" s="1"/>
  <c r="P433" i="4" s="1"/>
  <c r="P168" i="4"/>
  <c r="P343" i="4" s="1"/>
  <c r="P431" i="4" s="1"/>
  <c r="P136" i="4"/>
  <c r="P346" i="4" s="1"/>
  <c r="P434" i="4" s="1"/>
  <c r="P169" i="4"/>
  <c r="P344" i="4" s="1"/>
  <c r="P432" i="4" s="1"/>
  <c r="P166" i="4"/>
  <c r="P167" i="4"/>
  <c r="O285" i="4"/>
  <c r="O373" i="4" s="1"/>
  <c r="O286" i="4"/>
  <c r="O374" i="4" s="1"/>
  <c r="O284" i="4"/>
  <c r="O372" i="4" s="1"/>
  <c r="O288" i="4"/>
  <c r="O376" i="4" s="1"/>
  <c r="O287" i="4"/>
  <c r="O375" i="4" s="1"/>
  <c r="O496" i="4"/>
  <c r="O283" i="4"/>
  <c r="O371" i="4" s="1"/>
  <c r="O290" i="4"/>
  <c r="O378" i="4" s="1"/>
  <c r="O289" i="4"/>
  <c r="O377" i="4" s="1"/>
  <c r="O282" i="4"/>
  <c r="O370" i="4" s="1"/>
  <c r="N506" i="4"/>
  <c r="O303" i="4"/>
  <c r="O391" i="4" s="1"/>
  <c r="O302" i="4"/>
  <c r="O390" i="4" s="1"/>
  <c r="P156" i="4"/>
  <c r="P313" i="4" s="1"/>
  <c r="P401" i="4" s="1"/>
  <c r="P158" i="4"/>
  <c r="P315" i="4" s="1"/>
  <c r="P403" i="4" s="1"/>
  <c r="P155" i="4"/>
  <c r="P312" i="4" s="1"/>
  <c r="P400" i="4" s="1"/>
  <c r="P159" i="4"/>
  <c r="P316" i="4" s="1"/>
  <c r="P404" i="4" s="1"/>
  <c r="P134" i="4"/>
  <c r="P318" i="4" s="1"/>
  <c r="P406" i="4" s="1"/>
  <c r="P160" i="4"/>
  <c r="P317" i="4" s="1"/>
  <c r="P405" i="4" s="1"/>
  <c r="P157" i="4"/>
  <c r="P314" i="4" s="1"/>
  <c r="P402" i="4" s="1"/>
  <c r="S70" i="4"/>
  <c r="T60" i="4"/>
  <c r="N519" i="4"/>
  <c r="N503" i="4"/>
  <c r="O277" i="4"/>
  <c r="O365" i="4" s="1"/>
  <c r="O276" i="4"/>
  <c r="O364" i="4" s="1"/>
  <c r="O278" i="4"/>
  <c r="O366" i="4" s="1"/>
  <c r="O279" i="4"/>
  <c r="O367" i="4" s="1"/>
  <c r="O495" i="4"/>
  <c r="O280" i="4"/>
  <c r="O368" i="4" s="1"/>
  <c r="O281" i="4"/>
  <c r="O369" i="4" s="1"/>
  <c r="O337" i="4"/>
  <c r="O425" i="4" s="1"/>
  <c r="O338" i="4"/>
  <c r="O426" i="4" s="1"/>
  <c r="O333" i="4"/>
  <c r="O421" i="4" s="1"/>
  <c r="O334" i="4"/>
  <c r="O422" i="4" s="1"/>
  <c r="P153" i="4"/>
  <c r="P325" i="4" s="1"/>
  <c r="P413" i="4" s="1"/>
  <c r="P150" i="4"/>
  <c r="P154" i="4"/>
  <c r="P326" i="4" s="1"/>
  <c r="P414" i="4" s="1"/>
  <c r="P151" i="4"/>
  <c r="P322" i="4" s="1"/>
  <c r="P410" i="4" s="1"/>
  <c r="P149" i="4"/>
  <c r="P319" i="4" s="1"/>
  <c r="P407" i="4" s="1"/>
  <c r="P133" i="4"/>
  <c r="P327" i="4" s="1"/>
  <c r="P415" i="4" s="1"/>
  <c r="P152" i="4"/>
  <c r="O292" i="4"/>
  <c r="O380" i="4" s="1"/>
  <c r="O497" i="4"/>
  <c r="O294" i="4"/>
  <c r="O382" i="4" s="1"/>
  <c r="O293" i="4"/>
  <c r="O381" i="4" s="1"/>
  <c r="O291" i="4"/>
  <c r="O379" i="4" s="1"/>
  <c r="O321" i="4"/>
  <c r="O409" i="4" s="1"/>
  <c r="O320" i="4"/>
  <c r="O408" i="4" s="1"/>
  <c r="O301" i="4"/>
  <c r="O389" i="4" s="1"/>
  <c r="O300" i="4"/>
  <c r="O388" i="4" s="1"/>
  <c r="O299" i="4"/>
  <c r="O387" i="4" s="1"/>
  <c r="O298" i="4"/>
  <c r="O386" i="4" s="1"/>
  <c r="O341" i="4"/>
  <c r="O429" i="4" s="1"/>
  <c r="O342" i="4"/>
  <c r="O430" i="4" s="1"/>
  <c r="O340" i="4"/>
  <c r="O428" i="4" s="1"/>
  <c r="O339" i="4"/>
  <c r="O427" i="4" s="1"/>
  <c r="N535" i="4"/>
  <c r="N537" i="4" s="1"/>
  <c r="N508" i="4"/>
  <c r="O272" i="4"/>
  <c r="O360" i="4" s="1"/>
  <c r="O273" i="4"/>
  <c r="O361" i="4" s="1"/>
  <c r="O494" i="4"/>
  <c r="O269" i="4"/>
  <c r="O357" i="4" s="1"/>
  <c r="O274" i="4"/>
  <c r="O362" i="4" s="1"/>
  <c r="O266" i="4"/>
  <c r="O354" i="4" s="1"/>
  <c r="O270" i="4"/>
  <c r="O358" i="4" s="1"/>
  <c r="O271" i="4"/>
  <c r="O359" i="4" s="1"/>
  <c r="O275" i="4"/>
  <c r="O363" i="4" s="1"/>
  <c r="O268" i="4"/>
  <c r="O356" i="4" s="1"/>
  <c r="O267" i="4"/>
  <c r="O355" i="4" s="1"/>
  <c r="N520" i="4"/>
  <c r="N504" i="4"/>
  <c r="N442" i="4"/>
  <c r="N551" i="4" s="1"/>
  <c r="R73" i="4"/>
  <c r="R74" i="4" s="1"/>
  <c r="P23" i="11" s="1"/>
  <c r="R71" i="4"/>
  <c r="P132" i="4"/>
  <c r="P309" i="4" s="1"/>
  <c r="P397" i="4" s="1"/>
  <c r="P145" i="4"/>
  <c r="P143" i="4"/>
  <c r="P297" i="4" s="1"/>
  <c r="P385" i="4" s="1"/>
  <c r="P148" i="4"/>
  <c r="P146" i="4"/>
  <c r="P144" i="4"/>
  <c r="P147" i="4"/>
  <c r="O260" i="4"/>
  <c r="O348" i="4" s="1"/>
  <c r="O493" i="4"/>
  <c r="O265" i="4"/>
  <c r="O353" i="4" s="1"/>
  <c r="O262" i="4"/>
  <c r="O350" i="4" s="1"/>
  <c r="O263" i="4"/>
  <c r="O351" i="4" s="1"/>
  <c r="O264" i="4"/>
  <c r="O352" i="4" s="1"/>
  <c r="O261" i="4"/>
  <c r="O349" i="4" s="1"/>
  <c r="O500" i="4"/>
  <c r="O509" i="4" s="1"/>
  <c r="O296" i="4"/>
  <c r="O384" i="4" s="1"/>
  <c r="O443" i="4" s="1"/>
  <c r="N437" i="4"/>
  <c r="N546" i="4" s="1"/>
  <c r="N521" i="4"/>
  <c r="N505" i="4"/>
  <c r="O330" i="4"/>
  <c r="O418" i="4" s="1"/>
  <c r="O328" i="4"/>
  <c r="O416" i="4" s="1"/>
  <c r="O329" i="4"/>
  <c r="O417" i="4" s="1"/>
  <c r="O331" i="4"/>
  <c r="O419" i="4" s="1"/>
  <c r="P131" i="4"/>
  <c r="P138" i="4"/>
  <c r="P141" i="4"/>
  <c r="P139" i="4"/>
  <c r="P137" i="4"/>
  <c r="P140" i="4"/>
  <c r="P142" i="4"/>
  <c r="O498" i="4"/>
  <c r="O295" i="4"/>
  <c r="O383" i="4" s="1"/>
  <c r="O441" i="4" s="1"/>
  <c r="N518" i="4"/>
  <c r="N502" i="4"/>
  <c r="O323" i="4"/>
  <c r="O411" i="4" s="1"/>
  <c r="O324" i="4"/>
  <c r="O412" i="4" s="1"/>
  <c r="O308" i="4"/>
  <c r="O396" i="4" s="1"/>
  <c r="O307" i="4"/>
  <c r="O395" i="4" s="1"/>
  <c r="O304" i="4"/>
  <c r="O392" i="4" s="1"/>
  <c r="O306" i="4"/>
  <c r="O394" i="4" s="1"/>
  <c r="O305" i="4"/>
  <c r="O393" i="4" s="1"/>
  <c r="O310" i="4"/>
  <c r="O398" i="4" s="1"/>
  <c r="O499" i="4"/>
  <c r="O311" i="4"/>
  <c r="O399" i="4" s="1"/>
  <c r="Q24" i="11" l="1"/>
  <c r="Q32" i="11"/>
  <c r="N529" i="4"/>
  <c r="N530" i="4" s="1"/>
  <c r="N539" i="4" s="1"/>
  <c r="O552" i="4"/>
  <c r="O550" i="4"/>
  <c r="O440" i="4"/>
  <c r="O549" i="4" s="1"/>
  <c r="O442" i="4"/>
  <c r="O551" i="4" s="1"/>
  <c r="O438" i="4"/>
  <c r="O547" i="4" s="1"/>
  <c r="O439" i="4"/>
  <c r="O548" i="4" s="1"/>
  <c r="R88" i="4"/>
  <c r="R87" i="4"/>
  <c r="R84" i="4"/>
  <c r="R83" i="4"/>
  <c r="R86" i="4"/>
  <c r="R85" i="4"/>
  <c r="O503" i="4"/>
  <c r="O519" i="4"/>
  <c r="P334" i="4"/>
  <c r="P422" i="4" s="1"/>
  <c r="P333" i="4"/>
  <c r="P421" i="4" s="1"/>
  <c r="Q132" i="4"/>
  <c r="Q309" i="4" s="1"/>
  <c r="Q397" i="4" s="1"/>
  <c r="Q148" i="4"/>
  <c r="Q144" i="4"/>
  <c r="Q147" i="4"/>
  <c r="Q146" i="4"/>
  <c r="Q143" i="4"/>
  <c r="Q297" i="4" s="1"/>
  <c r="Q385" i="4" s="1"/>
  <c r="Q145" i="4"/>
  <c r="P329" i="4"/>
  <c r="P417" i="4" s="1"/>
  <c r="P331" i="4"/>
  <c r="P419" i="4" s="1"/>
  <c r="P328" i="4"/>
  <c r="P416" i="4" s="1"/>
  <c r="P330" i="4"/>
  <c r="P418" i="4" s="1"/>
  <c r="O437" i="4"/>
  <c r="O546" i="4" s="1"/>
  <c r="P292" i="4"/>
  <c r="P380" i="4" s="1"/>
  <c r="P294" i="4"/>
  <c r="P382" i="4" s="1"/>
  <c r="P291" i="4"/>
  <c r="P379" i="4" s="1"/>
  <c r="P293" i="4"/>
  <c r="P381" i="4" s="1"/>
  <c r="P497" i="4"/>
  <c r="P295" i="4"/>
  <c r="P383" i="4" s="1"/>
  <c r="P441" i="4" s="1"/>
  <c r="P498" i="4"/>
  <c r="P303" i="4"/>
  <c r="P391" i="4" s="1"/>
  <c r="P302" i="4"/>
  <c r="P390" i="4" s="1"/>
  <c r="Q153" i="4"/>
  <c r="Q325" i="4" s="1"/>
  <c r="Q413" i="4" s="1"/>
  <c r="Q152" i="4"/>
  <c r="Q133" i="4"/>
  <c r="Q327" i="4" s="1"/>
  <c r="Q415" i="4" s="1"/>
  <c r="Q151" i="4"/>
  <c r="Q322" i="4" s="1"/>
  <c r="Q410" i="4" s="1"/>
  <c r="Q154" i="4"/>
  <c r="Q326" i="4" s="1"/>
  <c r="Q414" i="4" s="1"/>
  <c r="Q150" i="4"/>
  <c r="Q149" i="4"/>
  <c r="Q319" i="4" s="1"/>
  <c r="Q407" i="4" s="1"/>
  <c r="P286" i="4"/>
  <c r="P374" i="4" s="1"/>
  <c r="P288" i="4"/>
  <c r="P376" i="4" s="1"/>
  <c r="P284" i="4"/>
  <c r="P372" i="4" s="1"/>
  <c r="P287" i="4"/>
  <c r="P375" i="4" s="1"/>
  <c r="P496" i="4"/>
  <c r="P282" i="4"/>
  <c r="P370" i="4" s="1"/>
  <c r="P285" i="4"/>
  <c r="P373" i="4" s="1"/>
  <c r="P283" i="4"/>
  <c r="P371" i="4" s="1"/>
  <c r="P289" i="4"/>
  <c r="P377" i="4" s="1"/>
  <c r="P290" i="4"/>
  <c r="P378" i="4" s="1"/>
  <c r="P310" i="4"/>
  <c r="P398" i="4" s="1"/>
  <c r="P311" i="4"/>
  <c r="P399" i="4" s="1"/>
  <c r="P499" i="4"/>
  <c r="O520" i="4"/>
  <c r="O504" i="4"/>
  <c r="N510" i="4"/>
  <c r="P260" i="4"/>
  <c r="P348" i="4" s="1"/>
  <c r="P264" i="4"/>
  <c r="P352" i="4" s="1"/>
  <c r="P262" i="4"/>
  <c r="P350" i="4" s="1"/>
  <c r="P493" i="4"/>
  <c r="P265" i="4"/>
  <c r="P353" i="4" s="1"/>
  <c r="P263" i="4"/>
  <c r="P351" i="4" s="1"/>
  <c r="P261" i="4"/>
  <c r="P349" i="4" s="1"/>
  <c r="P301" i="4"/>
  <c r="P389" i="4" s="1"/>
  <c r="P299" i="4"/>
  <c r="P387" i="4" s="1"/>
  <c r="P300" i="4"/>
  <c r="P388" i="4" s="1"/>
  <c r="P298" i="4"/>
  <c r="P386" i="4" s="1"/>
  <c r="T70" i="4"/>
  <c r="R32" i="11" s="1"/>
  <c r="U60" i="4"/>
  <c r="O505" i="4"/>
  <c r="O521" i="4"/>
  <c r="P340" i="4"/>
  <c r="P428" i="4" s="1"/>
  <c r="P341" i="4"/>
  <c r="P429" i="4" s="1"/>
  <c r="P339" i="4"/>
  <c r="P427" i="4" s="1"/>
  <c r="P342" i="4"/>
  <c r="P430" i="4" s="1"/>
  <c r="Q157" i="4"/>
  <c r="Q314" i="4" s="1"/>
  <c r="Q402" i="4" s="1"/>
  <c r="Q158" i="4"/>
  <c r="Q315" i="4" s="1"/>
  <c r="Q403" i="4" s="1"/>
  <c r="Q159" i="4"/>
  <c r="Q316" i="4" s="1"/>
  <c r="Q404" i="4" s="1"/>
  <c r="Q160" i="4"/>
  <c r="Q317" i="4" s="1"/>
  <c r="Q405" i="4" s="1"/>
  <c r="Q156" i="4"/>
  <c r="Q313" i="4" s="1"/>
  <c r="Q401" i="4" s="1"/>
  <c r="Q134" i="4"/>
  <c r="Q318" i="4" s="1"/>
  <c r="Q406" i="4" s="1"/>
  <c r="Q155" i="4"/>
  <c r="Q312" i="4" s="1"/>
  <c r="Q400" i="4" s="1"/>
  <c r="P306" i="4"/>
  <c r="P394" i="4" s="1"/>
  <c r="P305" i="4"/>
  <c r="P393" i="4" s="1"/>
  <c r="P307" i="4"/>
  <c r="P395" i="4" s="1"/>
  <c r="P304" i="4"/>
  <c r="P392" i="4" s="1"/>
  <c r="P308" i="4"/>
  <c r="P396" i="4" s="1"/>
  <c r="S71" i="4"/>
  <c r="S73" i="4"/>
  <c r="S74" i="4" s="1"/>
  <c r="Q23" i="11" s="1"/>
  <c r="P338" i="4"/>
  <c r="P426" i="4" s="1"/>
  <c r="P337" i="4"/>
  <c r="P425" i="4" s="1"/>
  <c r="Q131" i="4"/>
  <c r="Q140" i="4"/>
  <c r="Q142" i="4"/>
  <c r="Q139" i="4"/>
  <c r="Q137" i="4"/>
  <c r="Q138" i="4"/>
  <c r="Q141" i="4"/>
  <c r="P296" i="4"/>
  <c r="P384" i="4" s="1"/>
  <c r="P443" i="4" s="1"/>
  <c r="P500" i="4"/>
  <c r="P509" i="4" s="1"/>
  <c r="O506" i="4"/>
  <c r="O436" i="4"/>
  <c r="O545" i="4" s="1"/>
  <c r="Q169" i="4"/>
  <c r="Q344" i="4" s="1"/>
  <c r="Q432" i="4" s="1"/>
  <c r="Q168" i="4"/>
  <c r="Q343" i="4" s="1"/>
  <c r="Q431" i="4" s="1"/>
  <c r="Q170" i="4"/>
  <c r="Q345" i="4" s="1"/>
  <c r="Q433" i="4" s="1"/>
  <c r="Q167" i="4"/>
  <c r="Q136" i="4"/>
  <c r="Q346" i="4" s="1"/>
  <c r="Q434" i="4" s="1"/>
  <c r="Q166" i="4"/>
  <c r="O535" i="4"/>
  <c r="O537" i="4" s="1"/>
  <c r="O508" i="4"/>
  <c r="O507" i="4"/>
  <c r="P274" i="4"/>
  <c r="P362" i="4" s="1"/>
  <c r="P275" i="4"/>
  <c r="P363" i="4" s="1"/>
  <c r="P267" i="4"/>
  <c r="P355" i="4" s="1"/>
  <c r="P494" i="4"/>
  <c r="P270" i="4"/>
  <c r="P358" i="4" s="1"/>
  <c r="P268" i="4"/>
  <c r="P356" i="4" s="1"/>
  <c r="P269" i="4"/>
  <c r="P357" i="4" s="1"/>
  <c r="P273" i="4"/>
  <c r="P361" i="4" s="1"/>
  <c r="P266" i="4"/>
  <c r="P354" i="4" s="1"/>
  <c r="P271" i="4"/>
  <c r="P359" i="4" s="1"/>
  <c r="P272" i="4"/>
  <c r="P360" i="4" s="1"/>
  <c r="O502" i="4"/>
  <c r="O518" i="4"/>
  <c r="P321" i="4"/>
  <c r="P409" i="4" s="1"/>
  <c r="P320" i="4"/>
  <c r="P408" i="4" s="1"/>
  <c r="Q135" i="4"/>
  <c r="Q336" i="4" s="1"/>
  <c r="Q424" i="4" s="1"/>
  <c r="Q163" i="4"/>
  <c r="Q332" i="4" s="1"/>
  <c r="Q420" i="4" s="1"/>
  <c r="Q162" i="4"/>
  <c r="Q161" i="4"/>
  <c r="Q164" i="4"/>
  <c r="Q165" i="4"/>
  <c r="Q335" i="4" s="1"/>
  <c r="Q423" i="4" s="1"/>
  <c r="P278" i="4"/>
  <c r="P366" i="4" s="1"/>
  <c r="P279" i="4"/>
  <c r="P367" i="4" s="1"/>
  <c r="P277" i="4"/>
  <c r="P365" i="4" s="1"/>
  <c r="P276" i="4"/>
  <c r="P364" i="4" s="1"/>
  <c r="P281" i="4"/>
  <c r="P369" i="4" s="1"/>
  <c r="P495" i="4"/>
  <c r="P280" i="4"/>
  <c r="P368" i="4" s="1"/>
  <c r="P323" i="4"/>
  <c r="P411" i="4" s="1"/>
  <c r="P324" i="4"/>
  <c r="P412" i="4" s="1"/>
  <c r="T73" i="4" l="1"/>
  <c r="T74" i="4" s="1"/>
  <c r="R23" i="11" s="1"/>
  <c r="R24" i="11"/>
  <c r="P550" i="4"/>
  <c r="O529" i="4"/>
  <c r="O530" i="4" s="1"/>
  <c r="O539" i="4" s="1"/>
  <c r="P552" i="4"/>
  <c r="P442" i="4"/>
  <c r="P440" i="4"/>
  <c r="P549" i="4" s="1"/>
  <c r="P439" i="4"/>
  <c r="P548" i="4" s="1"/>
  <c r="P438" i="4"/>
  <c r="P547" i="4" s="1"/>
  <c r="O510" i="4"/>
  <c r="P505" i="4"/>
  <c r="P521" i="4"/>
  <c r="P506" i="4"/>
  <c r="Q296" i="4"/>
  <c r="Q384" i="4" s="1"/>
  <c r="Q443" i="4" s="1"/>
  <c r="Q500" i="4"/>
  <c r="Q509" i="4" s="1"/>
  <c r="P437" i="4"/>
  <c r="P546" i="4" s="1"/>
  <c r="Q264" i="4"/>
  <c r="Q352" i="4" s="1"/>
  <c r="Q261" i="4"/>
  <c r="Q349" i="4" s="1"/>
  <c r="Q260" i="4"/>
  <c r="Q348" i="4" s="1"/>
  <c r="Q262" i="4"/>
  <c r="Q350" i="4" s="1"/>
  <c r="Q493" i="4"/>
  <c r="Q265" i="4"/>
  <c r="Q353" i="4" s="1"/>
  <c r="Q263" i="4"/>
  <c r="Q351" i="4" s="1"/>
  <c r="P518" i="4"/>
  <c r="P502" i="4"/>
  <c r="R136" i="4"/>
  <c r="R346" i="4" s="1"/>
  <c r="R434" i="4" s="1"/>
  <c r="R170" i="4"/>
  <c r="R345" i="4" s="1"/>
  <c r="R433" i="4" s="1"/>
  <c r="R169" i="4"/>
  <c r="R344" i="4" s="1"/>
  <c r="R432" i="4" s="1"/>
  <c r="R168" i="4"/>
  <c r="R343" i="4" s="1"/>
  <c r="R431" i="4" s="1"/>
  <c r="R166" i="4"/>
  <c r="R167" i="4"/>
  <c r="Q276" i="4"/>
  <c r="Q364" i="4" s="1"/>
  <c r="Q281" i="4"/>
  <c r="Q369" i="4" s="1"/>
  <c r="Q495" i="4"/>
  <c r="Q278" i="4"/>
  <c r="Q366" i="4" s="1"/>
  <c r="Q279" i="4"/>
  <c r="Q367" i="4" s="1"/>
  <c r="Q280" i="4"/>
  <c r="Q368" i="4" s="1"/>
  <c r="Q277" i="4"/>
  <c r="Q365" i="4" s="1"/>
  <c r="S86" i="4"/>
  <c r="S87" i="4"/>
  <c r="S85" i="4"/>
  <c r="S84" i="4"/>
  <c r="S83" i="4"/>
  <c r="S88" i="4"/>
  <c r="P508" i="4"/>
  <c r="P535" i="4"/>
  <c r="P537" i="4" s="1"/>
  <c r="Q324" i="4"/>
  <c r="Q412" i="4" s="1"/>
  <c r="Q323" i="4"/>
  <c r="Q411" i="4" s="1"/>
  <c r="P507" i="4"/>
  <c r="Q302" i="4"/>
  <c r="Q390" i="4" s="1"/>
  <c r="Q303" i="4"/>
  <c r="Q391" i="4" s="1"/>
  <c r="R151" i="4"/>
  <c r="R322" i="4" s="1"/>
  <c r="R410" i="4" s="1"/>
  <c r="R152" i="4"/>
  <c r="R153" i="4"/>
  <c r="R325" i="4" s="1"/>
  <c r="R413" i="4" s="1"/>
  <c r="R154" i="4"/>
  <c r="R326" i="4" s="1"/>
  <c r="R414" i="4" s="1"/>
  <c r="R133" i="4"/>
  <c r="R327" i="4" s="1"/>
  <c r="R415" i="4" s="1"/>
  <c r="R149" i="4"/>
  <c r="R319" i="4" s="1"/>
  <c r="R407" i="4" s="1"/>
  <c r="R150" i="4"/>
  <c r="U70" i="4"/>
  <c r="V60" i="4"/>
  <c r="R138" i="4"/>
  <c r="R141" i="4"/>
  <c r="R131" i="4"/>
  <c r="R137" i="4"/>
  <c r="R140" i="4"/>
  <c r="R139" i="4"/>
  <c r="R142" i="4"/>
  <c r="Q498" i="4"/>
  <c r="Q295" i="4"/>
  <c r="Q383" i="4" s="1"/>
  <c r="Q441" i="4" s="1"/>
  <c r="Q333" i="4"/>
  <c r="Q421" i="4" s="1"/>
  <c r="Q334" i="4"/>
  <c r="Q422" i="4" s="1"/>
  <c r="Q340" i="4"/>
  <c r="Q428" i="4" s="1"/>
  <c r="Q339" i="4"/>
  <c r="Q427" i="4" s="1"/>
  <c r="Q342" i="4"/>
  <c r="Q430" i="4" s="1"/>
  <c r="Q341" i="4"/>
  <c r="Q429" i="4" s="1"/>
  <c r="Q331" i="4"/>
  <c r="Q419" i="4" s="1"/>
  <c r="Q329" i="4"/>
  <c r="Q417" i="4" s="1"/>
  <c r="Q328" i="4"/>
  <c r="Q416" i="4" s="1"/>
  <c r="Q330" i="4"/>
  <c r="Q418" i="4" s="1"/>
  <c r="Q291" i="4"/>
  <c r="Q379" i="4" s="1"/>
  <c r="Q292" i="4"/>
  <c r="Q380" i="4" s="1"/>
  <c r="Q293" i="4"/>
  <c r="Q381" i="4" s="1"/>
  <c r="Q497" i="4"/>
  <c r="Q294" i="4"/>
  <c r="Q382" i="4" s="1"/>
  <c r="R155" i="4"/>
  <c r="R312" i="4" s="1"/>
  <c r="R400" i="4" s="1"/>
  <c r="R134" i="4"/>
  <c r="R318" i="4" s="1"/>
  <c r="R406" i="4" s="1"/>
  <c r="R157" i="4"/>
  <c r="R314" i="4" s="1"/>
  <c r="R402" i="4" s="1"/>
  <c r="R159" i="4"/>
  <c r="R316" i="4" s="1"/>
  <c r="R404" i="4" s="1"/>
  <c r="R158" i="4"/>
  <c r="R315" i="4" s="1"/>
  <c r="R403" i="4" s="1"/>
  <c r="R160" i="4"/>
  <c r="R317" i="4" s="1"/>
  <c r="R405" i="4" s="1"/>
  <c r="R156" i="4"/>
  <c r="R313" i="4" s="1"/>
  <c r="R401" i="4" s="1"/>
  <c r="Q286" i="4"/>
  <c r="Q374" i="4" s="1"/>
  <c r="Q289" i="4"/>
  <c r="Q377" i="4" s="1"/>
  <c r="Q290" i="4"/>
  <c r="Q378" i="4" s="1"/>
  <c r="Q496" i="4"/>
  <c r="Q282" i="4"/>
  <c r="Q370" i="4" s="1"/>
  <c r="Q288" i="4"/>
  <c r="Q376" i="4" s="1"/>
  <c r="Q285" i="4"/>
  <c r="Q373" i="4" s="1"/>
  <c r="Q284" i="4"/>
  <c r="Q372" i="4" s="1"/>
  <c r="Q283" i="4"/>
  <c r="Q371" i="4" s="1"/>
  <c r="Q287" i="4"/>
  <c r="Q375" i="4" s="1"/>
  <c r="Q321" i="4"/>
  <c r="Q409" i="4" s="1"/>
  <c r="Q320" i="4"/>
  <c r="Q408" i="4" s="1"/>
  <c r="Q306" i="4"/>
  <c r="Q394" i="4" s="1"/>
  <c r="Q307" i="4"/>
  <c r="Q395" i="4" s="1"/>
  <c r="Q308" i="4"/>
  <c r="Q396" i="4" s="1"/>
  <c r="Q304" i="4"/>
  <c r="Q392" i="4" s="1"/>
  <c r="Q305" i="4"/>
  <c r="Q393" i="4" s="1"/>
  <c r="Q337" i="4"/>
  <c r="Q425" i="4" s="1"/>
  <c r="Q338" i="4"/>
  <c r="Q426" i="4" s="1"/>
  <c r="Q499" i="4"/>
  <c r="Q310" i="4"/>
  <c r="Q398" i="4" s="1"/>
  <c r="Q311" i="4"/>
  <c r="Q399" i="4" s="1"/>
  <c r="R143" i="4"/>
  <c r="R297" i="4" s="1"/>
  <c r="R385" i="4" s="1"/>
  <c r="R145" i="4"/>
  <c r="R147" i="4"/>
  <c r="R144" i="4"/>
  <c r="R132" i="4"/>
  <c r="R309" i="4" s="1"/>
  <c r="R397" i="4" s="1"/>
  <c r="R148" i="4"/>
  <c r="R146" i="4"/>
  <c r="P520" i="4"/>
  <c r="P504" i="4"/>
  <c r="P503" i="4"/>
  <c r="P519" i="4"/>
  <c r="Q494" i="4"/>
  <c r="Q269" i="4"/>
  <c r="Q357" i="4" s="1"/>
  <c r="Q275" i="4"/>
  <c r="Q363" i="4" s="1"/>
  <c r="Q267" i="4"/>
  <c r="Q355" i="4" s="1"/>
  <c r="Q270" i="4"/>
  <c r="Q358" i="4" s="1"/>
  <c r="Q273" i="4"/>
  <c r="Q361" i="4" s="1"/>
  <c r="Q268" i="4"/>
  <c r="Q356" i="4" s="1"/>
  <c r="Q274" i="4"/>
  <c r="Q362" i="4" s="1"/>
  <c r="Q266" i="4"/>
  <c r="Q354" i="4" s="1"/>
  <c r="Q272" i="4"/>
  <c r="Q360" i="4" s="1"/>
  <c r="Q271" i="4"/>
  <c r="Q359" i="4" s="1"/>
  <c r="P436" i="4"/>
  <c r="P545" i="4" s="1"/>
  <c r="Q300" i="4"/>
  <c r="Q388" i="4" s="1"/>
  <c r="Q298" i="4"/>
  <c r="Q386" i="4" s="1"/>
  <c r="Q299" i="4"/>
  <c r="Q387" i="4" s="1"/>
  <c r="Q301" i="4"/>
  <c r="Q389" i="4" s="1"/>
  <c r="R135" i="4"/>
  <c r="R336" i="4" s="1"/>
  <c r="R424" i="4" s="1"/>
  <c r="R165" i="4"/>
  <c r="R335" i="4" s="1"/>
  <c r="R423" i="4" s="1"/>
  <c r="R164" i="4"/>
  <c r="R163" i="4"/>
  <c r="R332" i="4" s="1"/>
  <c r="R420" i="4" s="1"/>
  <c r="R162" i="4"/>
  <c r="R161" i="4"/>
  <c r="P551" i="4" l="1"/>
  <c r="T88" i="4"/>
  <c r="T83" i="4"/>
  <c r="T85" i="4"/>
  <c r="T86" i="4"/>
  <c r="T87" i="4"/>
  <c r="T84" i="4"/>
  <c r="S24" i="11"/>
  <c r="S32" i="11"/>
  <c r="P529" i="4"/>
  <c r="P530" i="4" s="1"/>
  <c r="P539" i="4" s="1"/>
  <c r="Q550" i="4"/>
  <c r="Q552" i="4"/>
  <c r="Q439" i="4"/>
  <c r="Q548" i="4" s="1"/>
  <c r="P510" i="4"/>
  <c r="Q438" i="4"/>
  <c r="Q547" i="4" s="1"/>
  <c r="Q440" i="4"/>
  <c r="Q549" i="4" s="1"/>
  <c r="R328" i="4"/>
  <c r="R416" i="4" s="1"/>
  <c r="R329" i="4"/>
  <c r="R417" i="4" s="1"/>
  <c r="R330" i="4"/>
  <c r="R418" i="4" s="1"/>
  <c r="R331" i="4"/>
  <c r="R419" i="4" s="1"/>
  <c r="T145" i="4"/>
  <c r="T143" i="4"/>
  <c r="T297" i="4" s="1"/>
  <c r="T385" i="4" s="1"/>
  <c r="T144" i="4"/>
  <c r="T132" i="4"/>
  <c r="T309" i="4" s="1"/>
  <c r="T397" i="4" s="1"/>
  <c r="T147" i="4"/>
  <c r="T148" i="4"/>
  <c r="T146" i="4"/>
  <c r="R289" i="4"/>
  <c r="R377" i="4" s="1"/>
  <c r="R496" i="4"/>
  <c r="R290" i="4"/>
  <c r="R378" i="4" s="1"/>
  <c r="R282" i="4"/>
  <c r="R370" i="4" s="1"/>
  <c r="R286" i="4"/>
  <c r="R374" i="4" s="1"/>
  <c r="R288" i="4"/>
  <c r="R376" i="4" s="1"/>
  <c r="R284" i="4"/>
  <c r="R372" i="4" s="1"/>
  <c r="R287" i="4"/>
  <c r="R375" i="4" s="1"/>
  <c r="R283" i="4"/>
  <c r="R371" i="4" s="1"/>
  <c r="R285" i="4"/>
  <c r="R373" i="4" s="1"/>
  <c r="U71" i="4"/>
  <c r="U73" i="4"/>
  <c r="U74" i="4" s="1"/>
  <c r="S23" i="11" s="1"/>
  <c r="R324" i="4"/>
  <c r="R412" i="4" s="1"/>
  <c r="R323" i="4"/>
  <c r="R411" i="4" s="1"/>
  <c r="S136" i="4"/>
  <c r="S346" i="4" s="1"/>
  <c r="S434" i="4" s="1"/>
  <c r="S170" i="4"/>
  <c r="S345" i="4" s="1"/>
  <c r="S433" i="4" s="1"/>
  <c r="S166" i="4"/>
  <c r="S169" i="4"/>
  <c r="S344" i="4" s="1"/>
  <c r="S432" i="4" s="1"/>
  <c r="S168" i="4"/>
  <c r="S343" i="4" s="1"/>
  <c r="S431" i="4" s="1"/>
  <c r="S167" i="4"/>
  <c r="Q518" i="4"/>
  <c r="Q502" i="4"/>
  <c r="S145" i="4"/>
  <c r="S144" i="4"/>
  <c r="S146" i="4"/>
  <c r="S147" i="4"/>
  <c r="S132" i="4"/>
  <c r="S309" i="4" s="1"/>
  <c r="S397" i="4" s="1"/>
  <c r="S148" i="4"/>
  <c r="S143" i="4"/>
  <c r="S297" i="4" s="1"/>
  <c r="S385" i="4" s="1"/>
  <c r="R310" i="4"/>
  <c r="R398" i="4" s="1"/>
  <c r="R499" i="4"/>
  <c r="R311" i="4"/>
  <c r="R399" i="4" s="1"/>
  <c r="R333" i="4"/>
  <c r="R421" i="4" s="1"/>
  <c r="R334" i="4"/>
  <c r="R422" i="4" s="1"/>
  <c r="Q519" i="4"/>
  <c r="Q503" i="4"/>
  <c r="R302" i="4"/>
  <c r="R390" i="4" s="1"/>
  <c r="R303" i="4"/>
  <c r="R391" i="4" s="1"/>
  <c r="Q436" i="4"/>
  <c r="Q545" i="4" s="1"/>
  <c r="R265" i="4"/>
  <c r="R353" i="4" s="1"/>
  <c r="R493" i="4"/>
  <c r="R262" i="4"/>
  <c r="R350" i="4" s="1"/>
  <c r="R264" i="4"/>
  <c r="R352" i="4" s="1"/>
  <c r="R263" i="4"/>
  <c r="R351" i="4" s="1"/>
  <c r="R260" i="4"/>
  <c r="R348" i="4" s="1"/>
  <c r="R261" i="4"/>
  <c r="R349" i="4" s="1"/>
  <c r="R320" i="4"/>
  <c r="R408" i="4" s="1"/>
  <c r="R321" i="4"/>
  <c r="R409" i="4" s="1"/>
  <c r="S140" i="4"/>
  <c r="S139" i="4"/>
  <c r="S131" i="4"/>
  <c r="S138" i="4"/>
  <c r="S142" i="4"/>
  <c r="S141" i="4"/>
  <c r="S137" i="4"/>
  <c r="R305" i="4"/>
  <c r="R393" i="4" s="1"/>
  <c r="R306" i="4"/>
  <c r="R394" i="4" s="1"/>
  <c r="R304" i="4"/>
  <c r="R392" i="4" s="1"/>
  <c r="R308" i="4"/>
  <c r="R396" i="4" s="1"/>
  <c r="R307" i="4"/>
  <c r="R395" i="4" s="1"/>
  <c r="R342" i="4"/>
  <c r="R430" i="4" s="1"/>
  <c r="R339" i="4"/>
  <c r="R427" i="4" s="1"/>
  <c r="R341" i="4"/>
  <c r="R429" i="4" s="1"/>
  <c r="R340" i="4"/>
  <c r="R428" i="4" s="1"/>
  <c r="Q505" i="4"/>
  <c r="Q521" i="4"/>
  <c r="R500" i="4"/>
  <c r="R509" i="4" s="1"/>
  <c r="R296" i="4"/>
  <c r="R384" i="4" s="1"/>
  <c r="R443" i="4" s="1"/>
  <c r="S150" i="4"/>
  <c r="S153" i="4"/>
  <c r="S325" i="4" s="1"/>
  <c r="S413" i="4" s="1"/>
  <c r="S151" i="4"/>
  <c r="S322" i="4" s="1"/>
  <c r="S410" i="4" s="1"/>
  <c r="S149" i="4"/>
  <c r="S319" i="4" s="1"/>
  <c r="S407" i="4" s="1"/>
  <c r="S154" i="4"/>
  <c r="S326" i="4" s="1"/>
  <c r="S414" i="4" s="1"/>
  <c r="S133" i="4"/>
  <c r="S327" i="4" s="1"/>
  <c r="S415" i="4" s="1"/>
  <c r="S152" i="4"/>
  <c r="Q442" i="4"/>
  <c r="Q551" i="4" s="1"/>
  <c r="Q437" i="4"/>
  <c r="Q546" i="4" s="1"/>
  <c r="R497" i="4"/>
  <c r="R291" i="4"/>
  <c r="R379" i="4" s="1"/>
  <c r="R294" i="4"/>
  <c r="R382" i="4" s="1"/>
  <c r="R292" i="4"/>
  <c r="R380" i="4" s="1"/>
  <c r="R293" i="4"/>
  <c r="R381" i="4" s="1"/>
  <c r="R273" i="4"/>
  <c r="R361" i="4" s="1"/>
  <c r="R267" i="4"/>
  <c r="R355" i="4" s="1"/>
  <c r="R272" i="4"/>
  <c r="R360" i="4" s="1"/>
  <c r="R271" i="4"/>
  <c r="R359" i="4" s="1"/>
  <c r="R274" i="4"/>
  <c r="R362" i="4" s="1"/>
  <c r="R269" i="4"/>
  <c r="R357" i="4" s="1"/>
  <c r="R266" i="4"/>
  <c r="R354" i="4" s="1"/>
  <c r="R275" i="4"/>
  <c r="R363" i="4" s="1"/>
  <c r="R270" i="4"/>
  <c r="R358" i="4" s="1"/>
  <c r="R494" i="4"/>
  <c r="R268" i="4"/>
  <c r="R356" i="4" s="1"/>
  <c r="S135" i="4"/>
  <c r="S336" i="4" s="1"/>
  <c r="S424" i="4" s="1"/>
  <c r="S165" i="4"/>
  <c r="S335" i="4" s="1"/>
  <c r="S423" i="4" s="1"/>
  <c r="S164" i="4"/>
  <c r="S163" i="4"/>
  <c r="S332" i="4" s="1"/>
  <c r="S420" i="4" s="1"/>
  <c r="S161" i="4"/>
  <c r="S162" i="4"/>
  <c r="Q504" i="4"/>
  <c r="Q520" i="4"/>
  <c r="R498" i="4"/>
  <c r="R295" i="4"/>
  <c r="R383" i="4" s="1"/>
  <c r="R441" i="4" s="1"/>
  <c r="Q507" i="4"/>
  <c r="R338" i="4"/>
  <c r="R426" i="4" s="1"/>
  <c r="R337" i="4"/>
  <c r="R425" i="4" s="1"/>
  <c r="R299" i="4"/>
  <c r="R387" i="4" s="1"/>
  <c r="R298" i="4"/>
  <c r="R386" i="4" s="1"/>
  <c r="R301" i="4"/>
  <c r="R389" i="4" s="1"/>
  <c r="R300" i="4"/>
  <c r="R388" i="4" s="1"/>
  <c r="Q508" i="4"/>
  <c r="Q535" i="4"/>
  <c r="Q537" i="4" s="1"/>
  <c r="Q506" i="4"/>
  <c r="R279" i="4"/>
  <c r="R367" i="4" s="1"/>
  <c r="R276" i="4"/>
  <c r="R364" i="4" s="1"/>
  <c r="R280" i="4"/>
  <c r="R368" i="4" s="1"/>
  <c r="R495" i="4"/>
  <c r="R278" i="4"/>
  <c r="R366" i="4" s="1"/>
  <c r="R281" i="4"/>
  <c r="R369" i="4" s="1"/>
  <c r="R277" i="4"/>
  <c r="R365" i="4" s="1"/>
  <c r="W60" i="4"/>
  <c r="V70" i="4"/>
  <c r="S155" i="4"/>
  <c r="S312" i="4" s="1"/>
  <c r="S400" i="4" s="1"/>
  <c r="S157" i="4"/>
  <c r="S314" i="4" s="1"/>
  <c r="S402" i="4" s="1"/>
  <c r="S160" i="4"/>
  <c r="S317" i="4" s="1"/>
  <c r="S405" i="4" s="1"/>
  <c r="S159" i="4"/>
  <c r="S316" i="4" s="1"/>
  <c r="S404" i="4" s="1"/>
  <c r="S134" i="4"/>
  <c r="S318" i="4" s="1"/>
  <c r="S406" i="4" s="1"/>
  <c r="S156" i="4"/>
  <c r="S313" i="4" s="1"/>
  <c r="S401" i="4" s="1"/>
  <c r="S158" i="4"/>
  <c r="S315" i="4" s="1"/>
  <c r="S403" i="4" s="1"/>
  <c r="T164" i="4" l="1"/>
  <c r="T163" i="4"/>
  <c r="T332" i="4" s="1"/>
  <c r="T420" i="4" s="1"/>
  <c r="T135" i="4"/>
  <c r="T336" i="4" s="1"/>
  <c r="T424" i="4" s="1"/>
  <c r="T161" i="4"/>
  <c r="T141" i="4"/>
  <c r="T137" i="4"/>
  <c r="T131" i="4"/>
  <c r="T138" i="4"/>
  <c r="T139" i="4"/>
  <c r="T140" i="4"/>
  <c r="T142" i="4"/>
  <c r="T162" i="4"/>
  <c r="T165" i="4"/>
  <c r="T335" i="4" s="1"/>
  <c r="T423" i="4" s="1"/>
  <c r="T160" i="4"/>
  <c r="T317" i="4" s="1"/>
  <c r="T405" i="4" s="1"/>
  <c r="T155" i="4"/>
  <c r="T312" i="4" s="1"/>
  <c r="T400" i="4" s="1"/>
  <c r="T158" i="4"/>
  <c r="T315" i="4" s="1"/>
  <c r="T403" i="4" s="1"/>
  <c r="T156" i="4"/>
  <c r="T313" i="4" s="1"/>
  <c r="T401" i="4" s="1"/>
  <c r="T157" i="4"/>
  <c r="T314" i="4" s="1"/>
  <c r="T402" i="4" s="1"/>
  <c r="T134" i="4"/>
  <c r="T318" i="4" s="1"/>
  <c r="T406" i="4" s="1"/>
  <c r="T159" i="4"/>
  <c r="T316" i="4" s="1"/>
  <c r="T404" i="4" s="1"/>
  <c r="T153" i="4"/>
  <c r="T325" i="4" s="1"/>
  <c r="T413" i="4" s="1"/>
  <c r="T149" i="4"/>
  <c r="T319" i="4" s="1"/>
  <c r="T407" i="4" s="1"/>
  <c r="T133" i="4"/>
  <c r="T327" i="4" s="1"/>
  <c r="T415" i="4" s="1"/>
  <c r="T150" i="4"/>
  <c r="T152" i="4"/>
  <c r="T154" i="4"/>
  <c r="T326" i="4" s="1"/>
  <c r="T414" i="4" s="1"/>
  <c r="T151" i="4"/>
  <c r="T322" i="4" s="1"/>
  <c r="T410" i="4" s="1"/>
  <c r="T166" i="4"/>
  <c r="T169" i="4"/>
  <c r="T344" i="4" s="1"/>
  <c r="T432" i="4" s="1"/>
  <c r="T136" i="4"/>
  <c r="T346" i="4" s="1"/>
  <c r="T434" i="4" s="1"/>
  <c r="T170" i="4"/>
  <c r="T345" i="4" s="1"/>
  <c r="T433" i="4" s="1"/>
  <c r="T167" i="4"/>
  <c r="T168" i="4"/>
  <c r="T343" i="4" s="1"/>
  <c r="T431" i="4" s="1"/>
  <c r="T24" i="11"/>
  <c r="T32" i="11"/>
  <c r="Q529" i="4"/>
  <c r="Q530" i="4" s="1"/>
  <c r="Q539" i="4" s="1"/>
  <c r="R440" i="4"/>
  <c r="R549" i="4" s="1"/>
  <c r="R550" i="4"/>
  <c r="R438" i="4"/>
  <c r="R547" i="4" s="1"/>
  <c r="R439" i="4"/>
  <c r="R548" i="4" s="1"/>
  <c r="S334" i="4"/>
  <c r="S422" i="4" s="1"/>
  <c r="S333" i="4"/>
  <c r="S421" i="4" s="1"/>
  <c r="S311" i="4"/>
  <c r="S399" i="4" s="1"/>
  <c r="S499" i="4"/>
  <c r="S310" i="4"/>
  <c r="S398" i="4" s="1"/>
  <c r="S285" i="4"/>
  <c r="S373" i="4" s="1"/>
  <c r="S288" i="4"/>
  <c r="S376" i="4" s="1"/>
  <c r="S284" i="4"/>
  <c r="S372" i="4" s="1"/>
  <c r="S289" i="4"/>
  <c r="S377" i="4" s="1"/>
  <c r="S496" i="4"/>
  <c r="S286" i="4"/>
  <c r="S374" i="4" s="1"/>
  <c r="S282" i="4"/>
  <c r="S370" i="4" s="1"/>
  <c r="S287" i="4"/>
  <c r="S375" i="4" s="1"/>
  <c r="S283" i="4"/>
  <c r="S371" i="4" s="1"/>
  <c r="S290" i="4"/>
  <c r="S378" i="4" s="1"/>
  <c r="R535" i="4"/>
  <c r="R537" i="4" s="1"/>
  <c r="R508" i="4"/>
  <c r="R520" i="4"/>
  <c r="R504" i="4"/>
  <c r="S500" i="4"/>
  <c r="S509" i="4" s="1"/>
  <c r="S296" i="4"/>
  <c r="S384" i="4" s="1"/>
  <c r="S443" i="4" s="1"/>
  <c r="R442" i="4"/>
  <c r="R551" i="4" s="1"/>
  <c r="S300" i="4"/>
  <c r="S388" i="4" s="1"/>
  <c r="S299" i="4"/>
  <c r="S387" i="4" s="1"/>
  <c r="S301" i="4"/>
  <c r="S389" i="4" s="1"/>
  <c r="S298" i="4"/>
  <c r="S386" i="4" s="1"/>
  <c r="S280" i="4"/>
  <c r="S368" i="4" s="1"/>
  <c r="S277" i="4"/>
  <c r="S365" i="4" s="1"/>
  <c r="S281" i="4"/>
  <c r="S369" i="4" s="1"/>
  <c r="S495" i="4"/>
  <c r="S278" i="4"/>
  <c r="S366" i="4" s="1"/>
  <c r="S276" i="4"/>
  <c r="S364" i="4" s="1"/>
  <c r="S279" i="4"/>
  <c r="S367" i="4" s="1"/>
  <c r="S493" i="4"/>
  <c r="S261" i="4"/>
  <c r="S349" i="4" s="1"/>
  <c r="S264" i="4"/>
  <c r="S352" i="4" s="1"/>
  <c r="S260" i="4"/>
  <c r="S348" i="4" s="1"/>
  <c r="S262" i="4"/>
  <c r="S350" i="4" s="1"/>
  <c r="S265" i="4"/>
  <c r="S353" i="4" s="1"/>
  <c r="S263" i="4"/>
  <c r="S351" i="4" s="1"/>
  <c r="S340" i="4"/>
  <c r="S428" i="4" s="1"/>
  <c r="S341" i="4"/>
  <c r="S429" i="4" s="1"/>
  <c r="S339" i="4"/>
  <c r="S427" i="4" s="1"/>
  <c r="S342" i="4"/>
  <c r="S430" i="4" s="1"/>
  <c r="R552" i="4"/>
  <c r="V71" i="4"/>
  <c r="V73" i="4"/>
  <c r="V74" i="4" s="1"/>
  <c r="T23" i="11" s="1"/>
  <c r="R436" i="4"/>
  <c r="R545" i="4" s="1"/>
  <c r="S330" i="4"/>
  <c r="S418" i="4" s="1"/>
  <c r="S328" i="4"/>
  <c r="S416" i="4" s="1"/>
  <c r="S331" i="4"/>
  <c r="S419" i="4" s="1"/>
  <c r="S329" i="4"/>
  <c r="S417" i="4" s="1"/>
  <c r="S293" i="4"/>
  <c r="S381" i="4" s="1"/>
  <c r="S294" i="4"/>
  <c r="S382" i="4" s="1"/>
  <c r="S497" i="4"/>
  <c r="S292" i="4"/>
  <c r="S380" i="4" s="1"/>
  <c r="S291" i="4"/>
  <c r="S379" i="4" s="1"/>
  <c r="R502" i="4"/>
  <c r="R518" i="4"/>
  <c r="S302" i="4"/>
  <c r="S390" i="4" s="1"/>
  <c r="S303" i="4"/>
  <c r="S391" i="4" s="1"/>
  <c r="U88" i="4"/>
  <c r="U83" i="4"/>
  <c r="U87" i="4"/>
  <c r="U85" i="4"/>
  <c r="U86" i="4"/>
  <c r="U84" i="4"/>
  <c r="T306" i="4"/>
  <c r="T394" i="4" s="1"/>
  <c r="T305" i="4"/>
  <c r="T393" i="4" s="1"/>
  <c r="T308" i="4"/>
  <c r="T396" i="4" s="1"/>
  <c r="T304" i="4"/>
  <c r="T392" i="4" s="1"/>
  <c r="T307" i="4"/>
  <c r="T395" i="4" s="1"/>
  <c r="T303" i="4"/>
  <c r="T391" i="4" s="1"/>
  <c r="T302" i="4"/>
  <c r="T390" i="4" s="1"/>
  <c r="W70" i="4"/>
  <c r="X60" i="4"/>
  <c r="R507" i="4"/>
  <c r="R503" i="4"/>
  <c r="R519" i="4"/>
  <c r="S324" i="4"/>
  <c r="S412" i="4" s="1"/>
  <c r="S323" i="4"/>
  <c r="S411" i="4" s="1"/>
  <c r="S321" i="4"/>
  <c r="S409" i="4" s="1"/>
  <c r="S320" i="4"/>
  <c r="S408" i="4" s="1"/>
  <c r="S271" i="4"/>
  <c r="S359" i="4" s="1"/>
  <c r="S270" i="4"/>
  <c r="S358" i="4" s="1"/>
  <c r="S269" i="4"/>
  <c r="S357" i="4" s="1"/>
  <c r="S274" i="4"/>
  <c r="S362" i="4" s="1"/>
  <c r="S494" i="4"/>
  <c r="S275" i="4"/>
  <c r="S363" i="4" s="1"/>
  <c r="S268" i="4"/>
  <c r="S356" i="4" s="1"/>
  <c r="S273" i="4"/>
  <c r="S361" i="4" s="1"/>
  <c r="S267" i="4"/>
  <c r="S355" i="4" s="1"/>
  <c r="S266" i="4"/>
  <c r="S354" i="4" s="1"/>
  <c r="S272" i="4"/>
  <c r="S360" i="4" s="1"/>
  <c r="Q510" i="4"/>
  <c r="S338" i="4"/>
  <c r="S426" i="4" s="1"/>
  <c r="S337" i="4"/>
  <c r="S425" i="4" s="1"/>
  <c r="R437" i="4"/>
  <c r="R546" i="4" s="1"/>
  <c r="S295" i="4"/>
  <c r="S383" i="4" s="1"/>
  <c r="S441" i="4" s="1"/>
  <c r="S498" i="4"/>
  <c r="T310" i="4"/>
  <c r="T398" i="4" s="1"/>
  <c r="T499" i="4"/>
  <c r="T311" i="4"/>
  <c r="T399" i="4" s="1"/>
  <c r="R506" i="4"/>
  <c r="S304" i="4"/>
  <c r="S392" i="4" s="1"/>
  <c r="S306" i="4"/>
  <c r="S394" i="4" s="1"/>
  <c r="S308" i="4"/>
  <c r="S396" i="4" s="1"/>
  <c r="S307" i="4"/>
  <c r="S395" i="4" s="1"/>
  <c r="S305" i="4"/>
  <c r="S393" i="4" s="1"/>
  <c r="R521" i="4"/>
  <c r="R505" i="4"/>
  <c r="T299" i="4"/>
  <c r="T387" i="4" s="1"/>
  <c r="T300" i="4"/>
  <c r="T388" i="4" s="1"/>
  <c r="T301" i="4"/>
  <c r="T389" i="4" s="1"/>
  <c r="T298" i="4"/>
  <c r="T386" i="4" s="1"/>
  <c r="T296" i="4" l="1"/>
  <c r="T384" i="4" s="1"/>
  <c r="T262" i="4"/>
  <c r="T350" i="4" s="1"/>
  <c r="T265" i="4"/>
  <c r="T353" i="4" s="1"/>
  <c r="T261" i="4"/>
  <c r="T349" i="4" s="1"/>
  <c r="T263" i="4"/>
  <c r="T351" i="4" s="1"/>
  <c r="T260" i="4"/>
  <c r="T348" i="4" s="1"/>
  <c r="T264" i="4"/>
  <c r="T352" i="4" s="1"/>
  <c r="T289" i="4"/>
  <c r="T377" i="4" s="1"/>
  <c r="T286" i="4"/>
  <c r="T374" i="4" s="1"/>
  <c r="T284" i="4"/>
  <c r="T372" i="4" s="1"/>
  <c r="T290" i="4"/>
  <c r="T378" i="4" s="1"/>
  <c r="T282" i="4"/>
  <c r="T370" i="4" s="1"/>
  <c r="T285" i="4"/>
  <c r="T373" i="4" s="1"/>
  <c r="T288" i="4"/>
  <c r="T376" i="4" s="1"/>
  <c r="T283" i="4"/>
  <c r="T371" i="4" s="1"/>
  <c r="T287" i="4"/>
  <c r="T375" i="4" s="1"/>
  <c r="T295" i="4"/>
  <c r="T383" i="4" s="1"/>
  <c r="T277" i="4"/>
  <c r="T365" i="4" s="1"/>
  <c r="T280" i="4"/>
  <c r="T368" i="4" s="1"/>
  <c r="T276" i="4"/>
  <c r="T364" i="4" s="1"/>
  <c r="T278" i="4"/>
  <c r="T366" i="4" s="1"/>
  <c r="T281" i="4"/>
  <c r="T369" i="4" s="1"/>
  <c r="T279" i="4"/>
  <c r="T367" i="4" s="1"/>
  <c r="T268" i="4"/>
  <c r="T356" i="4" s="1"/>
  <c r="T293" i="4"/>
  <c r="T381" i="4" s="1"/>
  <c r="T294" i="4"/>
  <c r="T382" i="4" s="1"/>
  <c r="T292" i="4"/>
  <c r="T380" i="4" s="1"/>
  <c r="T291" i="4"/>
  <c r="T379" i="4" s="1"/>
  <c r="T443" i="4"/>
  <c r="T500" i="4"/>
  <c r="T509" i="4" s="1"/>
  <c r="T270" i="4"/>
  <c r="T358" i="4" s="1"/>
  <c r="T272" i="4"/>
  <c r="T360" i="4" s="1"/>
  <c r="T273" i="4"/>
  <c r="T361" i="4" s="1"/>
  <c r="T271" i="4"/>
  <c r="T359" i="4" s="1"/>
  <c r="T267" i="4"/>
  <c r="T355" i="4" s="1"/>
  <c r="T274" i="4"/>
  <c r="T362" i="4" s="1"/>
  <c r="T269" i="4"/>
  <c r="T357" i="4" s="1"/>
  <c r="T266" i="4"/>
  <c r="T354" i="4" s="1"/>
  <c r="T275" i="4"/>
  <c r="T363" i="4" s="1"/>
  <c r="T333" i="4"/>
  <c r="T421" i="4" s="1"/>
  <c r="T334" i="4"/>
  <c r="T422" i="4" s="1"/>
  <c r="T329" i="4"/>
  <c r="T417" i="4" s="1"/>
  <c r="T331" i="4"/>
  <c r="T419" i="4" s="1"/>
  <c r="T330" i="4"/>
  <c r="T418" i="4" s="1"/>
  <c r="T328" i="4"/>
  <c r="T416" i="4" s="1"/>
  <c r="T337" i="4"/>
  <c r="T425" i="4" s="1"/>
  <c r="T338" i="4"/>
  <c r="T426" i="4" s="1"/>
  <c r="T497" i="4"/>
  <c r="T493" i="4"/>
  <c r="T341" i="4"/>
  <c r="T429" i="4" s="1"/>
  <c r="T339" i="4"/>
  <c r="T427" i="4" s="1"/>
  <c r="T340" i="4"/>
  <c r="T428" i="4" s="1"/>
  <c r="T342" i="4"/>
  <c r="T430" i="4" s="1"/>
  <c r="T496" i="4"/>
  <c r="T498" i="4"/>
  <c r="T323" i="4"/>
  <c r="T411" i="4" s="1"/>
  <c r="T324" i="4"/>
  <c r="T412" i="4" s="1"/>
  <c r="T495" i="4"/>
  <c r="T320" i="4"/>
  <c r="T408" i="4" s="1"/>
  <c r="T321" i="4"/>
  <c r="T409" i="4" s="1"/>
  <c r="T494" i="4"/>
  <c r="U24" i="11"/>
  <c r="U32" i="11"/>
  <c r="R529" i="4"/>
  <c r="R530" i="4" s="1"/>
  <c r="R539" i="4" s="1"/>
  <c r="S552" i="4"/>
  <c r="S440" i="4"/>
  <c r="S549" i="4" s="1"/>
  <c r="S550" i="4"/>
  <c r="S439" i="4"/>
  <c r="S548" i="4" s="1"/>
  <c r="S438" i="4"/>
  <c r="S547" i="4" s="1"/>
  <c r="T442" i="4"/>
  <c r="T551" i="4" s="1"/>
  <c r="W71" i="4"/>
  <c r="W73" i="4"/>
  <c r="W74" i="4" s="1"/>
  <c r="U23" i="11" s="1"/>
  <c r="U154" i="4"/>
  <c r="U326" i="4" s="1"/>
  <c r="U414" i="4" s="1"/>
  <c r="U151" i="4"/>
  <c r="U322" i="4" s="1"/>
  <c r="U410" i="4" s="1"/>
  <c r="U133" i="4"/>
  <c r="U327" i="4" s="1"/>
  <c r="U415" i="4" s="1"/>
  <c r="U152" i="4"/>
  <c r="U153" i="4"/>
  <c r="U325" i="4" s="1"/>
  <c r="U413" i="4" s="1"/>
  <c r="U150" i="4"/>
  <c r="U149" i="4"/>
  <c r="U319" i="4" s="1"/>
  <c r="U407" i="4" s="1"/>
  <c r="S502" i="4"/>
  <c r="S518" i="4"/>
  <c r="S520" i="4"/>
  <c r="S504" i="4"/>
  <c r="S505" i="4"/>
  <c r="S521" i="4"/>
  <c r="S436" i="4"/>
  <c r="S545" i="4" s="1"/>
  <c r="U135" i="4"/>
  <c r="U336" i="4" s="1"/>
  <c r="U424" i="4" s="1"/>
  <c r="U164" i="4"/>
  <c r="U163" i="4"/>
  <c r="U332" i="4" s="1"/>
  <c r="U420" i="4" s="1"/>
  <c r="U165" i="4"/>
  <c r="U335" i="4" s="1"/>
  <c r="U423" i="4" s="1"/>
  <c r="U162" i="4"/>
  <c r="U161" i="4"/>
  <c r="S442" i="4"/>
  <c r="S551" i="4" s="1"/>
  <c r="S519" i="4"/>
  <c r="S503" i="4"/>
  <c r="S507" i="4"/>
  <c r="U142" i="4"/>
  <c r="U131" i="4"/>
  <c r="U137" i="4"/>
  <c r="U139" i="4"/>
  <c r="U140" i="4"/>
  <c r="U141" i="4"/>
  <c r="U138" i="4"/>
  <c r="R510" i="4"/>
  <c r="S535" i="4"/>
  <c r="S537" i="4" s="1"/>
  <c r="S508" i="4"/>
  <c r="U136" i="4"/>
  <c r="U346" i="4" s="1"/>
  <c r="U434" i="4" s="1"/>
  <c r="U166" i="4"/>
  <c r="U169" i="4"/>
  <c r="U344" i="4" s="1"/>
  <c r="U432" i="4" s="1"/>
  <c r="U168" i="4"/>
  <c r="U343" i="4" s="1"/>
  <c r="U431" i="4" s="1"/>
  <c r="U167" i="4"/>
  <c r="U170" i="4"/>
  <c r="U345" i="4" s="1"/>
  <c r="U433" i="4" s="1"/>
  <c r="S437" i="4"/>
  <c r="S546" i="4" s="1"/>
  <c r="T535" i="4"/>
  <c r="T537" i="4" s="1"/>
  <c r="T508" i="4"/>
  <c r="Y60" i="4"/>
  <c r="X70" i="4"/>
  <c r="U147" i="4"/>
  <c r="U143" i="4"/>
  <c r="U297" i="4" s="1"/>
  <c r="U385" i="4" s="1"/>
  <c r="U144" i="4"/>
  <c r="U148" i="4"/>
  <c r="U132" i="4"/>
  <c r="U309" i="4" s="1"/>
  <c r="U397" i="4" s="1"/>
  <c r="U146" i="4"/>
  <c r="U145" i="4"/>
  <c r="V88" i="4"/>
  <c r="V84" i="4"/>
  <c r="V87" i="4"/>
  <c r="V85" i="4"/>
  <c r="V86" i="4"/>
  <c r="V83" i="4"/>
  <c r="U160" i="4"/>
  <c r="U317" i="4" s="1"/>
  <c r="U405" i="4" s="1"/>
  <c r="U159" i="4"/>
  <c r="U316" i="4" s="1"/>
  <c r="U404" i="4" s="1"/>
  <c r="U156" i="4"/>
  <c r="U313" i="4" s="1"/>
  <c r="U401" i="4" s="1"/>
  <c r="U157" i="4"/>
  <c r="U314" i="4" s="1"/>
  <c r="U402" i="4" s="1"/>
  <c r="U134" i="4"/>
  <c r="U318" i="4" s="1"/>
  <c r="U406" i="4" s="1"/>
  <c r="U155" i="4"/>
  <c r="U312" i="4" s="1"/>
  <c r="U400" i="4" s="1"/>
  <c r="U158" i="4"/>
  <c r="U315" i="4" s="1"/>
  <c r="U403" i="4" s="1"/>
  <c r="S506" i="4"/>
  <c r="T507" i="4" l="1"/>
  <c r="T504" i="4"/>
  <c r="T520" i="4"/>
  <c r="T502" i="4"/>
  <c r="T441" i="4"/>
  <c r="T440" i="4"/>
  <c r="T552" i="4"/>
  <c r="T438" i="4"/>
  <c r="T436" i="4"/>
  <c r="T545" i="4" s="1"/>
  <c r="T518" i="4"/>
  <c r="T549" i="4"/>
  <c r="T550" i="4"/>
  <c r="T503" i="4"/>
  <c r="T519" i="4"/>
  <c r="T521" i="4"/>
  <c r="T505" i="4"/>
  <c r="T437" i="4"/>
  <c r="T546" i="4" s="1"/>
  <c r="T439" i="4"/>
  <c r="T548" i="4" s="1"/>
  <c r="T547" i="4"/>
  <c r="T506" i="4"/>
  <c r="V24" i="11"/>
  <c r="V32" i="11"/>
  <c r="S529" i="4"/>
  <c r="S530" i="4" s="1"/>
  <c r="S539" i="4" s="1"/>
  <c r="T529" i="4"/>
  <c r="T530" i="4" s="1"/>
  <c r="T539" i="4" s="1"/>
  <c r="T510" i="4"/>
  <c r="V153" i="4"/>
  <c r="V325" i="4" s="1"/>
  <c r="V413" i="4" s="1"/>
  <c r="V152" i="4"/>
  <c r="V154" i="4"/>
  <c r="V326" i="4" s="1"/>
  <c r="V414" i="4" s="1"/>
  <c r="V149" i="4"/>
  <c r="V319" i="4" s="1"/>
  <c r="V407" i="4" s="1"/>
  <c r="V150" i="4"/>
  <c r="V151" i="4"/>
  <c r="V322" i="4" s="1"/>
  <c r="V410" i="4" s="1"/>
  <c r="V133" i="4"/>
  <c r="V327" i="4" s="1"/>
  <c r="V415" i="4" s="1"/>
  <c r="U310" i="4"/>
  <c r="U398" i="4" s="1"/>
  <c r="U499" i="4"/>
  <c r="U311" i="4"/>
  <c r="U399" i="4" s="1"/>
  <c r="U276" i="4"/>
  <c r="U364" i="4" s="1"/>
  <c r="U495" i="4"/>
  <c r="U278" i="4"/>
  <c r="U366" i="4" s="1"/>
  <c r="U277" i="4"/>
  <c r="U365" i="4" s="1"/>
  <c r="U280" i="4"/>
  <c r="U368" i="4" s="1"/>
  <c r="U279" i="4"/>
  <c r="U367" i="4" s="1"/>
  <c r="U281" i="4"/>
  <c r="U369" i="4" s="1"/>
  <c r="U320" i="4"/>
  <c r="U408" i="4" s="1"/>
  <c r="U321" i="4"/>
  <c r="U409" i="4" s="1"/>
  <c r="U273" i="4"/>
  <c r="U361" i="4" s="1"/>
  <c r="U267" i="4"/>
  <c r="U355" i="4" s="1"/>
  <c r="U275" i="4"/>
  <c r="U363" i="4" s="1"/>
  <c r="U270" i="4"/>
  <c r="U358" i="4" s="1"/>
  <c r="U274" i="4"/>
  <c r="U362" i="4" s="1"/>
  <c r="U272" i="4"/>
  <c r="U360" i="4" s="1"/>
  <c r="U271" i="4"/>
  <c r="U359" i="4" s="1"/>
  <c r="U268" i="4"/>
  <c r="U356" i="4" s="1"/>
  <c r="U494" i="4"/>
  <c r="U269" i="4"/>
  <c r="U357" i="4" s="1"/>
  <c r="U266" i="4"/>
  <c r="U354" i="4" s="1"/>
  <c r="U497" i="4"/>
  <c r="U293" i="4"/>
  <c r="U381" i="4" s="1"/>
  <c r="U291" i="4"/>
  <c r="U379" i="4" s="1"/>
  <c r="U294" i="4"/>
  <c r="U382" i="4" s="1"/>
  <c r="U292" i="4"/>
  <c r="U380" i="4" s="1"/>
  <c r="V160" i="4"/>
  <c r="V317" i="4" s="1"/>
  <c r="V405" i="4" s="1"/>
  <c r="V156" i="4"/>
  <c r="V313" i="4" s="1"/>
  <c r="V401" i="4" s="1"/>
  <c r="V155" i="4"/>
  <c r="V312" i="4" s="1"/>
  <c r="V400" i="4" s="1"/>
  <c r="V157" i="4"/>
  <c r="V314" i="4" s="1"/>
  <c r="V402" i="4" s="1"/>
  <c r="V134" i="4"/>
  <c r="V318" i="4" s="1"/>
  <c r="V406" i="4" s="1"/>
  <c r="V158" i="4"/>
  <c r="V315" i="4" s="1"/>
  <c r="V403" i="4" s="1"/>
  <c r="V159" i="4"/>
  <c r="V316" i="4" s="1"/>
  <c r="V404" i="4" s="1"/>
  <c r="U337" i="4"/>
  <c r="U425" i="4" s="1"/>
  <c r="U338" i="4"/>
  <c r="U426" i="4" s="1"/>
  <c r="U296" i="4"/>
  <c r="U384" i="4" s="1"/>
  <c r="U443" i="4" s="1"/>
  <c r="U500" i="4"/>
  <c r="U509" i="4" s="1"/>
  <c r="U333" i="4"/>
  <c r="U421" i="4" s="1"/>
  <c r="U334" i="4"/>
  <c r="U422" i="4" s="1"/>
  <c r="U284" i="4"/>
  <c r="U372" i="4" s="1"/>
  <c r="U282" i="4"/>
  <c r="U370" i="4" s="1"/>
  <c r="U289" i="4"/>
  <c r="U377" i="4" s="1"/>
  <c r="U287" i="4"/>
  <c r="U375" i="4" s="1"/>
  <c r="U496" i="4"/>
  <c r="U290" i="4"/>
  <c r="U378" i="4" s="1"/>
  <c r="U286" i="4"/>
  <c r="U374" i="4" s="1"/>
  <c r="U285" i="4"/>
  <c r="U373" i="4" s="1"/>
  <c r="U288" i="4"/>
  <c r="U376" i="4" s="1"/>
  <c r="U283" i="4"/>
  <c r="U371" i="4" s="1"/>
  <c r="V164" i="4"/>
  <c r="V165" i="4"/>
  <c r="V335" i="4" s="1"/>
  <c r="V423" i="4" s="1"/>
  <c r="V163" i="4"/>
  <c r="V332" i="4" s="1"/>
  <c r="V420" i="4" s="1"/>
  <c r="V161" i="4"/>
  <c r="V162" i="4"/>
  <c r="V135" i="4"/>
  <c r="V336" i="4" s="1"/>
  <c r="V424" i="4" s="1"/>
  <c r="U261" i="4"/>
  <c r="U349" i="4" s="1"/>
  <c r="U493" i="4"/>
  <c r="U262" i="4"/>
  <c r="U350" i="4" s="1"/>
  <c r="U264" i="4"/>
  <c r="U352" i="4" s="1"/>
  <c r="U260" i="4"/>
  <c r="U348" i="4" s="1"/>
  <c r="U265" i="4"/>
  <c r="U353" i="4" s="1"/>
  <c r="U263" i="4"/>
  <c r="U351" i="4" s="1"/>
  <c r="U329" i="4"/>
  <c r="U417" i="4" s="1"/>
  <c r="U328" i="4"/>
  <c r="U416" i="4" s="1"/>
  <c r="U330" i="4"/>
  <c r="U418" i="4" s="1"/>
  <c r="U331" i="4"/>
  <c r="U419" i="4" s="1"/>
  <c r="W87" i="4"/>
  <c r="W83" i="4"/>
  <c r="W85" i="4"/>
  <c r="W84" i="4"/>
  <c r="W86" i="4"/>
  <c r="W88" i="4"/>
  <c r="V131" i="4"/>
  <c r="V140" i="4"/>
  <c r="V141" i="4"/>
  <c r="V137" i="4"/>
  <c r="V142" i="4"/>
  <c r="V138" i="4"/>
  <c r="V139" i="4"/>
  <c r="U300" i="4"/>
  <c r="U388" i="4" s="1"/>
  <c r="U298" i="4"/>
  <c r="U386" i="4" s="1"/>
  <c r="U301" i="4"/>
  <c r="U389" i="4" s="1"/>
  <c r="U299" i="4"/>
  <c r="U387" i="4" s="1"/>
  <c r="S510" i="4"/>
  <c r="U303" i="4"/>
  <c r="U391" i="4" s="1"/>
  <c r="U302" i="4"/>
  <c r="U390" i="4" s="1"/>
  <c r="U306" i="4"/>
  <c r="U394" i="4" s="1"/>
  <c r="U308" i="4"/>
  <c r="U396" i="4" s="1"/>
  <c r="U304" i="4"/>
  <c r="U392" i="4" s="1"/>
  <c r="U307" i="4"/>
  <c r="U395" i="4" s="1"/>
  <c r="U305" i="4"/>
  <c r="U393" i="4" s="1"/>
  <c r="X71" i="4"/>
  <c r="X73" i="4"/>
  <c r="X74" i="4" s="1"/>
  <c r="V23" i="11" s="1"/>
  <c r="V143" i="4"/>
  <c r="V297" i="4" s="1"/>
  <c r="V385" i="4" s="1"/>
  <c r="V147" i="4"/>
  <c r="V145" i="4"/>
  <c r="V144" i="4"/>
  <c r="V148" i="4"/>
  <c r="V132" i="4"/>
  <c r="V309" i="4" s="1"/>
  <c r="V397" i="4" s="1"/>
  <c r="V146" i="4"/>
  <c r="Z60" i="4"/>
  <c r="Y70" i="4"/>
  <c r="U339" i="4"/>
  <c r="U427" i="4" s="1"/>
  <c r="U342" i="4"/>
  <c r="U430" i="4" s="1"/>
  <c r="U340" i="4"/>
  <c r="U428" i="4" s="1"/>
  <c r="U341" i="4"/>
  <c r="U429" i="4" s="1"/>
  <c r="V136" i="4"/>
  <c r="V346" i="4" s="1"/>
  <c r="V434" i="4" s="1"/>
  <c r="V166" i="4"/>
  <c r="V170" i="4"/>
  <c r="V345" i="4" s="1"/>
  <c r="V433" i="4" s="1"/>
  <c r="V167" i="4"/>
  <c r="V169" i="4"/>
  <c r="V344" i="4" s="1"/>
  <c r="V432" i="4" s="1"/>
  <c r="V168" i="4"/>
  <c r="V343" i="4" s="1"/>
  <c r="V431" i="4" s="1"/>
  <c r="U498" i="4"/>
  <c r="U295" i="4"/>
  <c r="U383" i="4" s="1"/>
  <c r="U441" i="4" s="1"/>
  <c r="U323" i="4"/>
  <c r="U411" i="4" s="1"/>
  <c r="U324" i="4"/>
  <c r="U412" i="4" s="1"/>
  <c r="W24" i="11" l="1"/>
  <c r="W32" i="11"/>
  <c r="U552" i="4"/>
  <c r="U550" i="4"/>
  <c r="U440" i="4"/>
  <c r="U549" i="4" s="1"/>
  <c r="U439" i="4"/>
  <c r="U548" i="4" s="1"/>
  <c r="U442" i="4"/>
  <c r="U551" i="4" s="1"/>
  <c r="U437" i="4"/>
  <c r="U546" i="4" s="1"/>
  <c r="U438" i="4"/>
  <c r="U547" i="4" s="1"/>
  <c r="U518" i="4"/>
  <c r="U502" i="4"/>
  <c r="U507" i="4"/>
  <c r="W134" i="4"/>
  <c r="W318" i="4" s="1"/>
  <c r="W406" i="4" s="1"/>
  <c r="W158" i="4"/>
  <c r="W315" i="4" s="1"/>
  <c r="W403" i="4" s="1"/>
  <c r="W157" i="4"/>
  <c r="W314" i="4" s="1"/>
  <c r="W402" i="4" s="1"/>
  <c r="W155" i="4"/>
  <c r="W312" i="4" s="1"/>
  <c r="W400" i="4" s="1"/>
  <c r="W160" i="4"/>
  <c r="W317" i="4" s="1"/>
  <c r="W405" i="4" s="1"/>
  <c r="W159" i="4"/>
  <c r="W316" i="4" s="1"/>
  <c r="W404" i="4" s="1"/>
  <c r="W156" i="4"/>
  <c r="W313" i="4" s="1"/>
  <c r="W401" i="4" s="1"/>
  <c r="X85" i="4"/>
  <c r="X83" i="4"/>
  <c r="X88" i="4"/>
  <c r="X86" i="4"/>
  <c r="X87" i="4"/>
  <c r="X84" i="4"/>
  <c r="V260" i="4"/>
  <c r="V348" i="4" s="1"/>
  <c r="V265" i="4"/>
  <c r="V353" i="4" s="1"/>
  <c r="V263" i="4"/>
  <c r="V351" i="4" s="1"/>
  <c r="V262" i="4"/>
  <c r="V350" i="4" s="1"/>
  <c r="V493" i="4"/>
  <c r="V261" i="4"/>
  <c r="V349" i="4" s="1"/>
  <c r="V264" i="4"/>
  <c r="V352" i="4" s="1"/>
  <c r="V321" i="4"/>
  <c r="V409" i="4" s="1"/>
  <c r="V320" i="4"/>
  <c r="V408" i="4" s="1"/>
  <c r="Y71" i="4"/>
  <c r="Y73" i="4"/>
  <c r="Y74" i="4" s="1"/>
  <c r="W23" i="11" s="1"/>
  <c r="V277" i="4"/>
  <c r="V365" i="4" s="1"/>
  <c r="V280" i="4"/>
  <c r="V368" i="4" s="1"/>
  <c r="V281" i="4"/>
  <c r="V369" i="4" s="1"/>
  <c r="V276" i="4"/>
  <c r="V364" i="4" s="1"/>
  <c r="V279" i="4"/>
  <c r="V367" i="4" s="1"/>
  <c r="V495" i="4"/>
  <c r="V278" i="4"/>
  <c r="V366" i="4" s="1"/>
  <c r="W163" i="4"/>
  <c r="W332" i="4" s="1"/>
  <c r="W420" i="4" s="1"/>
  <c r="W164" i="4"/>
  <c r="W135" i="4"/>
  <c r="W336" i="4" s="1"/>
  <c r="W424" i="4" s="1"/>
  <c r="W162" i="4"/>
  <c r="W165" i="4"/>
  <c r="W335" i="4" s="1"/>
  <c r="W423" i="4" s="1"/>
  <c r="W161" i="4"/>
  <c r="V333" i="4"/>
  <c r="V421" i="4" s="1"/>
  <c r="V334" i="4"/>
  <c r="V422" i="4" s="1"/>
  <c r="W136" i="4"/>
  <c r="W346" i="4" s="1"/>
  <c r="W434" i="4" s="1"/>
  <c r="W168" i="4"/>
  <c r="W343" i="4" s="1"/>
  <c r="W431" i="4" s="1"/>
  <c r="W169" i="4"/>
  <c r="W344" i="4" s="1"/>
  <c r="W432" i="4" s="1"/>
  <c r="W170" i="4"/>
  <c r="W345" i="4" s="1"/>
  <c r="W433" i="4" s="1"/>
  <c r="W167" i="4"/>
  <c r="W166" i="4"/>
  <c r="U519" i="4"/>
  <c r="U503" i="4"/>
  <c r="V307" i="4"/>
  <c r="V395" i="4" s="1"/>
  <c r="V308" i="4"/>
  <c r="V396" i="4" s="1"/>
  <c r="V305" i="4"/>
  <c r="V393" i="4" s="1"/>
  <c r="V306" i="4"/>
  <c r="V394" i="4" s="1"/>
  <c r="V304" i="4"/>
  <c r="V392" i="4" s="1"/>
  <c r="V294" i="4"/>
  <c r="V382" i="4" s="1"/>
  <c r="V292" i="4"/>
  <c r="V380" i="4" s="1"/>
  <c r="V291" i="4"/>
  <c r="V379" i="4" s="1"/>
  <c r="V293" i="4"/>
  <c r="V381" i="4" s="1"/>
  <c r="V497" i="4"/>
  <c r="V328" i="4"/>
  <c r="V416" i="4" s="1"/>
  <c r="V331" i="4"/>
  <c r="V419" i="4" s="1"/>
  <c r="V329" i="4"/>
  <c r="V417" i="4" s="1"/>
  <c r="V330" i="4"/>
  <c r="V418" i="4" s="1"/>
  <c r="W144" i="4"/>
  <c r="W146" i="4"/>
  <c r="W148" i="4"/>
  <c r="W145" i="4"/>
  <c r="W143" i="4"/>
  <c r="W297" i="4" s="1"/>
  <c r="W385" i="4" s="1"/>
  <c r="W147" i="4"/>
  <c r="W132" i="4"/>
  <c r="W309" i="4" s="1"/>
  <c r="W397" i="4" s="1"/>
  <c r="V339" i="4"/>
  <c r="V427" i="4" s="1"/>
  <c r="V340" i="4"/>
  <c r="V428" i="4" s="1"/>
  <c r="V342" i="4"/>
  <c r="V430" i="4" s="1"/>
  <c r="V341" i="4"/>
  <c r="V429" i="4" s="1"/>
  <c r="V296" i="4"/>
  <c r="V384" i="4" s="1"/>
  <c r="V443" i="4" s="1"/>
  <c r="V500" i="4"/>
  <c r="V509" i="4" s="1"/>
  <c r="W154" i="4"/>
  <c r="W326" i="4" s="1"/>
  <c r="W414" i="4" s="1"/>
  <c r="W153" i="4"/>
  <c r="W325" i="4" s="1"/>
  <c r="W413" i="4" s="1"/>
  <c r="W149" i="4"/>
  <c r="W319" i="4" s="1"/>
  <c r="W407" i="4" s="1"/>
  <c r="W133" i="4"/>
  <c r="W327" i="4" s="1"/>
  <c r="W415" i="4" s="1"/>
  <c r="W151" i="4"/>
  <c r="W322" i="4" s="1"/>
  <c r="W410" i="4" s="1"/>
  <c r="W152" i="4"/>
  <c r="W150" i="4"/>
  <c r="U436" i="4"/>
  <c r="U545" i="4" s="1"/>
  <c r="U506" i="4"/>
  <c r="V283" i="4"/>
  <c r="V371" i="4" s="1"/>
  <c r="V286" i="4"/>
  <c r="V374" i="4" s="1"/>
  <c r="V289" i="4"/>
  <c r="V377" i="4" s="1"/>
  <c r="V288" i="4"/>
  <c r="V376" i="4" s="1"/>
  <c r="V290" i="4"/>
  <c r="V378" i="4" s="1"/>
  <c r="V284" i="4"/>
  <c r="V372" i="4" s="1"/>
  <c r="V287" i="4"/>
  <c r="V375" i="4" s="1"/>
  <c r="V285" i="4"/>
  <c r="V373" i="4" s="1"/>
  <c r="V496" i="4"/>
  <c r="V282" i="4"/>
  <c r="V370" i="4" s="1"/>
  <c r="V324" i="4"/>
  <c r="V412" i="4" s="1"/>
  <c r="V323" i="4"/>
  <c r="V411" i="4" s="1"/>
  <c r="V301" i="4"/>
  <c r="V389" i="4" s="1"/>
  <c r="V298" i="4"/>
  <c r="V386" i="4" s="1"/>
  <c r="V299" i="4"/>
  <c r="V387" i="4" s="1"/>
  <c r="V300" i="4"/>
  <c r="V388" i="4" s="1"/>
  <c r="Z70" i="4"/>
  <c r="AA60" i="4"/>
  <c r="W141" i="4"/>
  <c r="W138" i="4"/>
  <c r="W137" i="4"/>
  <c r="W139" i="4"/>
  <c r="W140" i="4"/>
  <c r="W131" i="4"/>
  <c r="W142" i="4"/>
  <c r="U535" i="4"/>
  <c r="U537" i="4" s="1"/>
  <c r="U508" i="4"/>
  <c r="V338" i="4"/>
  <c r="V426" i="4" s="1"/>
  <c r="V337" i="4"/>
  <c r="V425" i="4" s="1"/>
  <c r="V303" i="4"/>
  <c r="V391" i="4" s="1"/>
  <c r="V302" i="4"/>
  <c r="V390" i="4" s="1"/>
  <c r="V295" i="4"/>
  <c r="V383" i="4" s="1"/>
  <c r="V441" i="4" s="1"/>
  <c r="V498" i="4"/>
  <c r="U521" i="4"/>
  <c r="U505" i="4"/>
  <c r="U520" i="4"/>
  <c r="U504" i="4"/>
  <c r="V499" i="4"/>
  <c r="V311" i="4"/>
  <c r="V399" i="4" s="1"/>
  <c r="V310" i="4"/>
  <c r="V398" i="4" s="1"/>
  <c r="V272" i="4"/>
  <c r="V360" i="4" s="1"/>
  <c r="V270" i="4"/>
  <c r="V358" i="4" s="1"/>
  <c r="V273" i="4"/>
  <c r="V361" i="4" s="1"/>
  <c r="V494" i="4"/>
  <c r="V268" i="4"/>
  <c r="V356" i="4" s="1"/>
  <c r="V269" i="4"/>
  <c r="V357" i="4" s="1"/>
  <c r="V275" i="4"/>
  <c r="V363" i="4" s="1"/>
  <c r="V271" i="4"/>
  <c r="V359" i="4" s="1"/>
  <c r="V274" i="4"/>
  <c r="V362" i="4" s="1"/>
  <c r="V266" i="4"/>
  <c r="V354" i="4" s="1"/>
  <c r="V267" i="4"/>
  <c r="V355" i="4" s="1"/>
  <c r="X24" i="11" l="1"/>
  <c r="X32" i="11"/>
  <c r="U529" i="4"/>
  <c r="U530" i="4" s="1"/>
  <c r="U539" i="4" s="1"/>
  <c r="V440" i="4"/>
  <c r="V549" i="4" s="1"/>
  <c r="V550" i="4"/>
  <c r="V442" i="4"/>
  <c r="V551" i="4" s="1"/>
  <c r="V436" i="4"/>
  <c r="V545" i="4" s="1"/>
  <c r="V552" i="4"/>
  <c r="V438" i="4"/>
  <c r="V547" i="4" s="1"/>
  <c r="V439" i="4"/>
  <c r="V548" i="4" s="1"/>
  <c r="AA70" i="4"/>
  <c r="AB60" i="4"/>
  <c r="V503" i="4"/>
  <c r="V519" i="4"/>
  <c r="W263" i="4"/>
  <c r="W351" i="4" s="1"/>
  <c r="W261" i="4"/>
  <c r="W349" i="4" s="1"/>
  <c r="W264" i="4"/>
  <c r="W352" i="4" s="1"/>
  <c r="W265" i="4"/>
  <c r="W353" i="4" s="1"/>
  <c r="W262" i="4"/>
  <c r="W350" i="4" s="1"/>
  <c r="W493" i="4"/>
  <c r="W260" i="4"/>
  <c r="W348" i="4" s="1"/>
  <c r="W269" i="4"/>
  <c r="W357" i="4" s="1"/>
  <c r="W270" i="4"/>
  <c r="W358" i="4" s="1"/>
  <c r="W268" i="4"/>
  <c r="W356" i="4" s="1"/>
  <c r="W273" i="4"/>
  <c r="W361" i="4" s="1"/>
  <c r="W267" i="4"/>
  <c r="W355" i="4" s="1"/>
  <c r="W271" i="4"/>
  <c r="W359" i="4" s="1"/>
  <c r="W275" i="4"/>
  <c r="W363" i="4" s="1"/>
  <c r="W272" i="4"/>
  <c r="W360" i="4" s="1"/>
  <c r="W274" i="4"/>
  <c r="W362" i="4" s="1"/>
  <c r="W266" i="4"/>
  <c r="W354" i="4" s="1"/>
  <c r="W494" i="4"/>
  <c r="V437" i="4"/>
  <c r="V546" i="4" s="1"/>
  <c r="W307" i="4"/>
  <c r="W395" i="4" s="1"/>
  <c r="W305" i="4"/>
  <c r="W393" i="4" s="1"/>
  <c r="W306" i="4"/>
  <c r="W394" i="4" s="1"/>
  <c r="W308" i="4"/>
  <c r="W396" i="4" s="1"/>
  <c r="W304" i="4"/>
  <c r="W392" i="4" s="1"/>
  <c r="W328" i="4"/>
  <c r="W416" i="4" s="1"/>
  <c r="W330" i="4"/>
  <c r="W418" i="4" s="1"/>
  <c r="W329" i="4"/>
  <c r="W417" i="4" s="1"/>
  <c r="W331" i="4"/>
  <c r="W419" i="4" s="1"/>
  <c r="X160" i="4"/>
  <c r="X317" i="4" s="1"/>
  <c r="X405" i="4" s="1"/>
  <c r="X159" i="4"/>
  <c r="X316" i="4" s="1"/>
  <c r="X404" i="4" s="1"/>
  <c r="X134" i="4"/>
  <c r="X318" i="4" s="1"/>
  <c r="X406" i="4" s="1"/>
  <c r="X156" i="4"/>
  <c r="X313" i="4" s="1"/>
  <c r="X401" i="4" s="1"/>
  <c r="X157" i="4"/>
  <c r="X314" i="4" s="1"/>
  <c r="X402" i="4" s="1"/>
  <c r="X155" i="4"/>
  <c r="X312" i="4" s="1"/>
  <c r="X400" i="4" s="1"/>
  <c r="X158" i="4"/>
  <c r="X315" i="4" s="1"/>
  <c r="X403" i="4" s="1"/>
  <c r="V535" i="4"/>
  <c r="V537" i="4" s="1"/>
  <c r="V508" i="4"/>
  <c r="W320" i="4"/>
  <c r="W408" i="4" s="1"/>
  <c r="W321" i="4"/>
  <c r="W409" i="4" s="1"/>
  <c r="W291" i="4"/>
  <c r="W379" i="4" s="1"/>
  <c r="W292" i="4"/>
  <c r="W380" i="4" s="1"/>
  <c r="W294" i="4"/>
  <c r="W382" i="4" s="1"/>
  <c r="W497" i="4"/>
  <c r="W293" i="4"/>
  <c r="W381" i="4" s="1"/>
  <c r="W296" i="4"/>
  <c r="W384" i="4" s="1"/>
  <c r="W443" i="4" s="1"/>
  <c r="W500" i="4"/>
  <c r="W509" i="4" s="1"/>
  <c r="W324" i="4"/>
  <c r="W412" i="4" s="1"/>
  <c r="W323" i="4"/>
  <c r="W411" i="4" s="1"/>
  <c r="W300" i="4"/>
  <c r="W388" i="4" s="1"/>
  <c r="W301" i="4"/>
  <c r="W389" i="4" s="1"/>
  <c r="W298" i="4"/>
  <c r="W386" i="4" s="1"/>
  <c r="W299" i="4"/>
  <c r="W387" i="4" s="1"/>
  <c r="V506" i="4"/>
  <c r="X168" i="4"/>
  <c r="X343" i="4" s="1"/>
  <c r="X431" i="4" s="1"/>
  <c r="X136" i="4"/>
  <c r="X346" i="4" s="1"/>
  <c r="X434" i="4" s="1"/>
  <c r="X166" i="4"/>
  <c r="X170" i="4"/>
  <c r="X345" i="4" s="1"/>
  <c r="X433" i="4" s="1"/>
  <c r="X169" i="4"/>
  <c r="X344" i="4" s="1"/>
  <c r="X432" i="4" s="1"/>
  <c r="X167" i="4"/>
  <c r="X131" i="4"/>
  <c r="X142" i="4"/>
  <c r="X139" i="4"/>
  <c r="X141" i="4"/>
  <c r="X138" i="4"/>
  <c r="X140" i="4"/>
  <c r="X137" i="4"/>
  <c r="W286" i="4"/>
  <c r="W374" i="4" s="1"/>
  <c r="W284" i="4"/>
  <c r="W372" i="4" s="1"/>
  <c r="W287" i="4"/>
  <c r="W375" i="4" s="1"/>
  <c r="W289" i="4"/>
  <c r="W377" i="4" s="1"/>
  <c r="W288" i="4"/>
  <c r="W376" i="4" s="1"/>
  <c r="W285" i="4"/>
  <c r="W373" i="4" s="1"/>
  <c r="W496" i="4"/>
  <c r="W283" i="4"/>
  <c r="W371" i="4" s="1"/>
  <c r="W282" i="4"/>
  <c r="W370" i="4" s="1"/>
  <c r="W290" i="4"/>
  <c r="W378" i="4" s="1"/>
  <c r="Z71" i="4"/>
  <c r="Z73" i="4"/>
  <c r="Z74" i="4" s="1"/>
  <c r="X23" i="11" s="1"/>
  <c r="W342" i="4"/>
  <c r="W430" i="4" s="1"/>
  <c r="W339" i="4"/>
  <c r="W427" i="4" s="1"/>
  <c r="W340" i="4"/>
  <c r="W428" i="4" s="1"/>
  <c r="W341" i="4"/>
  <c r="W429" i="4" s="1"/>
  <c r="X150" i="4"/>
  <c r="X153" i="4"/>
  <c r="X325" i="4" s="1"/>
  <c r="X413" i="4" s="1"/>
  <c r="X152" i="4"/>
  <c r="X151" i="4"/>
  <c r="X322" i="4" s="1"/>
  <c r="X410" i="4" s="1"/>
  <c r="X154" i="4"/>
  <c r="X326" i="4" s="1"/>
  <c r="X414" i="4" s="1"/>
  <c r="X133" i="4"/>
  <c r="X327" i="4" s="1"/>
  <c r="X415" i="4" s="1"/>
  <c r="X149" i="4"/>
  <c r="X319" i="4" s="1"/>
  <c r="X407" i="4" s="1"/>
  <c r="V507" i="4"/>
  <c r="W277" i="4"/>
  <c r="W365" i="4" s="1"/>
  <c r="W279" i="4"/>
  <c r="W367" i="4" s="1"/>
  <c r="W276" i="4"/>
  <c r="W364" i="4" s="1"/>
  <c r="W280" i="4"/>
  <c r="W368" i="4" s="1"/>
  <c r="W495" i="4"/>
  <c r="W278" i="4"/>
  <c r="W366" i="4" s="1"/>
  <c r="W281" i="4"/>
  <c r="W369" i="4" s="1"/>
  <c r="W302" i="4"/>
  <c r="W390" i="4" s="1"/>
  <c r="W303" i="4"/>
  <c r="W391" i="4" s="1"/>
  <c r="X143" i="4"/>
  <c r="X297" i="4" s="1"/>
  <c r="X385" i="4" s="1"/>
  <c r="X148" i="4"/>
  <c r="X145" i="4"/>
  <c r="X132" i="4"/>
  <c r="X309" i="4" s="1"/>
  <c r="X397" i="4" s="1"/>
  <c r="X144" i="4"/>
  <c r="X147" i="4"/>
  <c r="X146" i="4"/>
  <c r="U510" i="4"/>
  <c r="W498" i="4"/>
  <c r="W295" i="4"/>
  <c r="W383" i="4" s="1"/>
  <c r="W441" i="4" s="1"/>
  <c r="W311" i="4"/>
  <c r="W399" i="4" s="1"/>
  <c r="W499" i="4"/>
  <c r="W310" i="4"/>
  <c r="W398" i="4" s="1"/>
  <c r="W337" i="4"/>
  <c r="W425" i="4" s="1"/>
  <c r="W338" i="4"/>
  <c r="W426" i="4" s="1"/>
  <c r="W334" i="4"/>
  <c r="W422" i="4" s="1"/>
  <c r="W333" i="4"/>
  <c r="W421" i="4" s="1"/>
  <c r="V505" i="4"/>
  <c r="V521" i="4"/>
  <c r="V504" i="4"/>
  <c r="V520" i="4"/>
  <c r="Y88" i="4"/>
  <c r="Y86" i="4"/>
  <c r="Y85" i="4"/>
  <c r="Y87" i="4"/>
  <c r="Y84" i="4"/>
  <c r="Y83" i="4"/>
  <c r="V518" i="4"/>
  <c r="V502" i="4"/>
  <c r="X163" i="4"/>
  <c r="X332" i="4" s="1"/>
  <c r="X420" i="4" s="1"/>
  <c r="X165" i="4"/>
  <c r="X335" i="4" s="1"/>
  <c r="X423" i="4" s="1"/>
  <c r="X135" i="4"/>
  <c r="X336" i="4" s="1"/>
  <c r="X424" i="4" s="1"/>
  <c r="X162" i="4"/>
  <c r="X161" i="4"/>
  <c r="X164" i="4"/>
  <c r="Y24" i="11" l="1"/>
  <c r="Y32" i="11"/>
  <c r="V529" i="4"/>
  <c r="V530" i="4" s="1"/>
  <c r="V539" i="4" s="1"/>
  <c r="W550" i="4"/>
  <c r="W552" i="4"/>
  <c r="W442" i="4"/>
  <c r="W551" i="4" s="1"/>
  <c r="W439" i="4"/>
  <c r="W548" i="4" s="1"/>
  <c r="W437" i="4"/>
  <c r="W546" i="4" s="1"/>
  <c r="W440" i="4"/>
  <c r="W549" i="4" s="1"/>
  <c r="W438" i="4"/>
  <c r="W547" i="4" s="1"/>
  <c r="W436" i="4"/>
  <c r="W545" i="4" s="1"/>
  <c r="Y142" i="4"/>
  <c r="Y141" i="4"/>
  <c r="Y131" i="4"/>
  <c r="Y139" i="4"/>
  <c r="Y137" i="4"/>
  <c r="Y140" i="4"/>
  <c r="Y138" i="4"/>
  <c r="X320" i="4"/>
  <c r="X408" i="4" s="1"/>
  <c r="X321" i="4"/>
  <c r="X409" i="4" s="1"/>
  <c r="X287" i="4"/>
  <c r="X375" i="4" s="1"/>
  <c r="X284" i="4"/>
  <c r="X372" i="4" s="1"/>
  <c r="X496" i="4"/>
  <c r="X283" i="4"/>
  <c r="X371" i="4" s="1"/>
  <c r="X289" i="4"/>
  <c r="X377" i="4" s="1"/>
  <c r="X286" i="4"/>
  <c r="X374" i="4" s="1"/>
  <c r="X282" i="4"/>
  <c r="X370" i="4" s="1"/>
  <c r="X288" i="4"/>
  <c r="X376" i="4" s="1"/>
  <c r="X285" i="4"/>
  <c r="X373" i="4" s="1"/>
  <c r="X290" i="4"/>
  <c r="X378" i="4" s="1"/>
  <c r="AA71" i="4"/>
  <c r="AA73" i="4"/>
  <c r="AA74" i="4" s="1"/>
  <c r="Y23" i="11" s="1"/>
  <c r="Y143" i="4"/>
  <c r="Y297" i="4" s="1"/>
  <c r="Y385" i="4" s="1"/>
  <c r="Y144" i="4"/>
  <c r="Y148" i="4"/>
  <c r="Y147" i="4"/>
  <c r="Y132" i="4"/>
  <c r="Y309" i="4" s="1"/>
  <c r="Y397" i="4" s="1"/>
  <c r="Y146" i="4"/>
  <c r="Y145" i="4"/>
  <c r="X272" i="4"/>
  <c r="X360" i="4" s="1"/>
  <c r="X275" i="4"/>
  <c r="X363" i="4" s="1"/>
  <c r="X267" i="4"/>
  <c r="X355" i="4" s="1"/>
  <c r="X266" i="4"/>
  <c r="X354" i="4" s="1"/>
  <c r="X494" i="4"/>
  <c r="X268" i="4"/>
  <c r="X356" i="4" s="1"/>
  <c r="X274" i="4"/>
  <c r="X362" i="4" s="1"/>
  <c r="X273" i="4"/>
  <c r="X361" i="4" s="1"/>
  <c r="X270" i="4"/>
  <c r="X358" i="4" s="1"/>
  <c r="X269" i="4"/>
  <c r="X357" i="4" s="1"/>
  <c r="X271" i="4"/>
  <c r="X359" i="4" s="1"/>
  <c r="W519" i="4"/>
  <c r="W503" i="4"/>
  <c r="Y157" i="4"/>
  <c r="Y314" i="4" s="1"/>
  <c r="Y402" i="4" s="1"/>
  <c r="Y134" i="4"/>
  <c r="Y318" i="4" s="1"/>
  <c r="Y406" i="4" s="1"/>
  <c r="Y159" i="4"/>
  <c r="Y316" i="4" s="1"/>
  <c r="Y404" i="4" s="1"/>
  <c r="Y155" i="4"/>
  <c r="Y312" i="4" s="1"/>
  <c r="Y400" i="4" s="1"/>
  <c r="Y158" i="4"/>
  <c r="Y315" i="4" s="1"/>
  <c r="Y403" i="4" s="1"/>
  <c r="Y160" i="4"/>
  <c r="Y317" i="4" s="1"/>
  <c r="Y405" i="4" s="1"/>
  <c r="Y156" i="4"/>
  <c r="Y313" i="4" s="1"/>
  <c r="Y401" i="4" s="1"/>
  <c r="W504" i="4"/>
  <c r="W520" i="4"/>
  <c r="X329" i="4"/>
  <c r="X417" i="4" s="1"/>
  <c r="X328" i="4"/>
  <c r="X416" i="4" s="1"/>
  <c r="X330" i="4"/>
  <c r="X418" i="4" s="1"/>
  <c r="X331" i="4"/>
  <c r="X419" i="4" s="1"/>
  <c r="X298" i="4"/>
  <c r="X386" i="4" s="1"/>
  <c r="X299" i="4"/>
  <c r="X387" i="4" s="1"/>
  <c r="X300" i="4"/>
  <c r="X388" i="4" s="1"/>
  <c r="X301" i="4"/>
  <c r="X389" i="4" s="1"/>
  <c r="W506" i="4"/>
  <c r="Y165" i="4"/>
  <c r="Y335" i="4" s="1"/>
  <c r="Y423" i="4" s="1"/>
  <c r="Y161" i="4"/>
  <c r="Y164" i="4"/>
  <c r="Y135" i="4"/>
  <c r="Y336" i="4" s="1"/>
  <c r="Y424" i="4" s="1"/>
  <c r="Y162" i="4"/>
  <c r="Y163" i="4"/>
  <c r="Y332" i="4" s="1"/>
  <c r="Y420" i="4" s="1"/>
  <c r="W507" i="4"/>
  <c r="X303" i="4"/>
  <c r="X391" i="4" s="1"/>
  <c r="X302" i="4"/>
  <c r="X390" i="4" s="1"/>
  <c r="X296" i="4"/>
  <c r="X384" i="4" s="1"/>
  <c r="X443" i="4" s="1"/>
  <c r="X500" i="4"/>
  <c r="X509" i="4" s="1"/>
  <c r="Y151" i="4"/>
  <c r="Y322" i="4" s="1"/>
  <c r="Y410" i="4" s="1"/>
  <c r="Y153" i="4"/>
  <c r="Y325" i="4" s="1"/>
  <c r="Y413" i="4" s="1"/>
  <c r="Y150" i="4"/>
  <c r="Y133" i="4"/>
  <c r="Y327" i="4" s="1"/>
  <c r="Y415" i="4" s="1"/>
  <c r="Y149" i="4"/>
  <c r="Y319" i="4" s="1"/>
  <c r="Y407" i="4" s="1"/>
  <c r="Y152" i="4"/>
  <c r="Y154" i="4"/>
  <c r="Y326" i="4" s="1"/>
  <c r="Y414" i="4" s="1"/>
  <c r="X280" i="4"/>
  <c r="X368" i="4" s="1"/>
  <c r="X279" i="4"/>
  <c r="X367" i="4" s="1"/>
  <c r="X495" i="4"/>
  <c r="X277" i="4"/>
  <c r="X365" i="4" s="1"/>
  <c r="X281" i="4"/>
  <c r="X369" i="4" s="1"/>
  <c r="X278" i="4"/>
  <c r="X366" i="4" s="1"/>
  <c r="X276" i="4"/>
  <c r="X364" i="4" s="1"/>
  <c r="V510" i="4"/>
  <c r="W505" i="4"/>
  <c r="W521" i="4"/>
  <c r="X292" i="4"/>
  <c r="X380" i="4" s="1"/>
  <c r="X294" i="4"/>
  <c r="X382" i="4" s="1"/>
  <c r="X497" i="4"/>
  <c r="X293" i="4"/>
  <c r="X381" i="4" s="1"/>
  <c r="X291" i="4"/>
  <c r="X379" i="4" s="1"/>
  <c r="Y168" i="4"/>
  <c r="Y343" i="4" s="1"/>
  <c r="Y431" i="4" s="1"/>
  <c r="Y136" i="4"/>
  <c r="Y346" i="4" s="1"/>
  <c r="Y434" i="4" s="1"/>
  <c r="Y170" i="4"/>
  <c r="Y345" i="4" s="1"/>
  <c r="Y433" i="4" s="1"/>
  <c r="Y169" i="4"/>
  <c r="Y344" i="4" s="1"/>
  <c r="Y432" i="4" s="1"/>
  <c r="Y166" i="4"/>
  <c r="Y167" i="4"/>
  <c r="W535" i="4"/>
  <c r="W537" i="4" s="1"/>
  <c r="W508" i="4"/>
  <c r="X310" i="4"/>
  <c r="X398" i="4" s="1"/>
  <c r="X311" i="4"/>
  <c r="X399" i="4" s="1"/>
  <c r="X499" i="4"/>
  <c r="Z85" i="4"/>
  <c r="Z84" i="4"/>
  <c r="Z86" i="4"/>
  <c r="Z88" i="4"/>
  <c r="Z87" i="4"/>
  <c r="Z83" i="4"/>
  <c r="X262" i="4"/>
  <c r="X350" i="4" s="1"/>
  <c r="X493" i="4"/>
  <c r="X260" i="4"/>
  <c r="X348" i="4" s="1"/>
  <c r="X263" i="4"/>
  <c r="X351" i="4" s="1"/>
  <c r="X265" i="4"/>
  <c r="X353" i="4" s="1"/>
  <c r="X264" i="4"/>
  <c r="X352" i="4" s="1"/>
  <c r="X261" i="4"/>
  <c r="X349" i="4" s="1"/>
  <c r="X498" i="4"/>
  <c r="X295" i="4"/>
  <c r="X383" i="4" s="1"/>
  <c r="X441" i="4" s="1"/>
  <c r="AB70" i="4"/>
  <c r="AC60" i="4"/>
  <c r="X337" i="4"/>
  <c r="X425" i="4" s="1"/>
  <c r="X338" i="4"/>
  <c r="X426" i="4" s="1"/>
  <c r="W518" i="4"/>
  <c r="W502" i="4"/>
  <c r="X333" i="4"/>
  <c r="X421" i="4" s="1"/>
  <c r="X334" i="4"/>
  <c r="X422" i="4" s="1"/>
  <c r="X307" i="4"/>
  <c r="X395" i="4" s="1"/>
  <c r="X308" i="4"/>
  <c r="X396" i="4" s="1"/>
  <c r="X305" i="4"/>
  <c r="X393" i="4" s="1"/>
  <c r="X304" i="4"/>
  <c r="X392" i="4" s="1"/>
  <c r="X306" i="4"/>
  <c r="X394" i="4" s="1"/>
  <c r="X323" i="4"/>
  <c r="X411" i="4" s="1"/>
  <c r="X324" i="4"/>
  <c r="X412" i="4" s="1"/>
  <c r="X341" i="4"/>
  <c r="X429" i="4" s="1"/>
  <c r="X340" i="4"/>
  <c r="X428" i="4" s="1"/>
  <c r="X342" i="4"/>
  <c r="X430" i="4" s="1"/>
  <c r="X339" i="4"/>
  <c r="X427" i="4" s="1"/>
  <c r="Z24" i="11" l="1"/>
  <c r="Z32" i="11"/>
  <c r="W529" i="4"/>
  <c r="W530" i="4" s="1"/>
  <c r="W539" i="4" s="1"/>
  <c r="X552" i="4"/>
  <c r="X440" i="4"/>
  <c r="X549" i="4" s="1"/>
  <c r="X550" i="4"/>
  <c r="X439" i="4"/>
  <c r="X548" i="4" s="1"/>
  <c r="X442" i="4"/>
  <c r="X551" i="4" s="1"/>
  <c r="W510" i="4"/>
  <c r="X438" i="4"/>
  <c r="X547" i="4" s="1"/>
  <c r="AA87" i="4"/>
  <c r="AA84" i="4"/>
  <c r="AA86" i="4"/>
  <c r="AA85" i="4"/>
  <c r="AA88" i="4"/>
  <c r="AA83" i="4"/>
  <c r="X507" i="4"/>
  <c r="X502" i="4"/>
  <c r="X518" i="4"/>
  <c r="Z132" i="4"/>
  <c r="Z309" i="4" s="1"/>
  <c r="Z397" i="4" s="1"/>
  <c r="Z148" i="4"/>
  <c r="Z143" i="4"/>
  <c r="Z297" i="4" s="1"/>
  <c r="Z385" i="4" s="1"/>
  <c r="Z145" i="4"/>
  <c r="Z147" i="4"/>
  <c r="Z144" i="4"/>
  <c r="Z146" i="4"/>
  <c r="X506" i="4"/>
  <c r="Y300" i="4"/>
  <c r="Y388" i="4" s="1"/>
  <c r="Y301" i="4"/>
  <c r="Y389" i="4" s="1"/>
  <c r="Y299" i="4"/>
  <c r="Y387" i="4" s="1"/>
  <c r="Y298" i="4"/>
  <c r="Y386" i="4" s="1"/>
  <c r="Y263" i="4"/>
  <c r="Y351" i="4" s="1"/>
  <c r="Y260" i="4"/>
  <c r="Y348" i="4" s="1"/>
  <c r="Y493" i="4"/>
  <c r="Y264" i="4"/>
  <c r="Y352" i="4" s="1"/>
  <c r="Y261" i="4"/>
  <c r="Y349" i="4" s="1"/>
  <c r="Y265" i="4"/>
  <c r="Y353" i="4" s="1"/>
  <c r="Y262" i="4"/>
  <c r="Y350" i="4" s="1"/>
  <c r="AC70" i="4"/>
  <c r="AD60" i="4"/>
  <c r="Z141" i="4"/>
  <c r="Z131" i="4"/>
  <c r="Z139" i="4"/>
  <c r="Z137" i="4"/>
  <c r="Z138" i="4"/>
  <c r="Z142" i="4"/>
  <c r="Z140" i="4"/>
  <c r="Y323" i="4"/>
  <c r="Y411" i="4" s="1"/>
  <c r="Y324" i="4"/>
  <c r="Y412" i="4" s="1"/>
  <c r="X436" i="4"/>
  <c r="X545" i="4" s="1"/>
  <c r="Z153" i="4"/>
  <c r="Z325" i="4" s="1"/>
  <c r="Z413" i="4" s="1"/>
  <c r="Z150" i="4"/>
  <c r="Z154" i="4"/>
  <c r="Z326" i="4" s="1"/>
  <c r="Z414" i="4" s="1"/>
  <c r="Z152" i="4"/>
  <c r="Z151" i="4"/>
  <c r="Z322" i="4" s="1"/>
  <c r="Z410" i="4" s="1"/>
  <c r="Z149" i="4"/>
  <c r="Z319" i="4" s="1"/>
  <c r="Z407" i="4" s="1"/>
  <c r="Z133" i="4"/>
  <c r="Z327" i="4" s="1"/>
  <c r="Z415" i="4" s="1"/>
  <c r="Y334" i="4"/>
  <c r="Y422" i="4" s="1"/>
  <c r="Y333" i="4"/>
  <c r="Y421" i="4" s="1"/>
  <c r="Y303" i="4"/>
  <c r="Y391" i="4" s="1"/>
  <c r="Y302" i="4"/>
  <c r="Y390" i="4" s="1"/>
  <c r="Y280" i="4"/>
  <c r="Y368" i="4" s="1"/>
  <c r="Y281" i="4"/>
  <c r="Y369" i="4" s="1"/>
  <c r="Y278" i="4"/>
  <c r="Y366" i="4" s="1"/>
  <c r="Y277" i="4"/>
  <c r="Y365" i="4" s="1"/>
  <c r="Y276" i="4"/>
  <c r="Y364" i="4" s="1"/>
  <c r="Y279" i="4"/>
  <c r="Y367" i="4" s="1"/>
  <c r="Y495" i="4"/>
  <c r="Y295" i="4"/>
  <c r="Y383" i="4" s="1"/>
  <c r="Y441" i="4" s="1"/>
  <c r="Y498" i="4"/>
  <c r="X437" i="4"/>
  <c r="X546" i="4" s="1"/>
  <c r="AB71" i="4"/>
  <c r="AB73" i="4"/>
  <c r="AB74" i="4" s="1"/>
  <c r="Z23" i="11" s="1"/>
  <c r="Z135" i="4"/>
  <c r="Z336" i="4" s="1"/>
  <c r="Z424" i="4" s="1"/>
  <c r="Z165" i="4"/>
  <c r="Z335" i="4" s="1"/>
  <c r="Z423" i="4" s="1"/>
  <c r="Z164" i="4"/>
  <c r="Z161" i="4"/>
  <c r="Z162" i="4"/>
  <c r="Z163" i="4"/>
  <c r="Z332" i="4" s="1"/>
  <c r="Z420" i="4" s="1"/>
  <c r="Y500" i="4"/>
  <c r="Y509" i="4" s="1"/>
  <c r="Y296" i="4"/>
  <c r="Y384" i="4" s="1"/>
  <c r="Y443" i="4" s="1"/>
  <c r="X503" i="4"/>
  <c r="X519" i="4"/>
  <c r="Y307" i="4"/>
  <c r="Y395" i="4" s="1"/>
  <c r="Y304" i="4"/>
  <c r="Y392" i="4" s="1"/>
  <c r="Y306" i="4"/>
  <c r="Y394" i="4" s="1"/>
  <c r="Y308" i="4"/>
  <c r="Y396" i="4" s="1"/>
  <c r="Y305" i="4"/>
  <c r="Y393" i="4" s="1"/>
  <c r="Z136" i="4"/>
  <c r="Z346" i="4" s="1"/>
  <c r="Z434" i="4" s="1"/>
  <c r="Z170" i="4"/>
  <c r="Z345" i="4" s="1"/>
  <c r="Z433" i="4" s="1"/>
  <c r="Z168" i="4"/>
  <c r="Z343" i="4" s="1"/>
  <c r="Z431" i="4" s="1"/>
  <c r="Z169" i="4"/>
  <c r="Z344" i="4" s="1"/>
  <c r="Z432" i="4" s="1"/>
  <c r="Z166" i="4"/>
  <c r="Z167" i="4"/>
  <c r="X508" i="4"/>
  <c r="X535" i="4"/>
  <c r="X537" i="4" s="1"/>
  <c r="Y342" i="4"/>
  <c r="Y430" i="4" s="1"/>
  <c r="Y340" i="4"/>
  <c r="Y428" i="4" s="1"/>
  <c r="Y341" i="4"/>
  <c r="Y429" i="4" s="1"/>
  <c r="Y339" i="4"/>
  <c r="Y427" i="4" s="1"/>
  <c r="X504" i="4"/>
  <c r="X520" i="4"/>
  <c r="Y310" i="4"/>
  <c r="Y398" i="4" s="1"/>
  <c r="Y499" i="4"/>
  <c r="Y311" i="4"/>
  <c r="Y399" i="4" s="1"/>
  <c r="Y267" i="4"/>
  <c r="Y355" i="4" s="1"/>
  <c r="Y266" i="4"/>
  <c r="Y354" i="4" s="1"/>
  <c r="Y274" i="4"/>
  <c r="Y362" i="4" s="1"/>
  <c r="Y268" i="4"/>
  <c r="Y356" i="4" s="1"/>
  <c r="Y273" i="4"/>
  <c r="Y361" i="4" s="1"/>
  <c r="Y269" i="4"/>
  <c r="Y357" i="4" s="1"/>
  <c r="Y271" i="4"/>
  <c r="Y359" i="4" s="1"/>
  <c r="Y275" i="4"/>
  <c r="Y363" i="4" s="1"/>
  <c r="Y494" i="4"/>
  <c r="Y270" i="4"/>
  <c r="Y358" i="4" s="1"/>
  <c r="Y272" i="4"/>
  <c r="Y360" i="4" s="1"/>
  <c r="Y292" i="4"/>
  <c r="Y380" i="4" s="1"/>
  <c r="Y293" i="4"/>
  <c r="Y381" i="4" s="1"/>
  <c r="Y291" i="4"/>
  <c r="Y379" i="4" s="1"/>
  <c r="Y294" i="4"/>
  <c r="Y382" i="4" s="1"/>
  <c r="Y497" i="4"/>
  <c r="Z155" i="4"/>
  <c r="Z312" i="4" s="1"/>
  <c r="Z400" i="4" s="1"/>
  <c r="Z158" i="4"/>
  <c r="Z315" i="4" s="1"/>
  <c r="Z403" i="4" s="1"/>
  <c r="Z160" i="4"/>
  <c r="Z317" i="4" s="1"/>
  <c r="Z405" i="4" s="1"/>
  <c r="Z134" i="4"/>
  <c r="Z318" i="4" s="1"/>
  <c r="Z406" i="4" s="1"/>
  <c r="Z159" i="4"/>
  <c r="Z316" i="4" s="1"/>
  <c r="Z404" i="4" s="1"/>
  <c r="Z157" i="4"/>
  <c r="Z314" i="4" s="1"/>
  <c r="Z402" i="4" s="1"/>
  <c r="Z156" i="4"/>
  <c r="Z313" i="4" s="1"/>
  <c r="Z401" i="4" s="1"/>
  <c r="Y337" i="4"/>
  <c r="Y425" i="4" s="1"/>
  <c r="Y338" i="4"/>
  <c r="Y426" i="4" s="1"/>
  <c r="Y320" i="4"/>
  <c r="Y408" i="4" s="1"/>
  <c r="Y321" i="4"/>
  <c r="Y409" i="4" s="1"/>
  <c r="Y328" i="4"/>
  <c r="Y416" i="4" s="1"/>
  <c r="Y329" i="4"/>
  <c r="Y417" i="4" s="1"/>
  <c r="Y331" i="4"/>
  <c r="Y419" i="4" s="1"/>
  <c r="Y330" i="4"/>
  <c r="Y418" i="4" s="1"/>
  <c r="X521" i="4"/>
  <c r="X505" i="4"/>
  <c r="Y282" i="4"/>
  <c r="Y370" i="4" s="1"/>
  <c r="Y290" i="4"/>
  <c r="Y378" i="4" s="1"/>
  <c r="Y289" i="4"/>
  <c r="Y377" i="4" s="1"/>
  <c r="Y283" i="4"/>
  <c r="Y371" i="4" s="1"/>
  <c r="Y496" i="4"/>
  <c r="Y284" i="4"/>
  <c r="Y372" i="4" s="1"/>
  <c r="Y288" i="4"/>
  <c r="Y376" i="4" s="1"/>
  <c r="Y286" i="4"/>
  <c r="Y374" i="4" s="1"/>
  <c r="Y287" i="4"/>
  <c r="Y375" i="4" s="1"/>
  <c r="Y285" i="4"/>
  <c r="Y373" i="4" s="1"/>
  <c r="AA24" i="11" l="1"/>
  <c r="AA32" i="11"/>
  <c r="X529" i="4"/>
  <c r="X530" i="4" s="1"/>
  <c r="X539" i="4" s="1"/>
  <c r="Y552" i="4"/>
  <c r="Y550" i="4"/>
  <c r="Y442" i="4"/>
  <c r="Y551" i="4" s="1"/>
  <c r="Y438" i="4"/>
  <c r="Y547" i="4" s="1"/>
  <c r="Y440" i="4"/>
  <c r="Y549" i="4" s="1"/>
  <c r="Y439" i="4"/>
  <c r="Y548" i="4" s="1"/>
  <c r="X510" i="4"/>
  <c r="Z320" i="4"/>
  <c r="Z408" i="4" s="1"/>
  <c r="Z321" i="4"/>
  <c r="Z409" i="4" s="1"/>
  <c r="Z283" i="4"/>
  <c r="Z371" i="4" s="1"/>
  <c r="Z288" i="4"/>
  <c r="Z376" i="4" s="1"/>
  <c r="Z286" i="4"/>
  <c r="Z374" i="4" s="1"/>
  <c r="Z287" i="4"/>
  <c r="Z375" i="4" s="1"/>
  <c r="Z290" i="4"/>
  <c r="Z378" i="4" s="1"/>
  <c r="Z285" i="4"/>
  <c r="Z373" i="4" s="1"/>
  <c r="Z282" i="4"/>
  <c r="Z370" i="4" s="1"/>
  <c r="Z496" i="4"/>
  <c r="Z284" i="4"/>
  <c r="Z372" i="4" s="1"/>
  <c r="Z289" i="4"/>
  <c r="Z377" i="4" s="1"/>
  <c r="Z500" i="4"/>
  <c r="Z509" i="4" s="1"/>
  <c r="Z296" i="4"/>
  <c r="Z384" i="4" s="1"/>
  <c r="Z443" i="4" s="1"/>
  <c r="Z304" i="4"/>
  <c r="Z392" i="4" s="1"/>
  <c r="Z305" i="4"/>
  <c r="Z393" i="4" s="1"/>
  <c r="Z307" i="4"/>
  <c r="Z395" i="4" s="1"/>
  <c r="Z308" i="4"/>
  <c r="Z396" i="4" s="1"/>
  <c r="Z306" i="4"/>
  <c r="Z394" i="4" s="1"/>
  <c r="AA141" i="4"/>
  <c r="AA140" i="4"/>
  <c r="AA138" i="4"/>
  <c r="AA139" i="4"/>
  <c r="AA131" i="4"/>
  <c r="AA142" i="4"/>
  <c r="AA137" i="4"/>
  <c r="AB86" i="4"/>
  <c r="AB85" i="4"/>
  <c r="AB87" i="4"/>
  <c r="AB88" i="4"/>
  <c r="AB84" i="4"/>
  <c r="AB83" i="4"/>
  <c r="Z268" i="4"/>
  <c r="Z356" i="4" s="1"/>
  <c r="Z267" i="4"/>
  <c r="Z355" i="4" s="1"/>
  <c r="Z269" i="4"/>
  <c r="Z357" i="4" s="1"/>
  <c r="Z270" i="4"/>
  <c r="Z358" i="4" s="1"/>
  <c r="Z266" i="4"/>
  <c r="Z354" i="4" s="1"/>
  <c r="Z274" i="4"/>
  <c r="Z362" i="4" s="1"/>
  <c r="Z272" i="4"/>
  <c r="Z360" i="4" s="1"/>
  <c r="Z275" i="4"/>
  <c r="Z363" i="4" s="1"/>
  <c r="Z273" i="4"/>
  <c r="Z361" i="4" s="1"/>
  <c r="Z494" i="4"/>
  <c r="Z271" i="4"/>
  <c r="Z359" i="4" s="1"/>
  <c r="AA154" i="4"/>
  <c r="AA326" i="4" s="1"/>
  <c r="AA414" i="4" s="1"/>
  <c r="AA149" i="4"/>
  <c r="AA319" i="4" s="1"/>
  <c r="AA407" i="4" s="1"/>
  <c r="AA152" i="4"/>
  <c r="AA133" i="4"/>
  <c r="AA327" i="4" s="1"/>
  <c r="AA415" i="4" s="1"/>
  <c r="AA153" i="4"/>
  <c r="AA325" i="4" s="1"/>
  <c r="AA413" i="4" s="1"/>
  <c r="AA151" i="4"/>
  <c r="AA322" i="4" s="1"/>
  <c r="AA410" i="4" s="1"/>
  <c r="AA150" i="4"/>
  <c r="Y506" i="4"/>
  <c r="Y503" i="4"/>
  <c r="Y519" i="4"/>
  <c r="Y520" i="4"/>
  <c r="Y504" i="4"/>
  <c r="Z291" i="4"/>
  <c r="Z379" i="4" s="1"/>
  <c r="Z294" i="4"/>
  <c r="Z382" i="4" s="1"/>
  <c r="Z292" i="4"/>
  <c r="Z380" i="4" s="1"/>
  <c r="Z497" i="4"/>
  <c r="Z293" i="4"/>
  <c r="Z381" i="4" s="1"/>
  <c r="AD70" i="4"/>
  <c r="AE60" i="4"/>
  <c r="Y502" i="4"/>
  <c r="Y518" i="4"/>
  <c r="Z299" i="4"/>
  <c r="Z387" i="4" s="1"/>
  <c r="Z300" i="4"/>
  <c r="Z388" i="4" s="1"/>
  <c r="Z298" i="4"/>
  <c r="Z386" i="4" s="1"/>
  <c r="Z301" i="4"/>
  <c r="Z389" i="4" s="1"/>
  <c r="AA170" i="4"/>
  <c r="AA345" i="4" s="1"/>
  <c r="AA433" i="4" s="1"/>
  <c r="AA136" i="4"/>
  <c r="AA346" i="4" s="1"/>
  <c r="AA434" i="4" s="1"/>
  <c r="AA166" i="4"/>
  <c r="AA167" i="4"/>
  <c r="AA168" i="4"/>
  <c r="AA343" i="4" s="1"/>
  <c r="AA431" i="4" s="1"/>
  <c r="AA169" i="4"/>
  <c r="AA344" i="4" s="1"/>
  <c r="AA432" i="4" s="1"/>
  <c r="Y437" i="4"/>
  <c r="Y546" i="4" s="1"/>
  <c r="Z329" i="4"/>
  <c r="Z417" i="4" s="1"/>
  <c r="Z328" i="4"/>
  <c r="Z416" i="4" s="1"/>
  <c r="Z331" i="4"/>
  <c r="Z419" i="4" s="1"/>
  <c r="Z330" i="4"/>
  <c r="Z418" i="4" s="1"/>
  <c r="Z493" i="4"/>
  <c r="Z260" i="4"/>
  <c r="Z348" i="4" s="1"/>
  <c r="Z262" i="4"/>
  <c r="Z350" i="4" s="1"/>
  <c r="Z265" i="4"/>
  <c r="Z353" i="4" s="1"/>
  <c r="Z264" i="4"/>
  <c r="Z352" i="4" s="1"/>
  <c r="Z263" i="4"/>
  <c r="Z351" i="4" s="1"/>
  <c r="Z261" i="4"/>
  <c r="Z349" i="4" s="1"/>
  <c r="Z303" i="4"/>
  <c r="Z391" i="4" s="1"/>
  <c r="Z302" i="4"/>
  <c r="Z390" i="4" s="1"/>
  <c r="Z341" i="4"/>
  <c r="Z429" i="4" s="1"/>
  <c r="Z340" i="4"/>
  <c r="Z428" i="4" s="1"/>
  <c r="Z342" i="4"/>
  <c r="Z430" i="4" s="1"/>
  <c r="Z339" i="4"/>
  <c r="Z427" i="4" s="1"/>
  <c r="Z323" i="4"/>
  <c r="Z411" i="4" s="1"/>
  <c r="Z324" i="4"/>
  <c r="Z412" i="4" s="1"/>
  <c r="Z277" i="4"/>
  <c r="Z365" i="4" s="1"/>
  <c r="Z495" i="4"/>
  <c r="Z281" i="4"/>
  <c r="Z369" i="4" s="1"/>
  <c r="Z278" i="4"/>
  <c r="Z366" i="4" s="1"/>
  <c r="Z276" i="4"/>
  <c r="Z364" i="4" s="1"/>
  <c r="Z279" i="4"/>
  <c r="Z367" i="4" s="1"/>
  <c r="Z280" i="4"/>
  <c r="Z368" i="4" s="1"/>
  <c r="AA144" i="4"/>
  <c r="AA143" i="4"/>
  <c r="AA297" i="4" s="1"/>
  <c r="AA385" i="4" s="1"/>
  <c r="AA147" i="4"/>
  <c r="AA132" i="4"/>
  <c r="AA309" i="4" s="1"/>
  <c r="AA397" i="4" s="1"/>
  <c r="AA145" i="4"/>
  <c r="AA148" i="4"/>
  <c r="AA146" i="4"/>
  <c r="Y505" i="4"/>
  <c r="Y521" i="4"/>
  <c r="AC71" i="4"/>
  <c r="AC73" i="4"/>
  <c r="AC74" i="4" s="1"/>
  <c r="AA23" i="11" s="1"/>
  <c r="Z311" i="4"/>
  <c r="Z399" i="4" s="1"/>
  <c r="Z310" i="4"/>
  <c r="Z398" i="4" s="1"/>
  <c r="Z499" i="4"/>
  <c r="AA160" i="4"/>
  <c r="AA317" i="4" s="1"/>
  <c r="AA405" i="4" s="1"/>
  <c r="AA134" i="4"/>
  <c r="AA318" i="4" s="1"/>
  <c r="AA406" i="4" s="1"/>
  <c r="AA156" i="4"/>
  <c r="AA313" i="4" s="1"/>
  <c r="AA401" i="4" s="1"/>
  <c r="AA158" i="4"/>
  <c r="AA315" i="4" s="1"/>
  <c r="AA403" i="4" s="1"/>
  <c r="AA157" i="4"/>
  <c r="AA314" i="4" s="1"/>
  <c r="AA402" i="4" s="1"/>
  <c r="AA155" i="4"/>
  <c r="AA312" i="4" s="1"/>
  <c r="AA400" i="4" s="1"/>
  <c r="AA159" i="4"/>
  <c r="AA316" i="4" s="1"/>
  <c r="AA404" i="4" s="1"/>
  <c r="Y436" i="4"/>
  <c r="Y545" i="4" s="1"/>
  <c r="Y508" i="4"/>
  <c r="Y535" i="4"/>
  <c r="Y537" i="4" s="1"/>
  <c r="Z337" i="4"/>
  <c r="Z425" i="4" s="1"/>
  <c r="Z338" i="4"/>
  <c r="Z426" i="4" s="1"/>
  <c r="Z333" i="4"/>
  <c r="Z421" i="4" s="1"/>
  <c r="Z334" i="4"/>
  <c r="Z422" i="4" s="1"/>
  <c r="Y507" i="4"/>
  <c r="Z295" i="4"/>
  <c r="Z383" i="4" s="1"/>
  <c r="Z441" i="4" s="1"/>
  <c r="Z498" i="4"/>
  <c r="AA135" i="4"/>
  <c r="AA336" i="4" s="1"/>
  <c r="AA424" i="4" s="1"/>
  <c r="AA165" i="4"/>
  <c r="AA335" i="4" s="1"/>
  <c r="AA423" i="4" s="1"/>
  <c r="AA162" i="4"/>
  <c r="AA163" i="4"/>
  <c r="AA332" i="4" s="1"/>
  <c r="AA420" i="4" s="1"/>
  <c r="AA164" i="4"/>
  <c r="AA161" i="4"/>
  <c r="AB24" i="11" l="1"/>
  <c r="AB32" i="11"/>
  <c r="Y529" i="4"/>
  <c r="Y530" i="4" s="1"/>
  <c r="Y539" i="4" s="1"/>
  <c r="Z442" i="4"/>
  <c r="Z551" i="4" s="1"/>
  <c r="Z440" i="4"/>
  <c r="Z549" i="4" s="1"/>
  <c r="Z439" i="4"/>
  <c r="Z548" i="4" s="1"/>
  <c r="Z438" i="4"/>
  <c r="Z547" i="4" s="1"/>
  <c r="Z550" i="4"/>
  <c r="Z504" i="4"/>
  <c r="Z520" i="4"/>
  <c r="AD71" i="4"/>
  <c r="AD73" i="4"/>
  <c r="AD74" i="4" s="1"/>
  <c r="AB23" i="11" s="1"/>
  <c r="Z552" i="4"/>
  <c r="AA323" i="4"/>
  <c r="AA411" i="4" s="1"/>
  <c r="AA324" i="4"/>
  <c r="AA412" i="4" s="1"/>
  <c r="AB154" i="4"/>
  <c r="AB326" i="4" s="1"/>
  <c r="AB414" i="4" s="1"/>
  <c r="AB153" i="4"/>
  <c r="AB325" i="4" s="1"/>
  <c r="AB413" i="4" s="1"/>
  <c r="AB150" i="4"/>
  <c r="AB151" i="4"/>
  <c r="AB322" i="4" s="1"/>
  <c r="AB410" i="4" s="1"/>
  <c r="AB149" i="4"/>
  <c r="AB319" i="4" s="1"/>
  <c r="AB407" i="4" s="1"/>
  <c r="AB152" i="4"/>
  <c r="AB133" i="4"/>
  <c r="AB327" i="4" s="1"/>
  <c r="AB415" i="4" s="1"/>
  <c r="AA268" i="4"/>
  <c r="AA356" i="4" s="1"/>
  <c r="AA270" i="4"/>
  <c r="AA358" i="4" s="1"/>
  <c r="AA269" i="4"/>
  <c r="AA357" i="4" s="1"/>
  <c r="AA272" i="4"/>
  <c r="AA360" i="4" s="1"/>
  <c r="AA494" i="4"/>
  <c r="AA271" i="4"/>
  <c r="AA359" i="4" s="1"/>
  <c r="AA267" i="4"/>
  <c r="AA355" i="4" s="1"/>
  <c r="AA266" i="4"/>
  <c r="AA354" i="4" s="1"/>
  <c r="AA273" i="4"/>
  <c r="AA361" i="4" s="1"/>
  <c r="AA275" i="4"/>
  <c r="AA363" i="4" s="1"/>
  <c r="AA274" i="4"/>
  <c r="AA362" i="4" s="1"/>
  <c r="Z521" i="4"/>
  <c r="Z505" i="4"/>
  <c r="AA304" i="4"/>
  <c r="AA392" i="4" s="1"/>
  <c r="AA308" i="4"/>
  <c r="AA396" i="4" s="1"/>
  <c r="AA305" i="4"/>
  <c r="AA393" i="4" s="1"/>
  <c r="AA307" i="4"/>
  <c r="AA395" i="4" s="1"/>
  <c r="AA306" i="4"/>
  <c r="AA394" i="4" s="1"/>
  <c r="AA300" i="4"/>
  <c r="AA388" i="4" s="1"/>
  <c r="AA301" i="4"/>
  <c r="AA389" i="4" s="1"/>
  <c r="AA298" i="4"/>
  <c r="AA386" i="4" s="1"/>
  <c r="AA299" i="4"/>
  <c r="AA387" i="4" s="1"/>
  <c r="AA341" i="4"/>
  <c r="AA429" i="4" s="1"/>
  <c r="AA339" i="4"/>
  <c r="AA427" i="4" s="1"/>
  <c r="AA340" i="4"/>
  <c r="AA428" i="4" s="1"/>
  <c r="AA342" i="4"/>
  <c r="AA430" i="4" s="1"/>
  <c r="AB158" i="4"/>
  <c r="AB315" i="4" s="1"/>
  <c r="AB403" i="4" s="1"/>
  <c r="AB160" i="4"/>
  <c r="AB317" i="4" s="1"/>
  <c r="AB405" i="4" s="1"/>
  <c r="AB157" i="4"/>
  <c r="AB314" i="4" s="1"/>
  <c r="AB402" i="4" s="1"/>
  <c r="AB159" i="4"/>
  <c r="AB316" i="4" s="1"/>
  <c r="AB404" i="4" s="1"/>
  <c r="AB155" i="4"/>
  <c r="AB312" i="4" s="1"/>
  <c r="AB400" i="4" s="1"/>
  <c r="AB134" i="4"/>
  <c r="AB318" i="4" s="1"/>
  <c r="AB406" i="4" s="1"/>
  <c r="AB156" i="4"/>
  <c r="AB313" i="4" s="1"/>
  <c r="AB401" i="4" s="1"/>
  <c r="AA496" i="4"/>
  <c r="AA282" i="4"/>
  <c r="AA370" i="4" s="1"/>
  <c r="AA289" i="4"/>
  <c r="AA377" i="4" s="1"/>
  <c r="AA284" i="4"/>
  <c r="AA372" i="4" s="1"/>
  <c r="AA288" i="4"/>
  <c r="AA376" i="4" s="1"/>
  <c r="AA283" i="4"/>
  <c r="AA371" i="4" s="1"/>
  <c r="AA290" i="4"/>
  <c r="AA378" i="4" s="1"/>
  <c r="AA287" i="4"/>
  <c r="AA375" i="4" s="1"/>
  <c r="AA286" i="4"/>
  <c r="AA374" i="4" s="1"/>
  <c r="AA285" i="4"/>
  <c r="AA373" i="4" s="1"/>
  <c r="Z507" i="4"/>
  <c r="AC86" i="4"/>
  <c r="AC87" i="4"/>
  <c r="AC85" i="4"/>
  <c r="AC88" i="4"/>
  <c r="AC83" i="4"/>
  <c r="AC84" i="4"/>
  <c r="AA303" i="4"/>
  <c r="AA391" i="4" s="1"/>
  <c r="AA302" i="4"/>
  <c r="AA390" i="4" s="1"/>
  <c r="AA338" i="4"/>
  <c r="AA426" i="4" s="1"/>
  <c r="AA337" i="4"/>
  <c r="AA425" i="4" s="1"/>
  <c r="Z506" i="4"/>
  <c r="AA320" i="4"/>
  <c r="AA408" i="4" s="1"/>
  <c r="AA321" i="4"/>
  <c r="AA409" i="4" s="1"/>
  <c r="AB141" i="4"/>
  <c r="AB131" i="4"/>
  <c r="AB142" i="4"/>
  <c r="AB139" i="4"/>
  <c r="AB140" i="4"/>
  <c r="AB138" i="4"/>
  <c r="AB137" i="4"/>
  <c r="AA260" i="4"/>
  <c r="AA348" i="4" s="1"/>
  <c r="AA493" i="4"/>
  <c r="AA265" i="4"/>
  <c r="AA353" i="4" s="1"/>
  <c r="AA264" i="4"/>
  <c r="AA352" i="4" s="1"/>
  <c r="AA261" i="4"/>
  <c r="AA349" i="4" s="1"/>
  <c r="AA263" i="4"/>
  <c r="AA351" i="4" s="1"/>
  <c r="AA262" i="4"/>
  <c r="AA350" i="4" s="1"/>
  <c r="AA296" i="4"/>
  <c r="AA384" i="4" s="1"/>
  <c r="AA443" i="4" s="1"/>
  <c r="AA500" i="4"/>
  <c r="AA509" i="4" s="1"/>
  <c r="AA333" i="4"/>
  <c r="AA421" i="4" s="1"/>
  <c r="AA334" i="4"/>
  <c r="AA422" i="4" s="1"/>
  <c r="AA497" i="4"/>
  <c r="AA293" i="4"/>
  <c r="AA381" i="4" s="1"/>
  <c r="AA291" i="4"/>
  <c r="AA379" i="4" s="1"/>
  <c r="AA294" i="4"/>
  <c r="AA382" i="4" s="1"/>
  <c r="AA292" i="4"/>
  <c r="AA380" i="4" s="1"/>
  <c r="Z437" i="4"/>
  <c r="Z546" i="4" s="1"/>
  <c r="Z502" i="4"/>
  <c r="Z518" i="4"/>
  <c r="Y510" i="4"/>
  <c r="Z503" i="4"/>
  <c r="Z519" i="4"/>
  <c r="AB168" i="4"/>
  <c r="AB343" i="4" s="1"/>
  <c r="AB431" i="4" s="1"/>
  <c r="AB170" i="4"/>
  <c r="AB345" i="4" s="1"/>
  <c r="AB433" i="4" s="1"/>
  <c r="AB169" i="4"/>
  <c r="AB344" i="4" s="1"/>
  <c r="AB432" i="4" s="1"/>
  <c r="AB136" i="4"/>
  <c r="AB346" i="4" s="1"/>
  <c r="AB434" i="4" s="1"/>
  <c r="AB167" i="4"/>
  <c r="AB166" i="4"/>
  <c r="AA295" i="4"/>
  <c r="AA383" i="4" s="1"/>
  <c r="AA441" i="4" s="1"/>
  <c r="AA498" i="4"/>
  <c r="AB132" i="4"/>
  <c r="AB309" i="4" s="1"/>
  <c r="AB397" i="4" s="1"/>
  <c r="AB148" i="4"/>
  <c r="AB146" i="4"/>
  <c r="AB145" i="4"/>
  <c r="AB143" i="4"/>
  <c r="AB297" i="4" s="1"/>
  <c r="AB385" i="4" s="1"/>
  <c r="AB144" i="4"/>
  <c r="AB147" i="4"/>
  <c r="Z436" i="4"/>
  <c r="Z545" i="4" s="1"/>
  <c r="AA310" i="4"/>
  <c r="AA398" i="4" s="1"/>
  <c r="AA499" i="4"/>
  <c r="AA311" i="4"/>
  <c r="AA399" i="4" s="1"/>
  <c r="AA331" i="4"/>
  <c r="AA419" i="4" s="1"/>
  <c r="AA328" i="4"/>
  <c r="AA416" i="4" s="1"/>
  <c r="AA330" i="4"/>
  <c r="AA418" i="4" s="1"/>
  <c r="AA329" i="4"/>
  <c r="AA417" i="4" s="1"/>
  <c r="Z535" i="4"/>
  <c r="Z537" i="4" s="1"/>
  <c r="Z508" i="4"/>
  <c r="AE70" i="4"/>
  <c r="AF60" i="4"/>
  <c r="AB164" i="4"/>
  <c r="AB165" i="4"/>
  <c r="AB335" i="4" s="1"/>
  <c r="AB423" i="4" s="1"/>
  <c r="AB163" i="4"/>
  <c r="AB332" i="4" s="1"/>
  <c r="AB420" i="4" s="1"/>
  <c r="AB161" i="4"/>
  <c r="AB135" i="4"/>
  <c r="AB336" i="4" s="1"/>
  <c r="AB424" i="4" s="1"/>
  <c r="AB162" i="4"/>
  <c r="AA280" i="4"/>
  <c r="AA368" i="4" s="1"/>
  <c r="AA281" i="4"/>
  <c r="AA369" i="4" s="1"/>
  <c r="AA279" i="4"/>
  <c r="AA367" i="4" s="1"/>
  <c r="AA277" i="4"/>
  <c r="AA365" i="4" s="1"/>
  <c r="AA276" i="4"/>
  <c r="AA364" i="4" s="1"/>
  <c r="AA495" i="4"/>
  <c r="AA278" i="4"/>
  <c r="AA366" i="4" s="1"/>
  <c r="AC24" i="11" l="1"/>
  <c r="AC32" i="11"/>
  <c r="Z529" i="4"/>
  <c r="Z530" i="4" s="1"/>
  <c r="Z539" i="4" s="1"/>
  <c r="AA440" i="4"/>
  <c r="AA549" i="4" s="1"/>
  <c r="AA550" i="4"/>
  <c r="AA439" i="4"/>
  <c r="AA548" i="4" s="1"/>
  <c r="AA438" i="4"/>
  <c r="AA547" i="4" s="1"/>
  <c r="AA552" i="4"/>
  <c r="AA518" i="4"/>
  <c r="AA502" i="4"/>
  <c r="AB293" i="4"/>
  <c r="AB381" i="4" s="1"/>
  <c r="AB291" i="4"/>
  <c r="AB379" i="4" s="1"/>
  <c r="AB292" i="4"/>
  <c r="AB380" i="4" s="1"/>
  <c r="AB497" i="4"/>
  <c r="AB294" i="4"/>
  <c r="AB382" i="4" s="1"/>
  <c r="AC142" i="4"/>
  <c r="AC141" i="4"/>
  <c r="AC131" i="4"/>
  <c r="AC137" i="4"/>
  <c r="AC140" i="4"/>
  <c r="AC139" i="4"/>
  <c r="AC138" i="4"/>
  <c r="AA505" i="4"/>
  <c r="AA521" i="4"/>
  <c r="AA507" i="4"/>
  <c r="AB333" i="4"/>
  <c r="AB421" i="4" s="1"/>
  <c r="AB334" i="4"/>
  <c r="AB422" i="4" s="1"/>
  <c r="AA535" i="4"/>
  <c r="AA537" i="4" s="1"/>
  <c r="AA508" i="4"/>
  <c r="AB295" i="4"/>
  <c r="AB383" i="4" s="1"/>
  <c r="AB441" i="4" s="1"/>
  <c r="AB498" i="4"/>
  <c r="AA436" i="4"/>
  <c r="AA545" i="4" s="1"/>
  <c r="AC136" i="4"/>
  <c r="AC346" i="4" s="1"/>
  <c r="AC434" i="4" s="1"/>
  <c r="AC167" i="4"/>
  <c r="AC170" i="4"/>
  <c r="AC345" i="4" s="1"/>
  <c r="AC433" i="4" s="1"/>
  <c r="AC169" i="4"/>
  <c r="AC344" i="4" s="1"/>
  <c r="AC432" i="4" s="1"/>
  <c r="AC166" i="4"/>
  <c r="AC168" i="4"/>
  <c r="AC343" i="4" s="1"/>
  <c r="AC431" i="4" s="1"/>
  <c r="AB302" i="4"/>
  <c r="AB390" i="4" s="1"/>
  <c r="AB303" i="4"/>
  <c r="AB391" i="4" s="1"/>
  <c r="AA520" i="4"/>
  <c r="AA504" i="4"/>
  <c r="AB330" i="4"/>
  <c r="AB418" i="4" s="1"/>
  <c r="AB328" i="4"/>
  <c r="AB416" i="4" s="1"/>
  <c r="AB331" i="4"/>
  <c r="AB419" i="4" s="1"/>
  <c r="AB329" i="4"/>
  <c r="AB417" i="4" s="1"/>
  <c r="AF70" i="4"/>
  <c r="AG60" i="4"/>
  <c r="AA442" i="4"/>
  <c r="AA551" i="4" s="1"/>
  <c r="AB308" i="4"/>
  <c r="AB396" i="4" s="1"/>
  <c r="AB304" i="4"/>
  <c r="AB392" i="4" s="1"/>
  <c r="AB306" i="4"/>
  <c r="AB394" i="4" s="1"/>
  <c r="AB307" i="4"/>
  <c r="AB395" i="4" s="1"/>
  <c r="AB305" i="4"/>
  <c r="AB393" i="4" s="1"/>
  <c r="AB337" i="4"/>
  <c r="AB425" i="4" s="1"/>
  <c r="AB338" i="4"/>
  <c r="AB426" i="4" s="1"/>
  <c r="Z510" i="4"/>
  <c r="AA506" i="4"/>
  <c r="AB261" i="4"/>
  <c r="AB349" i="4" s="1"/>
  <c r="AB265" i="4"/>
  <c r="AB353" i="4" s="1"/>
  <c r="AB493" i="4"/>
  <c r="AB262" i="4"/>
  <c r="AB350" i="4" s="1"/>
  <c r="AB264" i="4"/>
  <c r="AB352" i="4" s="1"/>
  <c r="AB260" i="4"/>
  <c r="AB348" i="4" s="1"/>
  <c r="AB263" i="4"/>
  <c r="AB351" i="4" s="1"/>
  <c r="AB296" i="4"/>
  <c r="AB384" i="4" s="1"/>
  <c r="AB443" i="4" s="1"/>
  <c r="AB500" i="4"/>
  <c r="AB509" i="4" s="1"/>
  <c r="AC152" i="4"/>
  <c r="AC151" i="4"/>
  <c r="AC322" i="4" s="1"/>
  <c r="AC410" i="4" s="1"/>
  <c r="AC154" i="4"/>
  <c r="AC326" i="4" s="1"/>
  <c r="AC414" i="4" s="1"/>
  <c r="AC153" i="4"/>
  <c r="AC325" i="4" s="1"/>
  <c r="AC413" i="4" s="1"/>
  <c r="AC150" i="4"/>
  <c r="AC133" i="4"/>
  <c r="AC327" i="4" s="1"/>
  <c r="AC415" i="4" s="1"/>
  <c r="AC149" i="4"/>
  <c r="AC319" i="4" s="1"/>
  <c r="AC407" i="4" s="1"/>
  <c r="AB320" i="4"/>
  <c r="AB408" i="4" s="1"/>
  <c r="AB321" i="4"/>
  <c r="AB409" i="4" s="1"/>
  <c r="AD86" i="4"/>
  <c r="AD85" i="4"/>
  <c r="AD88" i="4"/>
  <c r="AD84" i="4"/>
  <c r="AD87" i="4"/>
  <c r="AD83" i="4"/>
  <c r="AE71" i="4"/>
  <c r="AE73" i="4"/>
  <c r="AE74" i="4" s="1"/>
  <c r="AC23" i="11" s="1"/>
  <c r="AB342" i="4"/>
  <c r="AB430" i="4" s="1"/>
  <c r="AB339" i="4"/>
  <c r="AB427" i="4" s="1"/>
  <c r="AB341" i="4"/>
  <c r="AB429" i="4" s="1"/>
  <c r="AB340" i="4"/>
  <c r="AB428" i="4" s="1"/>
  <c r="AB311" i="4"/>
  <c r="AB399" i="4" s="1"/>
  <c r="AB499" i="4"/>
  <c r="AB310" i="4"/>
  <c r="AB398" i="4" s="1"/>
  <c r="AB288" i="4"/>
  <c r="AB376" i="4" s="1"/>
  <c r="AB285" i="4"/>
  <c r="AB373" i="4" s="1"/>
  <c r="AB284" i="4"/>
  <c r="AB372" i="4" s="1"/>
  <c r="AB283" i="4"/>
  <c r="AB371" i="4" s="1"/>
  <c r="AB286" i="4"/>
  <c r="AB374" i="4" s="1"/>
  <c r="AB290" i="4"/>
  <c r="AB378" i="4" s="1"/>
  <c r="AB289" i="4"/>
  <c r="AB377" i="4" s="1"/>
  <c r="AB282" i="4"/>
  <c r="AB370" i="4" s="1"/>
  <c r="AB496" i="4"/>
  <c r="AB287" i="4"/>
  <c r="AB375" i="4" s="1"/>
  <c r="AC155" i="4"/>
  <c r="AC312" i="4" s="1"/>
  <c r="AC400" i="4" s="1"/>
  <c r="AC159" i="4"/>
  <c r="AC316" i="4" s="1"/>
  <c r="AC404" i="4" s="1"/>
  <c r="AC156" i="4"/>
  <c r="AC313" i="4" s="1"/>
  <c r="AC401" i="4" s="1"/>
  <c r="AC160" i="4"/>
  <c r="AC317" i="4" s="1"/>
  <c r="AC405" i="4" s="1"/>
  <c r="AC157" i="4"/>
  <c r="AC314" i="4" s="1"/>
  <c r="AC402" i="4" s="1"/>
  <c r="AC134" i="4"/>
  <c r="AC318" i="4" s="1"/>
  <c r="AC406" i="4" s="1"/>
  <c r="AC158" i="4"/>
  <c r="AC315" i="4" s="1"/>
  <c r="AC403" i="4" s="1"/>
  <c r="AA437" i="4"/>
  <c r="AA546" i="4" s="1"/>
  <c r="AB274" i="4"/>
  <c r="AB362" i="4" s="1"/>
  <c r="AB271" i="4"/>
  <c r="AB359" i="4" s="1"/>
  <c r="AB266" i="4"/>
  <c r="AB354" i="4" s="1"/>
  <c r="AB267" i="4"/>
  <c r="AB355" i="4" s="1"/>
  <c r="AB273" i="4"/>
  <c r="AB361" i="4" s="1"/>
  <c r="AB494" i="4"/>
  <c r="AB268" i="4"/>
  <c r="AB356" i="4" s="1"/>
  <c r="AB272" i="4"/>
  <c r="AB360" i="4" s="1"/>
  <c r="AB269" i="4"/>
  <c r="AB357" i="4" s="1"/>
  <c r="AB270" i="4"/>
  <c r="AB358" i="4" s="1"/>
  <c r="AB275" i="4"/>
  <c r="AB363" i="4" s="1"/>
  <c r="AC163" i="4"/>
  <c r="AC332" i="4" s="1"/>
  <c r="AC420" i="4" s="1"/>
  <c r="AC135" i="4"/>
  <c r="AC336" i="4" s="1"/>
  <c r="AC424" i="4" s="1"/>
  <c r="AC164" i="4"/>
  <c r="AC165" i="4"/>
  <c r="AC335" i="4" s="1"/>
  <c r="AC423" i="4" s="1"/>
  <c r="AC161" i="4"/>
  <c r="AC162" i="4"/>
  <c r="AB300" i="4"/>
  <c r="AB388" i="4" s="1"/>
  <c r="AB299" i="4"/>
  <c r="AB387" i="4" s="1"/>
  <c r="AB301" i="4"/>
  <c r="AB389" i="4" s="1"/>
  <c r="AB298" i="4"/>
  <c r="AB386" i="4" s="1"/>
  <c r="AB281" i="4"/>
  <c r="AB369" i="4" s="1"/>
  <c r="AB276" i="4"/>
  <c r="AB364" i="4" s="1"/>
  <c r="AB495" i="4"/>
  <c r="AB277" i="4"/>
  <c r="AB365" i="4" s="1"/>
  <c r="AB280" i="4"/>
  <c r="AB368" i="4" s="1"/>
  <c r="AB279" i="4"/>
  <c r="AB367" i="4" s="1"/>
  <c r="AB278" i="4"/>
  <c r="AB366" i="4" s="1"/>
  <c r="AC132" i="4"/>
  <c r="AC309" i="4" s="1"/>
  <c r="AC397" i="4" s="1"/>
  <c r="AC144" i="4"/>
  <c r="AC143" i="4"/>
  <c r="AC297" i="4" s="1"/>
  <c r="AC385" i="4" s="1"/>
  <c r="AC147" i="4"/>
  <c r="AC148" i="4"/>
  <c r="AC145" i="4"/>
  <c r="AC146" i="4"/>
  <c r="AA519" i="4"/>
  <c r="AA503" i="4"/>
  <c r="AB323" i="4"/>
  <c r="AB411" i="4" s="1"/>
  <c r="AB324" i="4"/>
  <c r="AB412" i="4" s="1"/>
  <c r="AD24" i="11" l="1"/>
  <c r="AD32" i="11"/>
  <c r="AA529" i="4"/>
  <c r="AA530" i="4" s="1"/>
  <c r="AA539" i="4" s="1"/>
  <c r="AB550" i="4"/>
  <c r="AB440" i="4"/>
  <c r="AB549" i="4" s="1"/>
  <c r="AB442" i="4"/>
  <c r="AB551" i="4" s="1"/>
  <c r="AB438" i="4"/>
  <c r="AB547" i="4" s="1"/>
  <c r="AB439" i="4"/>
  <c r="AB548" i="4" s="1"/>
  <c r="AB552" i="4"/>
  <c r="AB437" i="4"/>
  <c r="AB546" i="4" s="1"/>
  <c r="AD132" i="4"/>
  <c r="AD309" i="4" s="1"/>
  <c r="AD397" i="4" s="1"/>
  <c r="AD145" i="4"/>
  <c r="AD144" i="4"/>
  <c r="AD143" i="4"/>
  <c r="AD297" i="4" s="1"/>
  <c r="AD385" i="4" s="1"/>
  <c r="AD148" i="4"/>
  <c r="AD146" i="4"/>
  <c r="AD147" i="4"/>
  <c r="AC324" i="4"/>
  <c r="AC412" i="4" s="1"/>
  <c r="AC323" i="4"/>
  <c r="AC411" i="4" s="1"/>
  <c r="AC342" i="4"/>
  <c r="AC430" i="4" s="1"/>
  <c r="AC341" i="4"/>
  <c r="AC429" i="4" s="1"/>
  <c r="AC340" i="4"/>
  <c r="AC428" i="4" s="1"/>
  <c r="AC339" i="4"/>
  <c r="AC427" i="4" s="1"/>
  <c r="AC282" i="4"/>
  <c r="AC370" i="4" s="1"/>
  <c r="AC283" i="4"/>
  <c r="AC371" i="4" s="1"/>
  <c r="AC496" i="4"/>
  <c r="AC288" i="4"/>
  <c r="AC376" i="4" s="1"/>
  <c r="AC284" i="4"/>
  <c r="AC372" i="4" s="1"/>
  <c r="AC285" i="4"/>
  <c r="AC373" i="4" s="1"/>
  <c r="AC290" i="4"/>
  <c r="AC378" i="4" s="1"/>
  <c r="AC286" i="4"/>
  <c r="AC374" i="4" s="1"/>
  <c r="AC287" i="4"/>
  <c r="AC375" i="4" s="1"/>
  <c r="AC289" i="4"/>
  <c r="AC377" i="4" s="1"/>
  <c r="AB506" i="4"/>
  <c r="AC303" i="4"/>
  <c r="AC391" i="4" s="1"/>
  <c r="AC302" i="4"/>
  <c r="AC390" i="4" s="1"/>
  <c r="AB503" i="4"/>
  <c r="AB519" i="4"/>
  <c r="AC330" i="4"/>
  <c r="AC418" i="4" s="1"/>
  <c r="AC329" i="4"/>
  <c r="AC417" i="4" s="1"/>
  <c r="AC331" i="4"/>
  <c r="AC419" i="4" s="1"/>
  <c r="AC328" i="4"/>
  <c r="AC416" i="4" s="1"/>
  <c r="AB535" i="4"/>
  <c r="AB537" i="4" s="1"/>
  <c r="AB508" i="4"/>
  <c r="AD136" i="4"/>
  <c r="AD346" i="4" s="1"/>
  <c r="AD434" i="4" s="1"/>
  <c r="AD170" i="4"/>
  <c r="AD345" i="4" s="1"/>
  <c r="AD433" i="4" s="1"/>
  <c r="AD169" i="4"/>
  <c r="AD344" i="4" s="1"/>
  <c r="AD432" i="4" s="1"/>
  <c r="AD168" i="4"/>
  <c r="AD343" i="4" s="1"/>
  <c r="AD431" i="4" s="1"/>
  <c r="AD167" i="4"/>
  <c r="AD166" i="4"/>
  <c r="AB502" i="4"/>
  <c r="AB518" i="4"/>
  <c r="AC264" i="4"/>
  <c r="AC352" i="4" s="1"/>
  <c r="AC260" i="4"/>
  <c r="AC348" i="4" s="1"/>
  <c r="AC261" i="4"/>
  <c r="AC349" i="4" s="1"/>
  <c r="AC263" i="4"/>
  <c r="AC351" i="4" s="1"/>
  <c r="AC265" i="4"/>
  <c r="AC353" i="4" s="1"/>
  <c r="AC493" i="4"/>
  <c r="AC262" i="4"/>
  <c r="AC350" i="4" s="1"/>
  <c r="AC311" i="4"/>
  <c r="AC399" i="4" s="1"/>
  <c r="AC310" i="4"/>
  <c r="AC398" i="4" s="1"/>
  <c r="AC499" i="4"/>
  <c r="AE86" i="4"/>
  <c r="AE84" i="4"/>
  <c r="AE87" i="4"/>
  <c r="AE88" i="4"/>
  <c r="AE85" i="4"/>
  <c r="AE83" i="4"/>
  <c r="AD133" i="4"/>
  <c r="AD327" i="4" s="1"/>
  <c r="AD415" i="4" s="1"/>
  <c r="AD153" i="4"/>
  <c r="AD325" i="4" s="1"/>
  <c r="AD413" i="4" s="1"/>
  <c r="AD154" i="4"/>
  <c r="AD326" i="4" s="1"/>
  <c r="AD414" i="4" s="1"/>
  <c r="AD151" i="4"/>
  <c r="AD322" i="4" s="1"/>
  <c r="AD410" i="4" s="1"/>
  <c r="AD152" i="4"/>
  <c r="AD150" i="4"/>
  <c r="AD149" i="4"/>
  <c r="AD319" i="4" s="1"/>
  <c r="AD407" i="4" s="1"/>
  <c r="AC321" i="4"/>
  <c r="AC409" i="4" s="1"/>
  <c r="AC320" i="4"/>
  <c r="AC408" i="4" s="1"/>
  <c r="AB436" i="4"/>
  <c r="AB545" i="4" s="1"/>
  <c r="AC498" i="4"/>
  <c r="AC295" i="4"/>
  <c r="AC383" i="4" s="1"/>
  <c r="AC441" i="4" s="1"/>
  <c r="AD160" i="4"/>
  <c r="AD317" i="4" s="1"/>
  <c r="AD405" i="4" s="1"/>
  <c r="AD134" i="4"/>
  <c r="AD318" i="4" s="1"/>
  <c r="AD406" i="4" s="1"/>
  <c r="AD157" i="4"/>
  <c r="AD314" i="4" s="1"/>
  <c r="AD402" i="4" s="1"/>
  <c r="AD158" i="4"/>
  <c r="AD315" i="4" s="1"/>
  <c r="AD403" i="4" s="1"/>
  <c r="AD156" i="4"/>
  <c r="AD313" i="4" s="1"/>
  <c r="AD401" i="4" s="1"/>
  <c r="AD155" i="4"/>
  <c r="AD312" i="4" s="1"/>
  <c r="AD400" i="4" s="1"/>
  <c r="AD159" i="4"/>
  <c r="AD316" i="4" s="1"/>
  <c r="AD404" i="4" s="1"/>
  <c r="AC337" i="4"/>
  <c r="AC425" i="4" s="1"/>
  <c r="AC338" i="4"/>
  <c r="AC426" i="4" s="1"/>
  <c r="AC301" i="4"/>
  <c r="AC389" i="4" s="1"/>
  <c r="AC299" i="4"/>
  <c r="AC387" i="4" s="1"/>
  <c r="AC300" i="4"/>
  <c r="AC388" i="4" s="1"/>
  <c r="AC298" i="4"/>
  <c r="AC386" i="4" s="1"/>
  <c r="AB520" i="4"/>
  <c r="AB504" i="4"/>
  <c r="AC333" i="4"/>
  <c r="AC421" i="4" s="1"/>
  <c r="AC334" i="4"/>
  <c r="AC422" i="4" s="1"/>
  <c r="AD142" i="4"/>
  <c r="AD139" i="4"/>
  <c r="AD131" i="4"/>
  <c r="AD140" i="4"/>
  <c r="AD138" i="4"/>
  <c r="AD141" i="4"/>
  <c r="AD137" i="4"/>
  <c r="AF71" i="4"/>
  <c r="AF73" i="4"/>
  <c r="AF74" i="4" s="1"/>
  <c r="AD23" i="11" s="1"/>
  <c r="AC275" i="4"/>
  <c r="AC363" i="4" s="1"/>
  <c r="AC266" i="4"/>
  <c r="AC354" i="4" s="1"/>
  <c r="AC271" i="4"/>
  <c r="AC359" i="4" s="1"/>
  <c r="AC270" i="4"/>
  <c r="AC358" i="4" s="1"/>
  <c r="AC494" i="4"/>
  <c r="AC267" i="4"/>
  <c r="AC355" i="4" s="1"/>
  <c r="AC274" i="4"/>
  <c r="AC362" i="4" s="1"/>
  <c r="AC273" i="4"/>
  <c r="AC361" i="4" s="1"/>
  <c r="AC272" i="4"/>
  <c r="AC360" i="4" s="1"/>
  <c r="AC268" i="4"/>
  <c r="AC356" i="4" s="1"/>
  <c r="AC269" i="4"/>
  <c r="AC357" i="4" s="1"/>
  <c r="AC294" i="4"/>
  <c r="AC382" i="4" s="1"/>
  <c r="AC497" i="4"/>
  <c r="AC292" i="4"/>
  <c r="AC380" i="4" s="1"/>
  <c r="AC291" i="4"/>
  <c r="AC379" i="4" s="1"/>
  <c r="AC293" i="4"/>
  <c r="AC381" i="4" s="1"/>
  <c r="AA510" i="4"/>
  <c r="AB521" i="4"/>
  <c r="AB505" i="4"/>
  <c r="AG70" i="4"/>
  <c r="AH60" i="4"/>
  <c r="AB507" i="4"/>
  <c r="AC500" i="4"/>
  <c r="AC509" i="4" s="1"/>
  <c r="AC296" i="4"/>
  <c r="AC384" i="4" s="1"/>
  <c r="AC443" i="4" s="1"/>
  <c r="AC305" i="4"/>
  <c r="AC393" i="4" s="1"/>
  <c r="AC304" i="4"/>
  <c r="AC392" i="4" s="1"/>
  <c r="AC308" i="4"/>
  <c r="AC396" i="4" s="1"/>
  <c r="AC306" i="4"/>
  <c r="AC394" i="4" s="1"/>
  <c r="AC307" i="4"/>
  <c r="AC395" i="4" s="1"/>
  <c r="AD135" i="4"/>
  <c r="AD336" i="4" s="1"/>
  <c r="AD424" i="4" s="1"/>
  <c r="AD164" i="4"/>
  <c r="AD163" i="4"/>
  <c r="AD332" i="4" s="1"/>
  <c r="AD420" i="4" s="1"/>
  <c r="AD161" i="4"/>
  <c r="AD162" i="4"/>
  <c r="AD165" i="4"/>
  <c r="AD335" i="4" s="1"/>
  <c r="AD423" i="4" s="1"/>
  <c r="AC277" i="4"/>
  <c r="AC365" i="4" s="1"/>
  <c r="AC278" i="4"/>
  <c r="AC366" i="4" s="1"/>
  <c r="AC495" i="4"/>
  <c r="AC281" i="4"/>
  <c r="AC369" i="4" s="1"/>
  <c r="AC276" i="4"/>
  <c r="AC364" i="4" s="1"/>
  <c r="AC279" i="4"/>
  <c r="AC367" i="4" s="1"/>
  <c r="AC280" i="4"/>
  <c r="AC368" i="4" s="1"/>
  <c r="AE24" i="11" l="1"/>
  <c r="AE32" i="11"/>
  <c r="AB529" i="4"/>
  <c r="AB530" i="4" s="1"/>
  <c r="AB539" i="4" s="1"/>
  <c r="AC552" i="4"/>
  <c r="AC550" i="4"/>
  <c r="AC440" i="4"/>
  <c r="AC549" i="4" s="1"/>
  <c r="AC442" i="4"/>
  <c r="AC551" i="4" s="1"/>
  <c r="AC439" i="4"/>
  <c r="AC548" i="4" s="1"/>
  <c r="AC438" i="4"/>
  <c r="AC547" i="4" s="1"/>
  <c r="AC506" i="4"/>
  <c r="AC504" i="4"/>
  <c r="AC520" i="4"/>
  <c r="AD285" i="4"/>
  <c r="AD373" i="4" s="1"/>
  <c r="AD290" i="4"/>
  <c r="AD378" i="4" s="1"/>
  <c r="AD288" i="4"/>
  <c r="AD376" i="4" s="1"/>
  <c r="AD496" i="4"/>
  <c r="AD286" i="4"/>
  <c r="AD374" i="4" s="1"/>
  <c r="AD289" i="4"/>
  <c r="AD377" i="4" s="1"/>
  <c r="AD287" i="4"/>
  <c r="AD375" i="4" s="1"/>
  <c r="AD283" i="4"/>
  <c r="AD371" i="4" s="1"/>
  <c r="AD284" i="4"/>
  <c r="AD372" i="4" s="1"/>
  <c r="AD282" i="4"/>
  <c r="AD370" i="4" s="1"/>
  <c r="AE169" i="4"/>
  <c r="AE344" i="4" s="1"/>
  <c r="AE432" i="4" s="1"/>
  <c r="AE170" i="4"/>
  <c r="AE345" i="4" s="1"/>
  <c r="AE433" i="4" s="1"/>
  <c r="AE136" i="4"/>
  <c r="AE346" i="4" s="1"/>
  <c r="AE434" i="4" s="1"/>
  <c r="AE168" i="4"/>
  <c r="AE343" i="4" s="1"/>
  <c r="AE431" i="4" s="1"/>
  <c r="AE166" i="4"/>
  <c r="AE167" i="4"/>
  <c r="AD339" i="4"/>
  <c r="AD427" i="4" s="1"/>
  <c r="AD342" i="4"/>
  <c r="AD430" i="4" s="1"/>
  <c r="AD341" i="4"/>
  <c r="AD429" i="4" s="1"/>
  <c r="AD340" i="4"/>
  <c r="AD428" i="4" s="1"/>
  <c r="AD329" i="4"/>
  <c r="AD417" i="4" s="1"/>
  <c r="AD330" i="4"/>
  <c r="AD418" i="4" s="1"/>
  <c r="AD331" i="4"/>
  <c r="AD419" i="4" s="1"/>
  <c r="AD328" i="4"/>
  <c r="AD416" i="4" s="1"/>
  <c r="AC503" i="4"/>
  <c r="AC519" i="4"/>
  <c r="AF86" i="4"/>
  <c r="AF85" i="4"/>
  <c r="AF88" i="4"/>
  <c r="AF84" i="4"/>
  <c r="AF83" i="4"/>
  <c r="AF87" i="4"/>
  <c r="AD295" i="4"/>
  <c r="AD383" i="4" s="1"/>
  <c r="AD441" i="4" s="1"/>
  <c r="AD498" i="4"/>
  <c r="AC436" i="4"/>
  <c r="AC545" i="4" s="1"/>
  <c r="AE135" i="4"/>
  <c r="AE336" i="4" s="1"/>
  <c r="AE424" i="4" s="1"/>
  <c r="AE163" i="4"/>
  <c r="AE332" i="4" s="1"/>
  <c r="AE420" i="4" s="1"/>
  <c r="AE165" i="4"/>
  <c r="AE335" i="4" s="1"/>
  <c r="AE423" i="4" s="1"/>
  <c r="AE161" i="4"/>
  <c r="AE164" i="4"/>
  <c r="AE162" i="4"/>
  <c r="AC521" i="4"/>
  <c r="AC505" i="4"/>
  <c r="AH70" i="4"/>
  <c r="AI60" i="4"/>
  <c r="AD334" i="4"/>
  <c r="AD422" i="4" s="1"/>
  <c r="AD333" i="4"/>
  <c r="AD421" i="4" s="1"/>
  <c r="AC518" i="4"/>
  <c r="AC502" i="4"/>
  <c r="AG71" i="4"/>
  <c r="AG73" i="4"/>
  <c r="AG74" i="4" s="1"/>
  <c r="AE23" i="11" s="1"/>
  <c r="AD265" i="4"/>
  <c r="AD353" i="4" s="1"/>
  <c r="AD260" i="4"/>
  <c r="AD348" i="4" s="1"/>
  <c r="AD493" i="4"/>
  <c r="AD262" i="4"/>
  <c r="AD350" i="4" s="1"/>
  <c r="AD261" i="4"/>
  <c r="AD349" i="4" s="1"/>
  <c r="AD264" i="4"/>
  <c r="AD352" i="4" s="1"/>
  <c r="AD263" i="4"/>
  <c r="AD351" i="4" s="1"/>
  <c r="AD293" i="4"/>
  <c r="AD381" i="4" s="1"/>
  <c r="AD294" i="4"/>
  <c r="AD382" i="4" s="1"/>
  <c r="AD292" i="4"/>
  <c r="AD380" i="4" s="1"/>
  <c r="AD497" i="4"/>
  <c r="AD291" i="4"/>
  <c r="AD379" i="4" s="1"/>
  <c r="AE159" i="4"/>
  <c r="AE316" i="4" s="1"/>
  <c r="AE404" i="4" s="1"/>
  <c r="AE134" i="4"/>
  <c r="AE318" i="4" s="1"/>
  <c r="AE406" i="4" s="1"/>
  <c r="AE155" i="4"/>
  <c r="AE312" i="4" s="1"/>
  <c r="AE400" i="4" s="1"/>
  <c r="AE158" i="4"/>
  <c r="AE315" i="4" s="1"/>
  <c r="AE403" i="4" s="1"/>
  <c r="AE160" i="4"/>
  <c r="AE317" i="4" s="1"/>
  <c r="AE405" i="4" s="1"/>
  <c r="AE156" i="4"/>
  <c r="AE313" i="4" s="1"/>
  <c r="AE401" i="4" s="1"/>
  <c r="AE157" i="4"/>
  <c r="AE314" i="4" s="1"/>
  <c r="AE402" i="4" s="1"/>
  <c r="AD302" i="4"/>
  <c r="AD390" i="4" s="1"/>
  <c r="AD303" i="4"/>
  <c r="AD391" i="4" s="1"/>
  <c r="AD276" i="4"/>
  <c r="AD364" i="4" s="1"/>
  <c r="AD280" i="4"/>
  <c r="AD368" i="4" s="1"/>
  <c r="AD277" i="4"/>
  <c r="AD365" i="4" s="1"/>
  <c r="AD278" i="4"/>
  <c r="AD366" i="4" s="1"/>
  <c r="AD281" i="4"/>
  <c r="AD369" i="4" s="1"/>
  <c r="AD279" i="4"/>
  <c r="AD367" i="4" s="1"/>
  <c r="AD495" i="4"/>
  <c r="AE147" i="4"/>
  <c r="AE143" i="4"/>
  <c r="AE297" i="4" s="1"/>
  <c r="AE385" i="4" s="1"/>
  <c r="AE144" i="4"/>
  <c r="AE148" i="4"/>
  <c r="AE146" i="4"/>
  <c r="AE132" i="4"/>
  <c r="AE309" i="4" s="1"/>
  <c r="AE397" i="4" s="1"/>
  <c r="AE145" i="4"/>
  <c r="AD299" i="4"/>
  <c r="AD387" i="4" s="1"/>
  <c r="AD301" i="4"/>
  <c r="AD389" i="4" s="1"/>
  <c r="AD300" i="4"/>
  <c r="AD388" i="4" s="1"/>
  <c r="AD298" i="4"/>
  <c r="AD386" i="4" s="1"/>
  <c r="AD500" i="4"/>
  <c r="AD509" i="4" s="1"/>
  <c r="AD296" i="4"/>
  <c r="AD384" i="4" s="1"/>
  <c r="AD443" i="4" s="1"/>
  <c r="AC507" i="4"/>
  <c r="AD320" i="4"/>
  <c r="AD408" i="4" s="1"/>
  <c r="AD321" i="4"/>
  <c r="AD409" i="4" s="1"/>
  <c r="AE142" i="4"/>
  <c r="AE139" i="4"/>
  <c r="AE141" i="4"/>
  <c r="AE138" i="4"/>
  <c r="AE137" i="4"/>
  <c r="AE131" i="4"/>
  <c r="AE140" i="4"/>
  <c r="AC535" i="4"/>
  <c r="AC537" i="4" s="1"/>
  <c r="AC508" i="4"/>
  <c r="AB510" i="4"/>
  <c r="AC437" i="4"/>
  <c r="AC546" i="4" s="1"/>
  <c r="AD499" i="4"/>
  <c r="AD311" i="4"/>
  <c r="AD399" i="4" s="1"/>
  <c r="AD310" i="4"/>
  <c r="AD398" i="4" s="1"/>
  <c r="AD268" i="4"/>
  <c r="AD356" i="4" s="1"/>
  <c r="AD270" i="4"/>
  <c r="AD358" i="4" s="1"/>
  <c r="AD271" i="4"/>
  <c r="AD359" i="4" s="1"/>
  <c r="AD266" i="4"/>
  <c r="AD354" i="4" s="1"/>
  <c r="AD273" i="4"/>
  <c r="AD361" i="4" s="1"/>
  <c r="AD267" i="4"/>
  <c r="AD355" i="4" s="1"/>
  <c r="AD272" i="4"/>
  <c r="AD360" i="4" s="1"/>
  <c r="AD275" i="4"/>
  <c r="AD363" i="4" s="1"/>
  <c r="AD494" i="4"/>
  <c r="AD269" i="4"/>
  <c r="AD357" i="4" s="1"/>
  <c r="AD274" i="4"/>
  <c r="AD362" i="4" s="1"/>
  <c r="AD324" i="4"/>
  <c r="AD412" i="4" s="1"/>
  <c r="AD323" i="4"/>
  <c r="AD411" i="4" s="1"/>
  <c r="AE153" i="4"/>
  <c r="AE325" i="4" s="1"/>
  <c r="AE413" i="4" s="1"/>
  <c r="AE151" i="4"/>
  <c r="AE322" i="4" s="1"/>
  <c r="AE410" i="4" s="1"/>
  <c r="AE150" i="4"/>
  <c r="AE154" i="4"/>
  <c r="AE326" i="4" s="1"/>
  <c r="AE414" i="4" s="1"/>
  <c r="AE149" i="4"/>
  <c r="AE319" i="4" s="1"/>
  <c r="AE407" i="4" s="1"/>
  <c r="AE152" i="4"/>
  <c r="AE133" i="4"/>
  <c r="AE327" i="4" s="1"/>
  <c r="AE415" i="4" s="1"/>
  <c r="AD338" i="4"/>
  <c r="AD426" i="4" s="1"/>
  <c r="AD337" i="4"/>
  <c r="AD425" i="4" s="1"/>
  <c r="AD305" i="4"/>
  <c r="AD393" i="4" s="1"/>
  <c r="AD306" i="4"/>
  <c r="AD394" i="4" s="1"/>
  <c r="AD304" i="4"/>
  <c r="AD392" i="4" s="1"/>
  <c r="AD308" i="4"/>
  <c r="AD396" i="4" s="1"/>
  <c r="AD307" i="4"/>
  <c r="AD395" i="4" s="1"/>
  <c r="AF24" i="11" l="1"/>
  <c r="AF32" i="11"/>
  <c r="AC529" i="4"/>
  <c r="AC530" i="4" s="1"/>
  <c r="AC539" i="4" s="1"/>
  <c r="AD442" i="4"/>
  <c r="AD551" i="4" s="1"/>
  <c r="AD550" i="4"/>
  <c r="AD438" i="4"/>
  <c r="AD547" i="4" s="1"/>
  <c r="AD440" i="4"/>
  <c r="AD549" i="4" s="1"/>
  <c r="AD439" i="4"/>
  <c r="AD548" i="4" s="1"/>
  <c r="AD518" i="4"/>
  <c r="AD502" i="4"/>
  <c r="AE495" i="4"/>
  <c r="AE276" i="4"/>
  <c r="AE364" i="4" s="1"/>
  <c r="AE281" i="4"/>
  <c r="AE369" i="4" s="1"/>
  <c r="AE278" i="4"/>
  <c r="AE366" i="4" s="1"/>
  <c r="AE280" i="4"/>
  <c r="AE368" i="4" s="1"/>
  <c r="AE279" i="4"/>
  <c r="AE367" i="4" s="1"/>
  <c r="AE277" i="4"/>
  <c r="AE365" i="4" s="1"/>
  <c r="AF141" i="4"/>
  <c r="AF142" i="4"/>
  <c r="AF137" i="4"/>
  <c r="AF139" i="4"/>
  <c r="AF131" i="4"/>
  <c r="AF140" i="4"/>
  <c r="AF138" i="4"/>
  <c r="AE269" i="4"/>
  <c r="AE357" i="4" s="1"/>
  <c r="AE266" i="4"/>
  <c r="AE354" i="4" s="1"/>
  <c r="AE274" i="4"/>
  <c r="AE362" i="4" s="1"/>
  <c r="AE275" i="4"/>
  <c r="AE363" i="4" s="1"/>
  <c r="AE270" i="4"/>
  <c r="AE358" i="4" s="1"/>
  <c r="AE273" i="4"/>
  <c r="AE361" i="4" s="1"/>
  <c r="AE267" i="4"/>
  <c r="AE355" i="4" s="1"/>
  <c r="AE268" i="4"/>
  <c r="AE356" i="4" s="1"/>
  <c r="AE271" i="4"/>
  <c r="AE359" i="4" s="1"/>
  <c r="AE272" i="4"/>
  <c r="AE360" i="4" s="1"/>
  <c r="AE494" i="4"/>
  <c r="AE296" i="4"/>
  <c r="AE384" i="4" s="1"/>
  <c r="AE443" i="4" s="1"/>
  <c r="AE500" i="4"/>
  <c r="AE509" i="4" s="1"/>
  <c r="AE299" i="4"/>
  <c r="AE387" i="4" s="1"/>
  <c r="AE300" i="4"/>
  <c r="AE388" i="4" s="1"/>
  <c r="AE301" i="4"/>
  <c r="AE389" i="4" s="1"/>
  <c r="AE298" i="4"/>
  <c r="AE386" i="4" s="1"/>
  <c r="AC510" i="4"/>
  <c r="AF135" i="4"/>
  <c r="AF336" i="4" s="1"/>
  <c r="AF424" i="4" s="1"/>
  <c r="AF163" i="4"/>
  <c r="AF332" i="4" s="1"/>
  <c r="AF420" i="4" s="1"/>
  <c r="AF164" i="4"/>
  <c r="AF161" i="4"/>
  <c r="AF165" i="4"/>
  <c r="AF335" i="4" s="1"/>
  <c r="AF423" i="4" s="1"/>
  <c r="AF162" i="4"/>
  <c r="AD436" i="4"/>
  <c r="AD545" i="4" s="1"/>
  <c r="AE321" i="4"/>
  <c r="AE409" i="4" s="1"/>
  <c r="AE320" i="4"/>
  <c r="AE408" i="4" s="1"/>
  <c r="AD508" i="4"/>
  <c r="AD535" i="4"/>
  <c r="AD537" i="4" s="1"/>
  <c r="AD503" i="4"/>
  <c r="AD519" i="4"/>
  <c r="AE289" i="4"/>
  <c r="AE377" i="4" s="1"/>
  <c r="AE284" i="4"/>
  <c r="AE372" i="4" s="1"/>
  <c r="AE290" i="4"/>
  <c r="AE378" i="4" s="1"/>
  <c r="AE286" i="4"/>
  <c r="AE374" i="4" s="1"/>
  <c r="AE283" i="4"/>
  <c r="AE371" i="4" s="1"/>
  <c r="AE288" i="4"/>
  <c r="AE376" i="4" s="1"/>
  <c r="AE287" i="4"/>
  <c r="AE375" i="4" s="1"/>
  <c r="AE285" i="4"/>
  <c r="AE373" i="4" s="1"/>
  <c r="AE496" i="4"/>
  <c r="AE282" i="4"/>
  <c r="AE370" i="4" s="1"/>
  <c r="AE294" i="4"/>
  <c r="AE382" i="4" s="1"/>
  <c r="AE291" i="4"/>
  <c r="AE379" i="4" s="1"/>
  <c r="AE293" i="4"/>
  <c r="AE381" i="4" s="1"/>
  <c r="AE497" i="4"/>
  <c r="AE292" i="4"/>
  <c r="AE380" i="4" s="1"/>
  <c r="AE303" i="4"/>
  <c r="AE391" i="4" s="1"/>
  <c r="AE302" i="4"/>
  <c r="AE390" i="4" s="1"/>
  <c r="AE310" i="4"/>
  <c r="AE398" i="4" s="1"/>
  <c r="AE311" i="4"/>
  <c r="AE399" i="4" s="1"/>
  <c r="AE499" i="4"/>
  <c r="AF132" i="4"/>
  <c r="AF309" i="4" s="1"/>
  <c r="AF397" i="4" s="1"/>
  <c r="AF143" i="4"/>
  <c r="AF297" i="4" s="1"/>
  <c r="AF385" i="4" s="1"/>
  <c r="AF144" i="4"/>
  <c r="AF148" i="4"/>
  <c r="AF145" i="4"/>
  <c r="AF147" i="4"/>
  <c r="AF146" i="4"/>
  <c r="AE295" i="4"/>
  <c r="AE383" i="4" s="1"/>
  <c r="AE441" i="4" s="1"/>
  <c r="AE498" i="4"/>
  <c r="AD552" i="4"/>
  <c r="AG86" i="4"/>
  <c r="AG88" i="4"/>
  <c r="AG87" i="4"/>
  <c r="AG83" i="4"/>
  <c r="AG85" i="4"/>
  <c r="AG84" i="4"/>
  <c r="AE328" i="4"/>
  <c r="AE416" i="4" s="1"/>
  <c r="AE330" i="4"/>
  <c r="AE418" i="4" s="1"/>
  <c r="AE331" i="4"/>
  <c r="AE419" i="4" s="1"/>
  <c r="AE329" i="4"/>
  <c r="AE417" i="4" s="1"/>
  <c r="AF169" i="4"/>
  <c r="AF344" i="4" s="1"/>
  <c r="AF432" i="4" s="1"/>
  <c r="AF166" i="4"/>
  <c r="AF170" i="4"/>
  <c r="AF345" i="4" s="1"/>
  <c r="AF433" i="4" s="1"/>
  <c r="AF168" i="4"/>
  <c r="AF343" i="4" s="1"/>
  <c r="AF431" i="4" s="1"/>
  <c r="AF136" i="4"/>
  <c r="AF346" i="4" s="1"/>
  <c r="AF434" i="4" s="1"/>
  <c r="AF167" i="4"/>
  <c r="AD437" i="4"/>
  <c r="AD546" i="4" s="1"/>
  <c r="AE324" i="4"/>
  <c r="AE412" i="4" s="1"/>
  <c r="AE323" i="4"/>
  <c r="AE411" i="4" s="1"/>
  <c r="AE265" i="4"/>
  <c r="AE353" i="4" s="1"/>
  <c r="AE263" i="4"/>
  <c r="AE351" i="4" s="1"/>
  <c r="AE260" i="4"/>
  <c r="AE348" i="4" s="1"/>
  <c r="AE262" i="4"/>
  <c r="AE350" i="4" s="1"/>
  <c r="AE264" i="4"/>
  <c r="AE352" i="4" s="1"/>
  <c r="AE261" i="4"/>
  <c r="AE349" i="4" s="1"/>
  <c r="AE493" i="4"/>
  <c r="AE306" i="4"/>
  <c r="AE394" i="4" s="1"/>
  <c r="AE305" i="4"/>
  <c r="AE393" i="4" s="1"/>
  <c r="AE304" i="4"/>
  <c r="AE392" i="4" s="1"/>
  <c r="AE308" i="4"/>
  <c r="AE396" i="4" s="1"/>
  <c r="AE307" i="4"/>
  <c r="AE395" i="4" s="1"/>
  <c r="AD504" i="4"/>
  <c r="AD520" i="4"/>
  <c r="AD506" i="4"/>
  <c r="AJ60" i="4"/>
  <c r="AJ70" i="4" s="1"/>
  <c r="AI70" i="4"/>
  <c r="AE334" i="4"/>
  <c r="AE422" i="4" s="1"/>
  <c r="AE333" i="4"/>
  <c r="AE421" i="4" s="1"/>
  <c r="AD507" i="4"/>
  <c r="AF154" i="4"/>
  <c r="AF326" i="4" s="1"/>
  <c r="AF414" i="4" s="1"/>
  <c r="AF153" i="4"/>
  <c r="AF325" i="4" s="1"/>
  <c r="AF413" i="4" s="1"/>
  <c r="AF152" i="4"/>
  <c r="AF149" i="4"/>
  <c r="AF319" i="4" s="1"/>
  <c r="AF407" i="4" s="1"/>
  <c r="AF150" i="4"/>
  <c r="AF151" i="4"/>
  <c r="AF322" i="4" s="1"/>
  <c r="AF410" i="4" s="1"/>
  <c r="AF133" i="4"/>
  <c r="AF327" i="4" s="1"/>
  <c r="AF415" i="4" s="1"/>
  <c r="AE341" i="4"/>
  <c r="AE429" i="4" s="1"/>
  <c r="AE340" i="4"/>
  <c r="AE428" i="4" s="1"/>
  <c r="AE339" i="4"/>
  <c r="AE427" i="4" s="1"/>
  <c r="AE342" i="4"/>
  <c r="AE430" i="4" s="1"/>
  <c r="AD521" i="4"/>
  <c r="AD505" i="4"/>
  <c r="AH71" i="4"/>
  <c r="AH73" i="4"/>
  <c r="AH74" i="4" s="1"/>
  <c r="AF23" i="11" s="1"/>
  <c r="AF157" i="4"/>
  <c r="AF314" i="4" s="1"/>
  <c r="AF402" i="4" s="1"/>
  <c r="AF155" i="4"/>
  <c r="AF312" i="4" s="1"/>
  <c r="AF400" i="4" s="1"/>
  <c r="AF156" i="4"/>
  <c r="AF313" i="4" s="1"/>
  <c r="AF401" i="4" s="1"/>
  <c r="AF160" i="4"/>
  <c r="AF317" i="4" s="1"/>
  <c r="AF405" i="4" s="1"/>
  <c r="AF158" i="4"/>
  <c r="AF315" i="4" s="1"/>
  <c r="AF403" i="4" s="1"/>
  <c r="AF159" i="4"/>
  <c r="AF316" i="4" s="1"/>
  <c r="AF404" i="4" s="1"/>
  <c r="AF134" i="4"/>
  <c r="AF318" i="4" s="1"/>
  <c r="AF406" i="4" s="1"/>
  <c r="AE337" i="4"/>
  <c r="AE425" i="4" s="1"/>
  <c r="AE338" i="4"/>
  <c r="AE426" i="4" s="1"/>
  <c r="AH24" i="11" l="1"/>
  <c r="AH32" i="11"/>
  <c r="AG24" i="11"/>
  <c r="AG32" i="11"/>
  <c r="AD529" i="4"/>
  <c r="AD530" i="4" s="1"/>
  <c r="AD539" i="4" s="1"/>
  <c r="AE550" i="4"/>
  <c r="AE440" i="4"/>
  <c r="AE549" i="4" s="1"/>
  <c r="AE442" i="4"/>
  <c r="AE551" i="4" s="1"/>
  <c r="AE438" i="4"/>
  <c r="AE547" i="4" s="1"/>
  <c r="AE552" i="4"/>
  <c r="AE436" i="4"/>
  <c r="AE545" i="4" s="1"/>
  <c r="AE439" i="4"/>
  <c r="AE548" i="4" s="1"/>
  <c r="AF497" i="4"/>
  <c r="AF293" i="4"/>
  <c r="AF381" i="4" s="1"/>
  <c r="AF291" i="4"/>
  <c r="AF379" i="4" s="1"/>
  <c r="AF294" i="4"/>
  <c r="AF382" i="4" s="1"/>
  <c r="AF292" i="4"/>
  <c r="AF380" i="4" s="1"/>
  <c r="AJ71" i="4"/>
  <c r="AJ73" i="4"/>
  <c r="AJ74" i="4" s="1"/>
  <c r="AH23" i="11" s="1"/>
  <c r="AG158" i="4"/>
  <c r="AG315" i="4" s="1"/>
  <c r="AG403" i="4" s="1"/>
  <c r="AG160" i="4"/>
  <c r="AG317" i="4" s="1"/>
  <c r="AG405" i="4" s="1"/>
  <c r="AG155" i="4"/>
  <c r="AG312" i="4" s="1"/>
  <c r="AG400" i="4" s="1"/>
  <c r="AG134" i="4"/>
  <c r="AG318" i="4" s="1"/>
  <c r="AG406" i="4" s="1"/>
  <c r="AG159" i="4"/>
  <c r="AG316" i="4" s="1"/>
  <c r="AG404" i="4" s="1"/>
  <c r="AG157" i="4"/>
  <c r="AG314" i="4" s="1"/>
  <c r="AG402" i="4" s="1"/>
  <c r="AG156" i="4"/>
  <c r="AG313" i="4" s="1"/>
  <c r="AG401" i="4" s="1"/>
  <c r="AF306" i="4"/>
  <c r="AF394" i="4" s="1"/>
  <c r="AF307" i="4"/>
  <c r="AF395" i="4" s="1"/>
  <c r="AF305" i="4"/>
  <c r="AF393" i="4" s="1"/>
  <c r="AF304" i="4"/>
  <c r="AF392" i="4" s="1"/>
  <c r="AF308" i="4"/>
  <c r="AF396" i="4" s="1"/>
  <c r="AE521" i="4"/>
  <c r="AE505" i="4"/>
  <c r="AE519" i="4"/>
  <c r="AE503" i="4"/>
  <c r="AF267" i="4"/>
  <c r="AF355" i="4" s="1"/>
  <c r="AF270" i="4"/>
  <c r="AF358" i="4" s="1"/>
  <c r="AF275" i="4"/>
  <c r="AF363" i="4" s="1"/>
  <c r="AF494" i="4"/>
  <c r="AF272" i="4"/>
  <c r="AF360" i="4" s="1"/>
  <c r="AF274" i="4"/>
  <c r="AF362" i="4" s="1"/>
  <c r="AF273" i="4"/>
  <c r="AF361" i="4" s="1"/>
  <c r="AF269" i="4"/>
  <c r="AF357" i="4" s="1"/>
  <c r="AF271" i="4"/>
  <c r="AF359" i="4" s="1"/>
  <c r="AF268" i="4"/>
  <c r="AF356" i="4" s="1"/>
  <c r="AF266" i="4"/>
  <c r="AF354" i="4" s="1"/>
  <c r="AF500" i="4"/>
  <c r="AF509" i="4" s="1"/>
  <c r="AF296" i="4"/>
  <c r="AF384" i="4" s="1"/>
  <c r="AF443" i="4" s="1"/>
  <c r="AI71" i="4"/>
  <c r="AI73" i="4"/>
  <c r="AI74" i="4" s="1"/>
  <c r="AG23" i="11" s="1"/>
  <c r="AG168" i="4"/>
  <c r="AG343" i="4" s="1"/>
  <c r="AG431" i="4" s="1"/>
  <c r="AG169" i="4"/>
  <c r="AG344" i="4" s="1"/>
  <c r="AG432" i="4" s="1"/>
  <c r="AG166" i="4"/>
  <c r="AG167" i="4"/>
  <c r="AG136" i="4"/>
  <c r="AG346" i="4" s="1"/>
  <c r="AG434" i="4" s="1"/>
  <c r="AG170" i="4"/>
  <c r="AG345" i="4" s="1"/>
  <c r="AG433" i="4" s="1"/>
  <c r="AF320" i="4"/>
  <c r="AF408" i="4" s="1"/>
  <c r="AF321" i="4"/>
  <c r="AF409" i="4" s="1"/>
  <c r="AF337" i="4"/>
  <c r="AF425" i="4" s="1"/>
  <c r="AF338" i="4"/>
  <c r="AF426" i="4" s="1"/>
  <c r="AG143" i="4"/>
  <c r="AG297" i="4" s="1"/>
  <c r="AG385" i="4" s="1"/>
  <c r="AG146" i="4"/>
  <c r="AG132" i="4"/>
  <c r="AG309" i="4" s="1"/>
  <c r="AG397" i="4" s="1"/>
  <c r="AG148" i="4"/>
  <c r="AG145" i="4"/>
  <c r="AG147" i="4"/>
  <c r="AG144" i="4"/>
  <c r="AF310" i="4"/>
  <c r="AF398" i="4" s="1"/>
  <c r="AF311" i="4"/>
  <c r="AF399" i="4" s="1"/>
  <c r="AF499" i="4"/>
  <c r="AE508" i="4"/>
  <c r="AE535" i="4"/>
  <c r="AE537" i="4" s="1"/>
  <c r="AE506" i="4"/>
  <c r="AF289" i="4"/>
  <c r="AF377" i="4" s="1"/>
  <c r="AF288" i="4"/>
  <c r="AF376" i="4" s="1"/>
  <c r="AF284" i="4"/>
  <c r="AF372" i="4" s="1"/>
  <c r="AF287" i="4"/>
  <c r="AF375" i="4" s="1"/>
  <c r="AF286" i="4"/>
  <c r="AF374" i="4" s="1"/>
  <c r="AF282" i="4"/>
  <c r="AF370" i="4" s="1"/>
  <c r="AF285" i="4"/>
  <c r="AF373" i="4" s="1"/>
  <c r="AF290" i="4"/>
  <c r="AF378" i="4" s="1"/>
  <c r="AF496" i="4"/>
  <c r="AF283" i="4"/>
  <c r="AF371" i="4" s="1"/>
  <c r="AE504" i="4"/>
  <c r="AE520" i="4"/>
  <c r="AE437" i="4"/>
  <c r="AE546" i="4" s="1"/>
  <c r="AG150" i="4"/>
  <c r="AG151" i="4"/>
  <c r="AG322" i="4" s="1"/>
  <c r="AG410" i="4" s="1"/>
  <c r="AG133" i="4"/>
  <c r="AG327" i="4" s="1"/>
  <c r="AG415" i="4" s="1"/>
  <c r="AG149" i="4"/>
  <c r="AG319" i="4" s="1"/>
  <c r="AG407" i="4" s="1"/>
  <c r="AG152" i="4"/>
  <c r="AG153" i="4"/>
  <c r="AG325" i="4" s="1"/>
  <c r="AG413" i="4" s="1"/>
  <c r="AG154" i="4"/>
  <c r="AG326" i="4" s="1"/>
  <c r="AG414" i="4" s="1"/>
  <c r="AE507" i="4"/>
  <c r="AF303" i="4"/>
  <c r="AF391" i="4" s="1"/>
  <c r="AF302" i="4"/>
  <c r="AF390" i="4" s="1"/>
  <c r="AF333" i="4"/>
  <c r="AF421" i="4" s="1"/>
  <c r="AF334" i="4"/>
  <c r="AF422" i="4" s="1"/>
  <c r="AF295" i="4"/>
  <c r="AF383" i="4" s="1"/>
  <c r="AF441" i="4" s="1"/>
  <c r="AF498" i="4"/>
  <c r="AF331" i="4"/>
  <c r="AF419" i="4" s="1"/>
  <c r="AF329" i="4"/>
  <c r="AF417" i="4" s="1"/>
  <c r="AF330" i="4"/>
  <c r="AF418" i="4" s="1"/>
  <c r="AF328" i="4"/>
  <c r="AF416" i="4" s="1"/>
  <c r="AH86" i="4"/>
  <c r="AH85" i="4"/>
  <c r="AH87" i="4"/>
  <c r="AH83" i="4"/>
  <c r="AH84" i="4"/>
  <c r="AH88" i="4"/>
  <c r="AF323" i="4"/>
  <c r="AF411" i="4" s="1"/>
  <c r="AF324" i="4"/>
  <c r="AF412" i="4" s="1"/>
  <c r="AF339" i="4"/>
  <c r="AF427" i="4" s="1"/>
  <c r="AF342" i="4"/>
  <c r="AF430" i="4" s="1"/>
  <c r="AF341" i="4"/>
  <c r="AF429" i="4" s="1"/>
  <c r="AF340" i="4"/>
  <c r="AF428" i="4" s="1"/>
  <c r="AG137" i="4"/>
  <c r="AG142" i="4"/>
  <c r="AG140" i="4"/>
  <c r="AG131" i="4"/>
  <c r="AG141" i="4"/>
  <c r="AG139" i="4"/>
  <c r="AG138" i="4"/>
  <c r="AF278" i="4"/>
  <c r="AF366" i="4" s="1"/>
  <c r="AF281" i="4"/>
  <c r="AF369" i="4" s="1"/>
  <c r="AF495" i="4"/>
  <c r="AF277" i="4"/>
  <c r="AF365" i="4" s="1"/>
  <c r="AF279" i="4"/>
  <c r="AF367" i="4" s="1"/>
  <c r="AF280" i="4"/>
  <c r="AF368" i="4" s="1"/>
  <c r="AF276" i="4"/>
  <c r="AF364" i="4" s="1"/>
  <c r="AD510" i="4"/>
  <c r="AE518" i="4"/>
  <c r="AE502" i="4"/>
  <c r="AG162" i="4"/>
  <c r="AG165" i="4"/>
  <c r="AG335" i="4" s="1"/>
  <c r="AG423" i="4" s="1"/>
  <c r="AG135" i="4"/>
  <c r="AG336" i="4" s="1"/>
  <c r="AG424" i="4" s="1"/>
  <c r="AG163" i="4"/>
  <c r="AG332" i="4" s="1"/>
  <c r="AG420" i="4" s="1"/>
  <c r="AG161" i="4"/>
  <c r="AG164" i="4"/>
  <c r="AF299" i="4"/>
  <c r="AF387" i="4" s="1"/>
  <c r="AF298" i="4"/>
  <c r="AF386" i="4" s="1"/>
  <c r="AF300" i="4"/>
  <c r="AF388" i="4" s="1"/>
  <c r="AF301" i="4"/>
  <c r="AF389" i="4" s="1"/>
  <c r="AF493" i="4"/>
  <c r="AF264" i="4"/>
  <c r="AF352" i="4" s="1"/>
  <c r="AF265" i="4"/>
  <c r="AF353" i="4" s="1"/>
  <c r="AF262" i="4"/>
  <c r="AF350" i="4" s="1"/>
  <c r="AF260" i="4"/>
  <c r="AF348" i="4" s="1"/>
  <c r="AF263" i="4"/>
  <c r="AF351" i="4" s="1"/>
  <c r="AF261" i="4"/>
  <c r="AF349" i="4" s="1"/>
  <c r="AE529" i="4" l="1"/>
  <c r="AE530" i="4" s="1"/>
  <c r="AE539" i="4" s="1"/>
  <c r="AF552" i="4"/>
  <c r="AF440" i="4"/>
  <c r="AF549" i="4" s="1"/>
  <c r="AF438" i="4"/>
  <c r="AF547" i="4" s="1"/>
  <c r="AF439" i="4"/>
  <c r="AF548" i="4" s="1"/>
  <c r="AG282" i="4"/>
  <c r="AG370" i="4" s="1"/>
  <c r="AG283" i="4"/>
  <c r="AG371" i="4" s="1"/>
  <c r="AG284" i="4"/>
  <c r="AG372" i="4" s="1"/>
  <c r="AG288" i="4"/>
  <c r="AG376" i="4" s="1"/>
  <c r="AG289" i="4"/>
  <c r="AG377" i="4" s="1"/>
  <c r="AG290" i="4"/>
  <c r="AG378" i="4" s="1"/>
  <c r="AG496" i="4"/>
  <c r="AG285" i="4"/>
  <c r="AG373" i="4" s="1"/>
  <c r="AG286" i="4"/>
  <c r="AG374" i="4" s="1"/>
  <c r="AG287" i="4"/>
  <c r="AG375" i="4" s="1"/>
  <c r="AH165" i="4"/>
  <c r="AH335" i="4" s="1"/>
  <c r="AH423" i="4" s="1"/>
  <c r="AH135" i="4"/>
  <c r="AH336" i="4" s="1"/>
  <c r="AH424" i="4" s="1"/>
  <c r="AH164" i="4"/>
  <c r="AH163" i="4"/>
  <c r="AH332" i="4" s="1"/>
  <c r="AH420" i="4" s="1"/>
  <c r="AH162" i="4"/>
  <c r="AH161" i="4"/>
  <c r="AG323" i="4"/>
  <c r="AG411" i="4" s="1"/>
  <c r="AG324" i="4"/>
  <c r="AG412" i="4" s="1"/>
  <c r="AF535" i="4"/>
  <c r="AF537" i="4" s="1"/>
  <c r="AF508" i="4"/>
  <c r="AH153" i="4"/>
  <c r="AH325" i="4" s="1"/>
  <c r="AH413" i="4" s="1"/>
  <c r="AH151" i="4"/>
  <c r="AH322" i="4" s="1"/>
  <c r="AH410" i="4" s="1"/>
  <c r="AH152" i="4"/>
  <c r="AH149" i="4"/>
  <c r="AH319" i="4" s="1"/>
  <c r="AH407" i="4" s="1"/>
  <c r="AH154" i="4"/>
  <c r="AH326" i="4" s="1"/>
  <c r="AH414" i="4" s="1"/>
  <c r="AH133" i="4"/>
  <c r="AH327" i="4" s="1"/>
  <c r="AH415" i="4" s="1"/>
  <c r="AH150" i="4"/>
  <c r="AF519" i="4"/>
  <c r="AF503" i="4"/>
  <c r="AG296" i="4"/>
  <c r="AG384" i="4" s="1"/>
  <c r="AG443" i="4" s="1"/>
  <c r="AG500" i="4"/>
  <c r="AG509" i="4" s="1"/>
  <c r="AG320" i="4"/>
  <c r="AG408" i="4" s="1"/>
  <c r="AG321" i="4"/>
  <c r="AG409" i="4" s="1"/>
  <c r="AG311" i="4"/>
  <c r="AG399" i="4" s="1"/>
  <c r="AG310" i="4"/>
  <c r="AG398" i="4" s="1"/>
  <c r="AG499" i="4"/>
  <c r="AG342" i="4"/>
  <c r="AG430" i="4" s="1"/>
  <c r="AG339" i="4"/>
  <c r="AG427" i="4" s="1"/>
  <c r="AG340" i="4"/>
  <c r="AG428" i="4" s="1"/>
  <c r="AG341" i="4"/>
  <c r="AG429" i="4" s="1"/>
  <c r="AF436" i="4"/>
  <c r="AF545" i="4" s="1"/>
  <c r="AF507" i="4"/>
  <c r="AG334" i="4"/>
  <c r="AG422" i="4" s="1"/>
  <c r="AG333" i="4"/>
  <c r="AG421" i="4" s="1"/>
  <c r="AF550" i="4"/>
  <c r="AG275" i="4"/>
  <c r="AG363" i="4" s="1"/>
  <c r="AG269" i="4"/>
  <c r="AG357" i="4" s="1"/>
  <c r="AG270" i="4"/>
  <c r="AG358" i="4" s="1"/>
  <c r="AG267" i="4"/>
  <c r="AG355" i="4" s="1"/>
  <c r="AG273" i="4"/>
  <c r="AG361" i="4" s="1"/>
  <c r="AG272" i="4"/>
  <c r="AG360" i="4" s="1"/>
  <c r="AG494" i="4"/>
  <c r="AG266" i="4"/>
  <c r="AG354" i="4" s="1"/>
  <c r="AG271" i="4"/>
  <c r="AG359" i="4" s="1"/>
  <c r="AG268" i="4"/>
  <c r="AG356" i="4" s="1"/>
  <c r="AG274" i="4"/>
  <c r="AG362" i="4" s="1"/>
  <c r="AG265" i="4"/>
  <c r="AG353" i="4" s="1"/>
  <c r="AG262" i="4"/>
  <c r="AG350" i="4" s="1"/>
  <c r="AG264" i="4"/>
  <c r="AG352" i="4" s="1"/>
  <c r="AG493" i="4"/>
  <c r="AG263" i="4"/>
  <c r="AG351" i="4" s="1"/>
  <c r="AG260" i="4"/>
  <c r="AG348" i="4" s="1"/>
  <c r="AG261" i="4"/>
  <c r="AG349" i="4" s="1"/>
  <c r="AH156" i="4"/>
  <c r="AH313" i="4" s="1"/>
  <c r="AH401" i="4" s="1"/>
  <c r="AH157" i="4"/>
  <c r="AH314" i="4" s="1"/>
  <c r="AH402" i="4" s="1"/>
  <c r="AH155" i="4"/>
  <c r="AH312" i="4" s="1"/>
  <c r="AH400" i="4" s="1"/>
  <c r="AH134" i="4"/>
  <c r="AH318" i="4" s="1"/>
  <c r="AH406" i="4" s="1"/>
  <c r="AH158" i="4"/>
  <c r="AH315" i="4" s="1"/>
  <c r="AH403" i="4" s="1"/>
  <c r="AH159" i="4"/>
  <c r="AH316" i="4" s="1"/>
  <c r="AH404" i="4" s="1"/>
  <c r="AH160" i="4"/>
  <c r="AH317" i="4" s="1"/>
  <c r="AH405" i="4" s="1"/>
  <c r="AF442" i="4"/>
  <c r="AF551" i="4" s="1"/>
  <c r="AG304" i="4"/>
  <c r="AG392" i="4" s="1"/>
  <c r="AG308" i="4"/>
  <c r="AG396" i="4" s="1"/>
  <c r="AG305" i="4"/>
  <c r="AG393" i="4" s="1"/>
  <c r="AG307" i="4"/>
  <c r="AG395" i="4" s="1"/>
  <c r="AG306" i="4"/>
  <c r="AG394" i="4" s="1"/>
  <c r="AI85" i="4"/>
  <c r="AI87" i="4"/>
  <c r="AI88" i="4"/>
  <c r="AI84" i="4"/>
  <c r="AI83" i="4"/>
  <c r="AI86" i="4"/>
  <c r="AF504" i="4"/>
  <c r="AF520" i="4"/>
  <c r="AG498" i="4"/>
  <c r="AG295" i="4"/>
  <c r="AG383" i="4" s="1"/>
  <c r="AG441" i="4" s="1"/>
  <c r="AG302" i="4"/>
  <c r="AG390" i="4" s="1"/>
  <c r="AG303" i="4"/>
  <c r="AG391" i="4" s="1"/>
  <c r="AG337" i="4"/>
  <c r="AG425" i="4" s="1"/>
  <c r="AG338" i="4"/>
  <c r="AG426" i="4" s="1"/>
  <c r="AF437" i="4"/>
  <c r="AF546" i="4" s="1"/>
  <c r="AG329" i="4"/>
  <c r="AG417" i="4" s="1"/>
  <c r="AG331" i="4"/>
  <c r="AG419" i="4" s="1"/>
  <c r="AG328" i="4"/>
  <c r="AG416" i="4" s="1"/>
  <c r="AG330" i="4"/>
  <c r="AG418" i="4" s="1"/>
  <c r="AG293" i="4"/>
  <c r="AG381" i="4" s="1"/>
  <c r="AG497" i="4"/>
  <c r="AG292" i="4"/>
  <c r="AG380" i="4" s="1"/>
  <c r="AG294" i="4"/>
  <c r="AG382" i="4" s="1"/>
  <c r="AG291" i="4"/>
  <c r="AG379" i="4" s="1"/>
  <c r="AF518" i="4"/>
  <c r="AF502" i="4"/>
  <c r="AE510" i="4"/>
  <c r="AG279" i="4"/>
  <c r="AG367" i="4" s="1"/>
  <c r="AG276" i="4"/>
  <c r="AG364" i="4" s="1"/>
  <c r="AG278" i="4"/>
  <c r="AG366" i="4" s="1"/>
  <c r="AG281" i="4"/>
  <c r="AG369" i="4" s="1"/>
  <c r="AG495" i="4"/>
  <c r="AG280" i="4"/>
  <c r="AG368" i="4" s="1"/>
  <c r="AG277" i="4"/>
  <c r="AG365" i="4" s="1"/>
  <c r="AH136" i="4"/>
  <c r="AH346" i="4" s="1"/>
  <c r="AH434" i="4" s="1"/>
  <c r="AH170" i="4"/>
  <c r="AH345" i="4" s="1"/>
  <c r="AH433" i="4" s="1"/>
  <c r="AH169" i="4"/>
  <c r="AH344" i="4" s="1"/>
  <c r="AH432" i="4" s="1"/>
  <c r="AH167" i="4"/>
  <c r="AH166" i="4"/>
  <c r="AH168" i="4"/>
  <c r="AH343" i="4" s="1"/>
  <c r="AH431" i="4" s="1"/>
  <c r="AG299" i="4"/>
  <c r="AG387" i="4" s="1"/>
  <c r="AG300" i="4"/>
  <c r="AG388" i="4" s="1"/>
  <c r="AG298" i="4"/>
  <c r="AG386" i="4" s="1"/>
  <c r="AG301" i="4"/>
  <c r="AG389" i="4" s="1"/>
  <c r="AH145" i="4"/>
  <c r="AH132" i="4"/>
  <c r="AH309" i="4" s="1"/>
  <c r="AH397" i="4" s="1"/>
  <c r="AH148" i="4"/>
  <c r="AH147" i="4"/>
  <c r="AH143" i="4"/>
  <c r="AH297" i="4" s="1"/>
  <c r="AH385" i="4" s="1"/>
  <c r="AH144" i="4"/>
  <c r="AH146" i="4"/>
  <c r="AF505" i="4"/>
  <c r="AF521" i="4"/>
  <c r="AJ86" i="4"/>
  <c r="AJ85" i="4"/>
  <c r="AJ88" i="4"/>
  <c r="AJ87" i="4"/>
  <c r="AJ84" i="4"/>
  <c r="AJ83" i="4"/>
  <c r="AF506" i="4"/>
  <c r="AH141" i="4"/>
  <c r="AH131" i="4"/>
  <c r="AH140" i="4"/>
  <c r="AH142" i="4"/>
  <c r="AH137" i="4"/>
  <c r="AH139" i="4"/>
  <c r="AH138" i="4"/>
  <c r="AG550" i="4" l="1"/>
  <c r="AF529" i="4"/>
  <c r="AF530" i="4" s="1"/>
  <c r="AF539" i="4" s="1"/>
  <c r="AG439" i="4"/>
  <c r="AG548" i="4" s="1"/>
  <c r="AG552" i="4"/>
  <c r="AG438" i="4"/>
  <c r="AG547" i="4" s="1"/>
  <c r="AG440" i="4"/>
  <c r="AG549" i="4" s="1"/>
  <c r="AH324" i="4"/>
  <c r="AH412" i="4" s="1"/>
  <c r="AH323" i="4"/>
  <c r="AH411" i="4" s="1"/>
  <c r="AH291" i="4"/>
  <c r="AH379" i="4" s="1"/>
  <c r="AH293" i="4"/>
  <c r="AH381" i="4" s="1"/>
  <c r="AH292" i="4"/>
  <c r="AH380" i="4" s="1"/>
  <c r="AH294" i="4"/>
  <c r="AH382" i="4" s="1"/>
  <c r="AH497" i="4"/>
  <c r="AJ139" i="4"/>
  <c r="AJ142" i="4"/>
  <c r="AJ141" i="4"/>
  <c r="AJ138" i="4"/>
  <c r="AJ131" i="4"/>
  <c r="AJ137" i="4"/>
  <c r="AJ140" i="4"/>
  <c r="AG436" i="4"/>
  <c r="AG545" i="4" s="1"/>
  <c r="AI151" i="4"/>
  <c r="AI322" i="4" s="1"/>
  <c r="AI410" i="4" s="1"/>
  <c r="AI133" i="4"/>
  <c r="AI327" i="4" s="1"/>
  <c r="AI415" i="4" s="1"/>
  <c r="AI154" i="4"/>
  <c r="AI326" i="4" s="1"/>
  <c r="AI414" i="4" s="1"/>
  <c r="AI149" i="4"/>
  <c r="AI319" i="4" s="1"/>
  <c r="AI407" i="4" s="1"/>
  <c r="AI153" i="4"/>
  <c r="AI325" i="4" s="1"/>
  <c r="AI413" i="4" s="1"/>
  <c r="AI150" i="4"/>
  <c r="AI152" i="4"/>
  <c r="AG502" i="4"/>
  <c r="AG518" i="4"/>
  <c r="AH263" i="4"/>
  <c r="AH351" i="4" s="1"/>
  <c r="AH265" i="4"/>
  <c r="AH353" i="4" s="1"/>
  <c r="AH260" i="4"/>
  <c r="AH348" i="4" s="1"/>
  <c r="AH262" i="4"/>
  <c r="AH350" i="4" s="1"/>
  <c r="AH264" i="4"/>
  <c r="AH352" i="4" s="1"/>
  <c r="AH261" i="4"/>
  <c r="AH349" i="4" s="1"/>
  <c r="AH493" i="4"/>
  <c r="AH310" i="4"/>
  <c r="AH398" i="4" s="1"/>
  <c r="AH499" i="4"/>
  <c r="AH311" i="4"/>
  <c r="AH399" i="4" s="1"/>
  <c r="AJ158" i="4"/>
  <c r="AJ315" i="4" s="1"/>
  <c r="AJ403" i="4" s="1"/>
  <c r="AJ134" i="4"/>
  <c r="AJ156" i="4"/>
  <c r="AJ313" i="4" s="1"/>
  <c r="AJ401" i="4" s="1"/>
  <c r="AJ157" i="4"/>
  <c r="AJ314" i="4" s="1"/>
  <c r="AJ402" i="4" s="1"/>
  <c r="AJ160" i="4"/>
  <c r="AJ317" i="4" s="1"/>
  <c r="AJ405" i="4" s="1"/>
  <c r="AJ159" i="4"/>
  <c r="AJ316" i="4" s="1"/>
  <c r="AJ404" i="4" s="1"/>
  <c r="AJ155" i="4"/>
  <c r="AJ312" i="4" s="1"/>
  <c r="AJ400" i="4" s="1"/>
  <c r="AI156" i="4"/>
  <c r="AI313" i="4" s="1"/>
  <c r="AI401" i="4" s="1"/>
  <c r="AI160" i="4"/>
  <c r="AI317" i="4" s="1"/>
  <c r="AI405" i="4" s="1"/>
  <c r="AI159" i="4"/>
  <c r="AI316" i="4" s="1"/>
  <c r="AI404" i="4" s="1"/>
  <c r="AI155" i="4"/>
  <c r="AI312" i="4" s="1"/>
  <c r="AI400" i="4" s="1"/>
  <c r="AI158" i="4"/>
  <c r="AI315" i="4" s="1"/>
  <c r="AI403" i="4" s="1"/>
  <c r="AI157" i="4"/>
  <c r="AI314" i="4" s="1"/>
  <c r="AI402" i="4" s="1"/>
  <c r="AI134" i="4"/>
  <c r="AI318" i="4" s="1"/>
  <c r="AI406" i="4" s="1"/>
  <c r="AG437" i="4"/>
  <c r="AG546" i="4" s="1"/>
  <c r="AH320" i="4"/>
  <c r="AH408" i="4" s="1"/>
  <c r="AH321" i="4"/>
  <c r="AH409" i="4" s="1"/>
  <c r="AH295" i="4"/>
  <c r="AH383" i="4" s="1"/>
  <c r="AH441" i="4" s="1"/>
  <c r="AH498" i="4"/>
  <c r="AJ165" i="4"/>
  <c r="AJ335" i="4" s="1"/>
  <c r="AJ423" i="4" s="1"/>
  <c r="AJ135" i="4"/>
  <c r="AJ161" i="4"/>
  <c r="AJ163" i="4"/>
  <c r="AJ332" i="4" s="1"/>
  <c r="AJ420" i="4" s="1"/>
  <c r="AJ164" i="4"/>
  <c r="AJ162" i="4"/>
  <c r="AH305" i="4"/>
  <c r="AH393" i="4" s="1"/>
  <c r="AH308" i="4"/>
  <c r="AH396" i="4" s="1"/>
  <c r="AH304" i="4"/>
  <c r="AH392" i="4" s="1"/>
  <c r="AH306" i="4"/>
  <c r="AH394" i="4" s="1"/>
  <c r="AH307" i="4"/>
  <c r="AH395" i="4" s="1"/>
  <c r="AH302" i="4"/>
  <c r="AH390" i="4" s="1"/>
  <c r="AH303" i="4"/>
  <c r="AH391" i="4" s="1"/>
  <c r="AI141" i="4"/>
  <c r="AI138" i="4"/>
  <c r="AI139" i="4"/>
  <c r="AI142" i="4"/>
  <c r="AI137" i="4"/>
  <c r="AI131" i="4"/>
  <c r="AI140" i="4"/>
  <c r="AG519" i="4"/>
  <c r="AG503" i="4"/>
  <c r="AH329" i="4"/>
  <c r="AH417" i="4" s="1"/>
  <c r="AH331" i="4"/>
  <c r="AH419" i="4" s="1"/>
  <c r="AH330" i="4"/>
  <c r="AH418" i="4" s="1"/>
  <c r="AH328" i="4"/>
  <c r="AH416" i="4" s="1"/>
  <c r="AI164" i="4"/>
  <c r="AI135" i="4"/>
  <c r="AI336" i="4" s="1"/>
  <c r="AI424" i="4" s="1"/>
  <c r="AI165" i="4"/>
  <c r="AI335" i="4" s="1"/>
  <c r="AI423" i="4" s="1"/>
  <c r="AI163" i="4"/>
  <c r="AI332" i="4" s="1"/>
  <c r="AI420" i="4" s="1"/>
  <c r="AI161" i="4"/>
  <c r="AI162" i="4"/>
  <c r="AG506" i="4"/>
  <c r="AI146" i="4"/>
  <c r="AI147" i="4"/>
  <c r="AI132" i="4"/>
  <c r="AI309" i="4" s="1"/>
  <c r="AI397" i="4" s="1"/>
  <c r="AI143" i="4"/>
  <c r="AI297" i="4" s="1"/>
  <c r="AI385" i="4" s="1"/>
  <c r="AI144" i="4"/>
  <c r="AI148" i="4"/>
  <c r="AI145" i="4"/>
  <c r="AH290" i="4"/>
  <c r="AH378" i="4" s="1"/>
  <c r="AH289" i="4"/>
  <c r="AH377" i="4" s="1"/>
  <c r="AH285" i="4"/>
  <c r="AH373" i="4" s="1"/>
  <c r="AH287" i="4"/>
  <c r="AH375" i="4" s="1"/>
  <c r="AH286" i="4"/>
  <c r="AH374" i="4" s="1"/>
  <c r="AH288" i="4"/>
  <c r="AH376" i="4" s="1"/>
  <c r="AH284" i="4"/>
  <c r="AH372" i="4" s="1"/>
  <c r="AH282" i="4"/>
  <c r="AH370" i="4" s="1"/>
  <c r="AH283" i="4"/>
  <c r="AH371" i="4" s="1"/>
  <c r="AH496" i="4"/>
  <c r="AJ132" i="4"/>
  <c r="AJ146" i="4"/>
  <c r="AJ148" i="4"/>
  <c r="AJ143" i="4"/>
  <c r="AJ297" i="4" s="1"/>
  <c r="AJ385" i="4" s="1"/>
  <c r="AJ145" i="4"/>
  <c r="AJ147" i="4"/>
  <c r="AJ144" i="4"/>
  <c r="AH267" i="4"/>
  <c r="AH355" i="4" s="1"/>
  <c r="AH269" i="4"/>
  <c r="AH357" i="4" s="1"/>
  <c r="AH273" i="4"/>
  <c r="AH361" i="4" s="1"/>
  <c r="AH266" i="4"/>
  <c r="AH354" i="4" s="1"/>
  <c r="AH275" i="4"/>
  <c r="AH363" i="4" s="1"/>
  <c r="AH270" i="4"/>
  <c r="AH358" i="4" s="1"/>
  <c r="AH494" i="4"/>
  <c r="AH272" i="4"/>
  <c r="AH360" i="4" s="1"/>
  <c r="AH268" i="4"/>
  <c r="AH356" i="4" s="1"/>
  <c r="AH274" i="4"/>
  <c r="AH362" i="4" s="1"/>
  <c r="AH271" i="4"/>
  <c r="AH359" i="4" s="1"/>
  <c r="AH296" i="4"/>
  <c r="AH384" i="4" s="1"/>
  <c r="AH443" i="4" s="1"/>
  <c r="AH500" i="4"/>
  <c r="AH509" i="4" s="1"/>
  <c r="AJ136" i="4"/>
  <c r="AJ169" i="4"/>
  <c r="AJ344" i="4" s="1"/>
  <c r="AJ432" i="4" s="1"/>
  <c r="AJ168" i="4"/>
  <c r="AJ343" i="4" s="1"/>
  <c r="AJ431" i="4" s="1"/>
  <c r="AJ166" i="4"/>
  <c r="AJ170" i="4"/>
  <c r="AJ345" i="4" s="1"/>
  <c r="AJ433" i="4" s="1"/>
  <c r="AJ167" i="4"/>
  <c r="AH300" i="4"/>
  <c r="AH388" i="4" s="1"/>
  <c r="AH299" i="4"/>
  <c r="AH387" i="4" s="1"/>
  <c r="AH298" i="4"/>
  <c r="AH386" i="4" s="1"/>
  <c r="AH301" i="4"/>
  <c r="AH389" i="4" s="1"/>
  <c r="AH338" i="4"/>
  <c r="AH426" i="4" s="1"/>
  <c r="AH337" i="4"/>
  <c r="AH425" i="4" s="1"/>
  <c r="AG535" i="4"/>
  <c r="AG537" i="4" s="1"/>
  <c r="AG508" i="4"/>
  <c r="AH278" i="4"/>
  <c r="AH366" i="4" s="1"/>
  <c r="AH280" i="4"/>
  <c r="AH368" i="4" s="1"/>
  <c r="AH277" i="4"/>
  <c r="AH365" i="4" s="1"/>
  <c r="AH279" i="4"/>
  <c r="AH367" i="4" s="1"/>
  <c r="AH495" i="4"/>
  <c r="AH276" i="4"/>
  <c r="AH364" i="4" s="1"/>
  <c r="AH281" i="4"/>
  <c r="AH369" i="4" s="1"/>
  <c r="AJ149" i="4"/>
  <c r="AJ319" i="4" s="1"/>
  <c r="AJ407" i="4" s="1"/>
  <c r="AJ151" i="4"/>
  <c r="AJ322" i="4" s="1"/>
  <c r="AJ410" i="4" s="1"/>
  <c r="AJ152" i="4"/>
  <c r="AJ133" i="4"/>
  <c r="AJ153" i="4"/>
  <c r="AJ325" i="4" s="1"/>
  <c r="AJ413" i="4" s="1"/>
  <c r="AJ150" i="4"/>
  <c r="AJ154" i="4"/>
  <c r="AJ326" i="4" s="1"/>
  <c r="AJ414" i="4" s="1"/>
  <c r="AH339" i="4"/>
  <c r="AH427" i="4" s="1"/>
  <c r="AH341" i="4"/>
  <c r="AH429" i="4" s="1"/>
  <c r="AH342" i="4"/>
  <c r="AH430" i="4" s="1"/>
  <c r="AH340" i="4"/>
  <c r="AH428" i="4" s="1"/>
  <c r="AG520" i="4"/>
  <c r="AG504" i="4"/>
  <c r="AF510" i="4"/>
  <c r="AG507" i="4"/>
  <c r="AI166" i="4"/>
  <c r="AI168" i="4"/>
  <c r="AI343" i="4" s="1"/>
  <c r="AI431" i="4" s="1"/>
  <c r="AI169" i="4"/>
  <c r="AI344" i="4" s="1"/>
  <c r="AI432" i="4" s="1"/>
  <c r="AI170" i="4"/>
  <c r="AI345" i="4" s="1"/>
  <c r="AI433" i="4" s="1"/>
  <c r="AI136" i="4"/>
  <c r="AI346" i="4" s="1"/>
  <c r="AI434" i="4" s="1"/>
  <c r="AI167" i="4"/>
  <c r="AG442" i="4"/>
  <c r="AG551" i="4" s="1"/>
  <c r="AH334" i="4"/>
  <c r="AH422" i="4" s="1"/>
  <c r="AH333" i="4"/>
  <c r="AH421" i="4" s="1"/>
  <c r="AG505" i="4"/>
  <c r="AG521" i="4"/>
  <c r="AG529" i="4" l="1"/>
  <c r="AG530" i="4" s="1"/>
  <c r="AG539" i="4" s="1"/>
  <c r="AH552" i="4"/>
  <c r="AH550" i="4"/>
  <c r="AH439" i="4"/>
  <c r="AH548" i="4" s="1"/>
  <c r="AH438" i="4"/>
  <c r="AH547" i="4" s="1"/>
  <c r="AH440" i="4"/>
  <c r="AH549" i="4" s="1"/>
  <c r="AG510" i="4"/>
  <c r="AJ323" i="4"/>
  <c r="AJ411" i="4" s="1"/>
  <c r="AJ324" i="4"/>
  <c r="AJ412" i="4" s="1"/>
  <c r="AJ346" i="4"/>
  <c r="AJ434" i="4" s="1"/>
  <c r="AI310" i="4"/>
  <c r="AI398" i="4" s="1"/>
  <c r="AI499" i="4"/>
  <c r="AI311" i="4"/>
  <c r="AI399" i="4" s="1"/>
  <c r="AI285" i="4"/>
  <c r="AI373" i="4" s="1"/>
  <c r="AI289" i="4"/>
  <c r="AI377" i="4" s="1"/>
  <c r="AI496" i="4"/>
  <c r="AI286" i="4"/>
  <c r="AI374" i="4" s="1"/>
  <c r="AI282" i="4"/>
  <c r="AI370" i="4" s="1"/>
  <c r="AI283" i="4"/>
  <c r="AI371" i="4" s="1"/>
  <c r="AI288" i="4"/>
  <c r="AI376" i="4" s="1"/>
  <c r="AI290" i="4"/>
  <c r="AI378" i="4" s="1"/>
  <c r="AI284" i="4"/>
  <c r="AI372" i="4" s="1"/>
  <c r="AI287" i="4"/>
  <c r="AI375" i="4" s="1"/>
  <c r="AI296" i="4"/>
  <c r="AI384" i="4" s="1"/>
  <c r="AI443" i="4" s="1"/>
  <c r="AI500" i="4"/>
  <c r="AI509" i="4" s="1"/>
  <c r="AI323" i="4"/>
  <c r="AI411" i="4" s="1"/>
  <c r="AI324" i="4"/>
  <c r="AI412" i="4" s="1"/>
  <c r="AJ269" i="4"/>
  <c r="AJ357" i="4" s="1"/>
  <c r="AJ266" i="4"/>
  <c r="AJ354" i="4" s="1"/>
  <c r="AJ270" i="4"/>
  <c r="AJ358" i="4" s="1"/>
  <c r="AJ275" i="4"/>
  <c r="AJ363" i="4" s="1"/>
  <c r="AJ273" i="4"/>
  <c r="AJ361" i="4" s="1"/>
  <c r="AJ274" i="4"/>
  <c r="AJ362" i="4" s="1"/>
  <c r="AJ271" i="4"/>
  <c r="AJ359" i="4" s="1"/>
  <c r="AJ267" i="4"/>
  <c r="AJ355" i="4" s="1"/>
  <c r="AJ268" i="4"/>
  <c r="AJ356" i="4" s="1"/>
  <c r="AJ494" i="4"/>
  <c r="AJ272" i="4"/>
  <c r="AJ360" i="4" s="1"/>
  <c r="AJ327" i="4"/>
  <c r="AJ415" i="4" s="1"/>
  <c r="AH520" i="4"/>
  <c r="AH504" i="4"/>
  <c r="AI266" i="4"/>
  <c r="AI354" i="4" s="1"/>
  <c r="AI272" i="4"/>
  <c r="AI360" i="4" s="1"/>
  <c r="AI275" i="4"/>
  <c r="AI363" i="4" s="1"/>
  <c r="AI269" i="4"/>
  <c r="AI357" i="4" s="1"/>
  <c r="AI274" i="4"/>
  <c r="AI362" i="4" s="1"/>
  <c r="AI268" i="4"/>
  <c r="AI356" i="4" s="1"/>
  <c r="AI267" i="4"/>
  <c r="AI355" i="4" s="1"/>
  <c r="AI270" i="4"/>
  <c r="AI358" i="4" s="1"/>
  <c r="AI494" i="4"/>
  <c r="AI271" i="4"/>
  <c r="AI359" i="4" s="1"/>
  <c r="AI273" i="4"/>
  <c r="AI361" i="4" s="1"/>
  <c r="AJ295" i="4"/>
  <c r="AJ383" i="4" s="1"/>
  <c r="AJ498" i="4"/>
  <c r="AH437" i="4"/>
  <c r="AH546" i="4" s="1"/>
  <c r="AH436" i="4"/>
  <c r="AH545" i="4" s="1"/>
  <c r="AJ340" i="4"/>
  <c r="AJ428" i="4" s="1"/>
  <c r="AJ339" i="4"/>
  <c r="AJ427" i="4" s="1"/>
  <c r="AJ342" i="4"/>
  <c r="AJ430" i="4" s="1"/>
  <c r="AJ341" i="4"/>
  <c r="AJ429" i="4" s="1"/>
  <c r="AH503" i="4"/>
  <c r="AH519" i="4"/>
  <c r="AJ304" i="4"/>
  <c r="AJ392" i="4" s="1"/>
  <c r="AJ305" i="4"/>
  <c r="AJ393" i="4" s="1"/>
  <c r="AJ306" i="4"/>
  <c r="AJ394" i="4" s="1"/>
  <c r="AJ307" i="4"/>
  <c r="AJ395" i="4" s="1"/>
  <c r="AJ308" i="4"/>
  <c r="AJ396" i="4" s="1"/>
  <c r="AI303" i="4"/>
  <c r="AI391" i="4" s="1"/>
  <c r="AI302" i="4"/>
  <c r="AI390" i="4" s="1"/>
  <c r="AI304" i="4"/>
  <c r="AI392" i="4" s="1"/>
  <c r="AI308" i="4"/>
  <c r="AI396" i="4" s="1"/>
  <c r="AI305" i="4"/>
  <c r="AI393" i="4" s="1"/>
  <c r="AI307" i="4"/>
  <c r="AI395" i="4" s="1"/>
  <c r="AI306" i="4"/>
  <c r="AI394" i="4" s="1"/>
  <c r="AI295" i="4"/>
  <c r="AI383" i="4" s="1"/>
  <c r="AI441" i="4" s="1"/>
  <c r="AI498" i="4"/>
  <c r="AJ336" i="4"/>
  <c r="AJ424" i="4" s="1"/>
  <c r="AH535" i="4"/>
  <c r="AH537" i="4" s="1"/>
  <c r="AH508" i="4"/>
  <c r="AI320" i="4"/>
  <c r="AI408" i="4" s="1"/>
  <c r="AI321" i="4"/>
  <c r="AI409" i="4" s="1"/>
  <c r="AJ500" i="4"/>
  <c r="AJ509" i="4" s="1"/>
  <c r="AJ296" i="4"/>
  <c r="AJ384" i="4" s="1"/>
  <c r="AJ443" i="4" s="1"/>
  <c r="AJ298" i="4"/>
  <c r="AJ386" i="4" s="1"/>
  <c r="AJ299" i="4"/>
  <c r="AJ387" i="4" s="1"/>
  <c r="AJ301" i="4"/>
  <c r="AJ389" i="4" s="1"/>
  <c r="AJ300" i="4"/>
  <c r="AJ388" i="4" s="1"/>
  <c r="AJ309" i="4"/>
  <c r="AJ397" i="4" s="1"/>
  <c r="AI260" i="4"/>
  <c r="AI348" i="4" s="1"/>
  <c r="AI263" i="4"/>
  <c r="AI351" i="4" s="1"/>
  <c r="AI264" i="4"/>
  <c r="AI352" i="4" s="1"/>
  <c r="AI493" i="4"/>
  <c r="AI265" i="4"/>
  <c r="AI353" i="4" s="1"/>
  <c r="AI262" i="4"/>
  <c r="AI350" i="4" s="1"/>
  <c r="AI261" i="4"/>
  <c r="AI349" i="4" s="1"/>
  <c r="AH442" i="4"/>
  <c r="AH551" i="4" s="1"/>
  <c r="AJ497" i="4"/>
  <c r="AJ292" i="4"/>
  <c r="AJ380" i="4" s="1"/>
  <c r="AJ293" i="4"/>
  <c r="AJ381" i="4" s="1"/>
  <c r="AJ294" i="4"/>
  <c r="AJ382" i="4" s="1"/>
  <c r="AJ291" i="4"/>
  <c r="AJ379" i="4" s="1"/>
  <c r="AI337" i="4"/>
  <c r="AI425" i="4" s="1"/>
  <c r="AI338" i="4"/>
  <c r="AI426" i="4" s="1"/>
  <c r="AJ337" i="4"/>
  <c r="AJ425" i="4" s="1"/>
  <c r="AJ338" i="4"/>
  <c r="AJ426" i="4" s="1"/>
  <c r="AH521" i="4"/>
  <c r="AH505" i="4"/>
  <c r="AI299" i="4"/>
  <c r="AI387" i="4" s="1"/>
  <c r="AI300" i="4"/>
  <c r="AI388" i="4" s="1"/>
  <c r="AI298" i="4"/>
  <c r="AI386" i="4" s="1"/>
  <c r="AI301" i="4"/>
  <c r="AI389" i="4" s="1"/>
  <c r="AI334" i="4"/>
  <c r="AI422" i="4" s="1"/>
  <c r="AI333" i="4"/>
  <c r="AI421" i="4" s="1"/>
  <c r="AI292" i="4"/>
  <c r="AI380" i="4" s="1"/>
  <c r="AI291" i="4"/>
  <c r="AI379" i="4" s="1"/>
  <c r="AI293" i="4"/>
  <c r="AI381" i="4" s="1"/>
  <c r="AI497" i="4"/>
  <c r="AI294" i="4"/>
  <c r="AI382" i="4" s="1"/>
  <c r="AJ329" i="4"/>
  <c r="AJ417" i="4" s="1"/>
  <c r="AJ328" i="4"/>
  <c r="AJ416" i="4" s="1"/>
  <c r="AJ331" i="4"/>
  <c r="AJ419" i="4" s="1"/>
  <c r="AJ330" i="4"/>
  <c r="AJ418" i="4" s="1"/>
  <c r="AH507" i="4"/>
  <c r="AH518" i="4"/>
  <c r="AH502" i="4"/>
  <c r="AJ287" i="4"/>
  <c r="AJ375" i="4" s="1"/>
  <c r="AJ283" i="4"/>
  <c r="AJ371" i="4" s="1"/>
  <c r="AJ285" i="4"/>
  <c r="AJ373" i="4" s="1"/>
  <c r="AJ290" i="4"/>
  <c r="AJ378" i="4" s="1"/>
  <c r="AJ496" i="4"/>
  <c r="AJ289" i="4"/>
  <c r="AJ377" i="4" s="1"/>
  <c r="AJ288" i="4"/>
  <c r="AJ376" i="4" s="1"/>
  <c r="AJ284" i="4"/>
  <c r="AJ372" i="4" s="1"/>
  <c r="AJ286" i="4"/>
  <c r="AJ374" i="4" s="1"/>
  <c r="AJ282" i="4"/>
  <c r="AJ370" i="4" s="1"/>
  <c r="AJ278" i="4"/>
  <c r="AJ366" i="4" s="1"/>
  <c r="AJ281" i="4"/>
  <c r="AJ369" i="4" s="1"/>
  <c r="AJ495" i="4"/>
  <c r="AJ280" i="4"/>
  <c r="AJ368" i="4" s="1"/>
  <c r="AJ276" i="4"/>
  <c r="AJ364" i="4" s="1"/>
  <c r="AJ277" i="4"/>
  <c r="AJ365" i="4" s="1"/>
  <c r="AJ279" i="4"/>
  <c r="AJ367" i="4" s="1"/>
  <c r="AJ321" i="4"/>
  <c r="AJ409" i="4" s="1"/>
  <c r="AJ320" i="4"/>
  <c r="AJ408" i="4" s="1"/>
  <c r="AJ310" i="4"/>
  <c r="AJ398" i="4" s="1"/>
  <c r="AJ499" i="4"/>
  <c r="AJ311" i="4"/>
  <c r="AJ399" i="4" s="1"/>
  <c r="AI339" i="4"/>
  <c r="AI427" i="4" s="1"/>
  <c r="AI342" i="4"/>
  <c r="AI430" i="4" s="1"/>
  <c r="AI340" i="4"/>
  <c r="AI428" i="4" s="1"/>
  <c r="AI341" i="4"/>
  <c r="AI429" i="4" s="1"/>
  <c r="AJ302" i="4"/>
  <c r="AJ390" i="4" s="1"/>
  <c r="AJ303" i="4"/>
  <c r="AJ391" i="4" s="1"/>
  <c r="AI331" i="4"/>
  <c r="AI419" i="4" s="1"/>
  <c r="AI328" i="4"/>
  <c r="AI416" i="4" s="1"/>
  <c r="AI330" i="4"/>
  <c r="AI418" i="4" s="1"/>
  <c r="AI329" i="4"/>
  <c r="AI417" i="4" s="1"/>
  <c r="AI279" i="4"/>
  <c r="AI367" i="4" s="1"/>
  <c r="AI281" i="4"/>
  <c r="AI369" i="4" s="1"/>
  <c r="AI276" i="4"/>
  <c r="AI364" i="4" s="1"/>
  <c r="AI277" i="4"/>
  <c r="AI365" i="4" s="1"/>
  <c r="AI280" i="4"/>
  <c r="AI368" i="4" s="1"/>
  <c r="AI495" i="4"/>
  <c r="AI278" i="4"/>
  <c r="AI366" i="4" s="1"/>
  <c r="AJ333" i="4"/>
  <c r="AJ421" i="4" s="1"/>
  <c r="AJ334" i="4"/>
  <c r="AJ422" i="4" s="1"/>
  <c r="AJ318" i="4"/>
  <c r="AJ406" i="4" s="1"/>
  <c r="AJ263" i="4"/>
  <c r="AJ351" i="4" s="1"/>
  <c r="AJ260" i="4"/>
  <c r="AJ348" i="4" s="1"/>
  <c r="AJ265" i="4"/>
  <c r="AJ353" i="4" s="1"/>
  <c r="AJ264" i="4"/>
  <c r="AJ352" i="4" s="1"/>
  <c r="AJ493" i="4"/>
  <c r="AJ261" i="4"/>
  <c r="AJ349" i="4" s="1"/>
  <c r="AJ262" i="4"/>
  <c r="AJ350" i="4" s="1"/>
  <c r="AH506" i="4"/>
  <c r="AJ552" i="4" l="1"/>
  <c r="AH529" i="4"/>
  <c r="AH530" i="4" s="1"/>
  <c r="AH539" i="4" s="1"/>
  <c r="AI552" i="4"/>
  <c r="AI440" i="4"/>
  <c r="AI549" i="4" s="1"/>
  <c r="AJ438" i="4"/>
  <c r="AJ547" i="4" s="1"/>
  <c r="AI439" i="4"/>
  <c r="AI548" i="4" s="1"/>
  <c r="AJ440" i="4"/>
  <c r="AJ549" i="4" s="1"/>
  <c r="AJ442" i="4"/>
  <c r="AJ551" i="4" s="1"/>
  <c r="AI438" i="4"/>
  <c r="AI547" i="4" s="1"/>
  <c r="AI442" i="4"/>
  <c r="AI551" i="4" s="1"/>
  <c r="AJ439" i="4"/>
  <c r="AJ548" i="4" s="1"/>
  <c r="AI550" i="4"/>
  <c r="AI507" i="4"/>
  <c r="AJ437" i="4"/>
  <c r="AJ546" i="4" s="1"/>
  <c r="AI503" i="4"/>
  <c r="AI519" i="4"/>
  <c r="AI521" i="4"/>
  <c r="AI505" i="4"/>
  <c r="AJ441" i="4"/>
  <c r="AJ550" i="4" s="1"/>
  <c r="AJ520" i="4"/>
  <c r="AJ504" i="4"/>
  <c r="AJ436" i="4"/>
  <c r="AJ545" i="4" s="1"/>
  <c r="AJ508" i="4"/>
  <c r="AJ535" i="4"/>
  <c r="AJ537" i="4" s="1"/>
  <c r="AH510" i="4"/>
  <c r="AJ506" i="4"/>
  <c r="AI502" i="4"/>
  <c r="AI518" i="4"/>
  <c r="AJ507" i="4"/>
  <c r="AJ502" i="4"/>
  <c r="AJ518" i="4"/>
  <c r="AI506" i="4"/>
  <c r="AI437" i="4"/>
  <c r="AI546" i="4" s="1"/>
  <c r="AI436" i="4"/>
  <c r="AI545" i="4" s="1"/>
  <c r="AJ503" i="4"/>
  <c r="AJ519" i="4"/>
  <c r="AJ505" i="4"/>
  <c r="AJ521" i="4"/>
  <c r="AI504" i="4"/>
  <c r="AI520" i="4"/>
  <c r="AI535" i="4"/>
  <c r="AI537" i="4" s="1"/>
  <c r="AI508" i="4"/>
  <c r="AI529" i="4" l="1"/>
  <c r="AI530" i="4" s="1"/>
  <c r="AI539" i="4" s="1"/>
  <c r="AJ529" i="4"/>
  <c r="AJ530" i="4" s="1"/>
  <c r="AJ539" i="4" s="1"/>
  <c r="AJ510" i="4"/>
  <c r="AI510" i="4"/>
  <c r="AE522" i="4"/>
  <c r="AE540" i="4"/>
  <c r="AC22" i="11" s="1"/>
  <c r="Y522" i="4"/>
  <c r="Y540" i="4" s="1"/>
  <c r="Z522" i="4"/>
  <c r="S522" i="4"/>
  <c r="S540" i="4"/>
  <c r="S541" i="4" s="1"/>
  <c r="H522" i="4"/>
  <c r="H540" i="4" s="1"/>
  <c r="V522" i="4"/>
  <c r="V540" i="4" s="1"/>
  <c r="I522" i="4"/>
  <c r="I540" i="4"/>
  <c r="I541" i="4" s="1"/>
  <c r="AB522" i="4"/>
  <c r="AB540" i="4" s="1"/>
  <c r="AJ522" i="4"/>
  <c r="D522" i="4"/>
  <c r="D540" i="4" s="1"/>
  <c r="G522" i="4"/>
  <c r="G540" i="4" s="1"/>
  <c r="AC522" i="4"/>
  <c r="AC540" i="4"/>
  <c r="AA22" i="11" s="1"/>
  <c r="P522" i="4"/>
  <c r="P540" i="4" s="1"/>
  <c r="O522" i="4"/>
  <c r="O540" i="4" s="1"/>
  <c r="E522" i="4"/>
  <c r="E540" i="4" s="1"/>
  <c r="T522" i="4"/>
  <c r="T540" i="4"/>
  <c r="T541" i="4" s="1"/>
  <c r="N522" i="4"/>
  <c r="N540" i="4" s="1"/>
  <c r="AA522" i="4"/>
  <c r="M522" i="4"/>
  <c r="M540" i="4" s="1"/>
  <c r="F522" i="4"/>
  <c r="F540" i="4"/>
  <c r="F541" i="4" s="1"/>
  <c r="Q522" i="4"/>
  <c r="Q540" i="4" s="1"/>
  <c r="J522" i="4"/>
  <c r="X522" i="4"/>
  <c r="X540" i="4" s="1"/>
  <c r="AH522" i="4"/>
  <c r="AH540" i="4"/>
  <c r="AF22" i="11" s="1"/>
  <c r="L522" i="4"/>
  <c r="K522" i="4"/>
  <c r="K540" i="4" s="1"/>
  <c r="AG522" i="4"/>
  <c r="AG540" i="4"/>
  <c r="AG541" i="4" s="1"/>
  <c r="AF522" i="4"/>
  <c r="AF540" i="4" s="1"/>
  <c r="U522" i="4"/>
  <c r="U540" i="4" s="1"/>
  <c r="R522" i="4"/>
  <c r="R540" i="4"/>
  <c r="R541" i="4" s="1"/>
  <c r="AI522" i="4"/>
  <c r="AD522" i="4"/>
  <c r="AD540" i="4"/>
  <c r="AD541" i="4" s="1"/>
  <c r="W522" i="4"/>
  <c r="W540" i="4"/>
  <c r="W541" i="4" s="1"/>
  <c r="G22" i="11" l="1"/>
  <c r="L540" i="4"/>
  <c r="L541" i="4" s="1"/>
  <c r="Z540" i="4"/>
  <c r="X22" i="11" s="1"/>
  <c r="J540" i="4"/>
  <c r="J541" i="4" s="1"/>
  <c r="AJ540" i="4"/>
  <c r="R22" i="11"/>
  <c r="AA540" i="4"/>
  <c r="AI540" i="4"/>
  <c r="U22" i="11"/>
  <c r="K22" i="11"/>
  <c r="M541" i="4"/>
  <c r="AH541" i="4"/>
  <c r="P22" i="11"/>
  <c r="O541" i="4"/>
  <c r="M22" i="11"/>
  <c r="K541" i="4"/>
  <c r="I22" i="11"/>
  <c r="AB541" i="4"/>
  <c r="Z22" i="11"/>
  <c r="AB22" i="11"/>
  <c r="D22" i="11"/>
  <c r="B22" i="11"/>
  <c r="D541" i="4"/>
  <c r="AF541" i="4"/>
  <c r="AD22" i="11"/>
  <c r="N541" i="4"/>
  <c r="L22" i="11"/>
  <c r="V22" i="11"/>
  <c r="X541" i="4"/>
  <c r="E22" i="11"/>
  <c r="G541" i="4"/>
  <c r="T22" i="11"/>
  <c r="V541" i="4"/>
  <c r="E541" i="4"/>
  <c r="C22" i="11"/>
  <c r="N22" i="11"/>
  <c r="P541" i="4"/>
  <c r="H541" i="4"/>
  <c r="F22" i="11"/>
  <c r="Q541" i="4"/>
  <c r="O22" i="11"/>
  <c r="W22" i="11"/>
  <c r="Y541" i="4"/>
  <c r="S22" i="11"/>
  <c r="U541" i="4"/>
  <c r="AE22" i="11"/>
  <c r="AE541" i="4"/>
  <c r="Q22" i="11"/>
  <c r="AC541" i="4"/>
  <c r="J22" i="11"/>
  <c r="H22" i="11" l="1"/>
  <c r="Z541" i="4"/>
  <c r="AI541" i="4"/>
  <c r="AG22" i="11"/>
  <c r="AJ541" i="4"/>
  <c r="AH22" i="11"/>
  <c r="AA541" i="4"/>
  <c r="Y2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tc={FC2ECAB6-18E9-48B2-9EEE-A93B29F4936C}</author>
    <author>tc={DF80B6B9-DA77-4C93-AF5A-DD48725BE8B5}</author>
    <author>tc={4825E4A5-EAFA-4981-9FF4-EA863BCC7F2D}</author>
    <author>tc={2FA89283-F8EF-4B52-8B68-6EAA9AA68771}</author>
    <author>tc={74BEB136-D559-4970-8FB9-B7FEDC810492}</author>
    <author>tc={D44AD318-ABFC-4807-BD52-CFC3CA6A21B5}</author>
  </authors>
  <commentList>
    <comment ref="A5" authorId="0" shapeId="0" xr:uid="{FC2ECAB6-18E9-48B2-9EEE-A93B29F4936C}">
      <text>
        <t xml:space="preserve">[Threaded comment]
Your version of Excel allows you to read this threaded comment; however, any edits to it will get removed if the file is opened in a newer version of Excel. Learn more: https://go.microsoft.com/fwlink/?linkid=870924
Comment:
    Sectoral exergy shares of final exergy follow historical trends  
</t>
      </text>
    </comment>
    <comment ref="A12" authorId="1" shapeId="0" xr:uid="{DF80B6B9-DA77-4C93-AF5A-DD48725BE8B5}">
      <text>
        <t>[Threaded comment]
Your version of Excel allows you to read this threaded comment; however, any edits to it will get removed if the file is opened in a newer version of Excel. Learn more: https://go.microsoft.com/fwlink/?linkid=870924
Comment:
    The final exergy for sector s = total final exergy * share final exergy sector s</t>
      </text>
    </comment>
    <comment ref="A19" authorId="2" shapeId="0" xr:uid="{4825E4A5-EAFA-4981-9FF4-EA863BCC7F2D}">
      <text>
        <t xml:space="preserve">[Threaded comment]
Your version of Excel allows you to read this threaded comment; however, any edits to it will get removed if the file is opened in a newer version of Excel. Learn more: https://go.microsoft.com/fwlink/?linkid=870924
Comment:
    Shares of carriers in each sector follow historical trends 
</t>
      </text>
    </comment>
    <comment ref="A58" authorId="3" shapeId="0" xr:uid="{2FA89283-F8EF-4B52-8B68-6EAA9AA68771}">
      <text>
        <t>[Threaded comment]
Your version of Excel allows you to read this threaded comment; however, any edits to it will get removed if the file is opened in a newer version of Excel. Learn more: https://go.microsoft.com/fwlink/?linkid=870924
Comment:
    The final exergy for each pair sector - energy carrier = total final exergy sector s * share final exergy of energy carrier c in sector s</t>
      </text>
    </comment>
    <comment ref="A97" authorId="4" shapeId="0" xr:uid="{74BEB136-D559-4970-8FB9-B7FEDC810492}">
      <text>
        <t>[Threaded comment]
Your version of Excel allows you to read this threaded comment; however, any edits to it will get removed if the file is opened in a newer version of Excel. Learn more: https://go.microsoft.com/fwlink/?linkid=870924
Comment:
    The share of final exergy in a sector that is used by energy carrier/end-use. In this scenario, these shares follow historical trends</t>
      </text>
    </comment>
    <comment ref="A181" authorId="5" shapeId="0" xr:uid="{D44AD318-ABFC-4807-BD52-CFC3CA6A21B5}">
      <text>
        <t xml:space="preserve">[Threaded comment]
Your version of Excel allows you to read this threaded comment; however, any edits to it will get removed if the file is opened in a newer version of Excel. Learn more: https://go.microsoft.com/fwlink/?linkid=870924
Comment:
    The final exergy for each sector - energy carrier - end -use = total final exergy of the energy carrier c in sector s * share final exergy of end-use e by energy carrier c in sector 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tc={D74B4B18-8D7B-4C9B-9149-27AEC0CBF9B0}</author>
    <author>tc={EBB0433E-E56D-4B30-88E6-672EA8A736C4}</author>
    <author>tc={8A4F1DAE-2309-4FB8-AC4C-D973CE8466D8}</author>
    <author>tc={791FE9E3-44EE-4A6E-BBDB-1C7392E007B2}</author>
    <author>tc={B08AFFBA-29AB-4AA6-B378-991FE9C80DD5}</author>
    <author>tc={B59B0F5F-1670-4929-AF52-6955EAA0EE22}</author>
    <author>tc={F2DCEE19-A787-41D4-BC16-54C3C0AEFF2C}</author>
    <author>tc={404705C0-1A34-4FC5-81BF-E6A050A9D2E3}</author>
    <author>tc={5FA2227A-744D-4413-B2C3-1B3F98E7CF19}</author>
    <author>tc={9E216590-628D-46FF-B690-0D660D987F0A}</author>
    <author>tc={46E885B2-A249-44E0-8C23-E9CBC10A4649}</author>
    <author>tc={F396224D-B764-46AA-A8AC-24CD8E31BC26}</author>
    <author>tc={AD757155-CFCE-446D-BA69-413613E9ABAF}</author>
    <author>tc={D833F238-E1A6-4BDA-9530-8A231EC76D8B}</author>
    <author>tc={708F6073-F15E-4106-9FA7-7B231AB73A82}</author>
    <author>tc={54F83F62-AA3D-471F-9978-D3E81B2C413E}</author>
    <author>tc={1AF68B73-1734-4239-8C71-91381C7BCC98}</author>
    <author>tc={5A22D9AB-997A-44E5-938B-40E05C5452B9}</author>
    <author>tc={E32CFC33-2C43-423D-9662-F8D0F6EB256D}</author>
  </authors>
  <commentList>
    <comment ref="A3" authorId="0" shapeId="0" xr:uid="{D74B4B18-8D7B-4C9B-9149-27AEC0CBF9B0}">
      <text>
        <t>[Threaded comment]
Your version of Excel allows you to read this threaded comment; however, any edits to it will get removed if the file is opened in a newer version of Excel. Learn more: https://go.microsoft.com/fwlink/?linkid=870924
Comment:
    Estimations derived from current plans of investment and policies</t>
      </text>
    </comment>
    <comment ref="A10" authorId="1" shapeId="0" xr:uid="{EBB0433E-E56D-4B30-88E6-672EA8A736C4}">
      <text>
        <t xml:space="preserve">[Threaded comment]
Your version of Excel allows you to read this threaded comment; however, any edits to it will get removed if the file is opened in a newer version of Excel. Learn more: https://go.microsoft.com/fwlink/?linkid=870924
Comment:
    Estimations derived from current plans of investment and policies
</t>
      </text>
    </comment>
    <comment ref="A18" authorId="2" shapeId="0" xr:uid="{8A4F1DAE-2309-4FB8-AC4C-D973CE8466D8}">
      <text>
        <t xml:space="preserve">[Threaded comment]
Your version of Excel allows you to read this threaded comment; however, any edits to it will get removed if the file is opened in a newer version of Excel. Learn more: https://go.microsoft.com/fwlink/?linkid=870924
Comment:
    Historical data for costs of new capacity for renewable energy have been taken from (IRENA, 2024). For the future they follow their recent declining trend until a minimum limit is reached. For hydrogen, future projections are directly taken from (IRENA, 2020). Such trends, for both the BaU and the Optimistic cases </t>
      </text>
    </comment>
    <comment ref="A25" authorId="3" shapeId="0" xr:uid="{791FE9E3-44EE-4A6E-BBDB-1C7392E007B2}">
      <text>
        <t>[Threaded comment]
Your version of Excel allows you to read this threaded comment; however, any edits to it will get removed if the file is opened in a newer version of Excel. Learn more: https://go.microsoft.com/fwlink/?linkid=870924
Comment:
    Computed = cost per GW×new GW</t>
      </text>
    </comment>
    <comment ref="A33" authorId="4" shapeId="0" xr:uid="{B08AFFBA-29AB-4AA6-B378-991FE9C80DD5}">
      <text>
        <t xml:space="preserve">[Threaded comment]
Your version of Excel allows you to read this threaded comment; however, any edits to it will get removed if the file is opened in a newer version of Excel. Learn more: https://go.microsoft.com/fwlink/?linkid=870924
Comment:
    The yearly investment in a sector is calculated by the product of the average investment-to-GDP ratio, historically observed from 2000 to 2022, and the GDP of the previous year. 
All historical data for capital, investments and depreciation are obtained from the Eurostat database. </t>
      </text>
    </comment>
    <comment ref="A40" authorId="5" shapeId="0" xr:uid="{B59B0F5F-1670-4929-AF52-6955EAA0EE22}">
      <text>
        <t xml:space="preserve">[Threaded comment]
Your version of Excel allows you to read this threaded comment; however, any edits to it will get removed if the file is opened in a newer version of Excel. Learn more: https://go.microsoft.com/fwlink/?linkid=870924
Comment:
    To get the yearly depreciation in a sector, the average of depreciation-to-capital ratio, which is also recorded from 2000 to 2022, is applied to the previous year's capital stock for both the scenarios. 
All historical data for capital, investments and depreciation are obtained from the Eurostat database. </t>
      </text>
    </comment>
    <comment ref="A47" authorId="6" shapeId="0" xr:uid="{F2DCEE19-A787-41D4-BC16-54C3C0AEFF2C}">
      <text>
        <t xml:space="preserve">[Threaded comment]
Your version of Excel allows you to read this threaded comment; however, any edits to it will get removed if the file is opened in a newer version of Excel. Learn more: https://go.microsoft.com/fwlink/?linkid=870924
Comment:
    Capital is estimated adding investment and subtractin depreciation from the previous year
𝐾𝑠,𝑡=𝐾𝑠,𝑡−1+𝐼𝑠,𝑡−𝐷𝑠,𝑡  
</t>
      </text>
    </comment>
    <comment ref="A59" authorId="7" shapeId="0" xr:uid="{404705C0-1A34-4FC5-81BF-E6A050A9D2E3}">
      <text>
        <t xml:space="preserve">[Threaded comment]
Your version of Excel allows you to read this threaded comment; however, any edits to it will get removed if the file is opened in a newer version of Excel. Learn more: https://go.microsoft.com/fwlink/?linkid=870924
Comment:
    Human Labour, which measures the total number of hours worked by all the engaged individuals in the economy.
HL_t=WAP_t*LFPR_t*(1-u_t )*H_t
Working age population (WAP) represents the part of the population that is generally considered suitable for work from 15 to 64 years. The BaU scenario follows the central projection of (INE, 2020), with the WAP declining from 6.5 million to 5.5 million. 
Labour Force Participation Rate (LFPR) indicates the share of the working age population who are currently engaged in the labour market, either employed or actively seeking for work. The historical data used are provided by the International Labour Organization, using the ILOSTAT data explorer, and by the INE database up to 2024. In the BaU scenario, it increases from 0.792, last data available, up to 0.85 in 2050. 
Unemployment rate (u) measures the percentage of the active workforce that does not have a job, but it is still searching for it. Historical data comes from the INE database up to 2024 and in the BaU scenario this term is assumed to maintain the same value as it was in 2024, i.e. 6.4%. 
Historical data for the average Hours Worked by an engaged individual (H) comes from Penn World Table database up to 2018 and then for the BaU scenario the last historical year value is kept constant, i.e.1864.5 hours worked per year.
</t>
      </text>
    </comment>
    <comment ref="A61" authorId="8" shapeId="0" xr:uid="{5FA2227A-744D-4413-B2C3-1B3F98E7CF19}">
      <text>
        <t>[Threaded comment]
Your version of Excel allows you to read this threaded comment; however, any edits to it will get removed if the file is opened in a newer version of Excel. Learn more: https://go.microsoft.com/fwlink/?linkid=870924
Comment:
    Relationship obtained for Portugal between exergy efficiency and TFP</t>
      </text>
    </comment>
    <comment ref="A63" authorId="9" shapeId="0" xr:uid="{9E216590-628D-46FF-B690-0D660D987F0A}">
      <text>
        <t>[Threaded comment]
Your version of Excel allows you to read this threaded comment; however, any edits to it will get removed if the file is opened in a newer version of Excel. Learn more: https://go.microsoft.com/fwlink/?linkid=870924
Comment:
    Economic output is modelled via a Cobb-Douglas production function</t>
      </text>
    </comment>
    <comment ref="A71" authorId="10" shapeId="0" xr:uid="{46E885B2-A249-44E0-8C23-E9CBC10A4649}">
      <text>
        <t>[Threaded comment]
Your version of Excel allows you to read this threaded comment; however, any edits to it will get removed if the file is opened in a newer version of Excel. Learn more: https://go.microsoft.com/fwlink/?linkid=870924
Comment:
    Estimated from the historical relationship between useful exergy and GDP for Portugal</t>
      </text>
    </comment>
    <comment ref="A74" authorId="11" shapeId="0" xr:uid="{F396224D-B764-46AA-A8AC-24CD8E31BC26}">
      <text>
        <t xml:space="preserve">[Threaded comment]
Your version of Excel allows you to read this threaded comment; however, any edits to it will get removed if the file is opened in a newer version of Excel. Learn more: https://go.microsoft.com/fwlink/?linkid=870924
Comment:
    Sectoral exergy shares of final exergy follow historical trends  
</t>
      </text>
    </comment>
    <comment ref="A81" authorId="12" shapeId="0" xr:uid="{AD757155-CFCE-446D-BA69-413613E9ABAF}">
      <text>
        <t>[Threaded comment]
Your version of Excel allows you to read this threaded comment; however, any edits to it will get removed if the file is opened in a newer version of Excel. Learn more: https://go.microsoft.com/fwlink/?linkid=870924
Comment:
    The final exergy for sector s = total final exergy * share final exergy sector s</t>
      </text>
    </comment>
    <comment ref="A88" authorId="13" shapeId="0" xr:uid="{D833F238-E1A6-4BDA-9530-8A231EC76D8B}">
      <text>
        <t xml:space="preserve">[Threaded comment]
Your version of Excel allows you to read this threaded comment; however, any edits to it will get removed if the file is opened in a newer version of Excel. Learn more: https://go.microsoft.com/fwlink/?linkid=870924
Comment:
    Shares of carriers in each sector follow historical trends 
</t>
      </text>
    </comment>
    <comment ref="A127" authorId="14" shapeId="0" xr:uid="{708F6073-F15E-4106-9FA7-7B231AB73A82}">
      <text>
        <t>[Threaded comment]
Your version of Excel allows you to read this threaded comment; however, any edits to it will get removed if the file is opened in a newer version of Excel. Learn more: https://go.microsoft.com/fwlink/?linkid=870924
Comment:
    The final exergy for each pair sector - energy carrier = total final exergy sector s * share final exergy of energy carrier c in sector s</t>
      </text>
    </comment>
    <comment ref="A166" authorId="15" shapeId="0" xr:uid="{54F83F62-AA3D-471F-9978-D3E81B2C413E}">
      <text>
        <t>[Threaded comment]
Your version of Excel allows you to read this threaded comment; however, any edits to it will get removed if the file is opened in a newer version of Excel. Learn more: https://go.microsoft.com/fwlink/?linkid=870924
Comment:
    The share of final exergy in a sector that is used by energy carrier/end-use. In this scenario, these shares follow historical trends</t>
      </text>
    </comment>
    <comment ref="A250" authorId="16" shapeId="0" xr:uid="{1AF68B73-1734-4239-8C71-91381C7BCC98}">
      <text>
        <t xml:space="preserve">[Threaded comment]
Your version of Excel allows you to read this threaded comment; however, any edits to it will get removed if the file is opened in a newer version of Excel. Learn more: https://go.microsoft.com/fwlink/?linkid=870924
Comment:
    The final exergy for each sector - energy carrier - end -use = total final exergy of the energy carrier c in sector s * share final exergy of end-use e by energy carrier c in sector s
</t>
      </text>
    </comment>
    <comment ref="A334" authorId="17" shapeId="0" xr:uid="{5A22D9AB-997A-44E5-938B-40E05C5452B9}">
      <text>
        <t xml:space="preserve">[Threaded comment]
Your version of Excel allows you to read this threaded comment; however, any edits to it will get removed if the file is opened in a newer version of Excel. Learn more: https://go.microsoft.com/fwlink/?linkid=870924
Comment:
    Useful exergy = finale exergy * efficiency
</t>
      </text>
    </comment>
    <comment ref="A483" authorId="18" shapeId="0" xr:uid="{E32CFC33-2C43-423D-9662-F8D0F6EB256D}">
      <text>
        <t>[Threaded comment]
Your version of Excel allows you to read this threaded comment; however, any edits to it will get removed if the file is opened in a newer version of Excel. Learn more: https://go.microsoft.com/fwlink/?linkid=870924
Comment:
    All renewable capacity is working - all electricity that cannot be produced by renewable capacity is from natural gas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tc={0F2EE612-86E0-4384-8392-7E7EFF4007A1}</author>
    <author>tc={D22300AC-3ED6-4227-A889-4FFE52FC93BE}</author>
    <author>tc={6F129A1D-2F07-467E-B361-A8051FC1BDE4}</author>
    <author>tc={98220DD5-E182-468B-8EC1-590607802C5B}</author>
    <author>tc={5F78E438-1FA2-4BA5-B3C1-3C93AA6823CD}</author>
  </authors>
  <commentList>
    <comment ref="A5" authorId="0" shapeId="0" xr:uid="{0F2EE612-86E0-4384-8392-7E7EFF4007A1}">
      <text>
        <t>[Threaded comment]
Your version of Excel allows you to read this threaded comment; however, any edits to it will get removed if the file is opened in a newer version of Excel. Learn more: https://go.microsoft.com/fwlink/?linkid=870924
Comment:
    all the shares follow RNC2050 projections and assumptions</t>
      </text>
    </comment>
    <comment ref="A12" authorId="1" shapeId="0" xr:uid="{D22300AC-3ED6-4227-A889-4FFE52FC93BE}">
      <text>
        <t>[Threaded comment]
Your version of Excel allows you to read this threaded comment; however, any edits to it will get removed if the file is opened in a newer version of Excel. Learn more: https://go.microsoft.com/fwlink/?linkid=870924
Comment:
    The final exergy for sector s = total final exergy * share final exergy sector s</t>
      </text>
    </comment>
    <comment ref="A60" authorId="2" shapeId="0" xr:uid="{6F129A1D-2F07-467E-B361-A8051FC1BDE4}">
      <text>
        <t xml:space="preserve">[Threaded comment]
Your version of Excel allows you to read this threaded comment; however, any edits to it will get removed if the file is opened in a newer version of Excel. Learn more: https://go.microsoft.com/fwlink/?linkid=870924
Comment:
    The final exergy for each pair sector - energy carrier = total final exergy sector s * share final exergy of energy carrier c in sector s
</t>
      </text>
    </comment>
    <comment ref="A101" authorId="3" shapeId="0" xr:uid="{98220DD5-E182-468B-8EC1-590607802C5B}">
      <text>
        <t xml:space="preserve">[Threaded comment]
Your version of Excel allows you to read this threaded comment; however, any edits to it will get removed if the file is opened in a newer version of Excel. Learn more: https://go.microsoft.com/fwlink/?linkid=870924
Comment:
    The share of final exergy in a sector that is used by energy carrier/end-use. In this scenario, these shares follow Roadmap assumptions
</t>
      </text>
    </comment>
    <comment ref="A189" authorId="4" shapeId="0" xr:uid="{5F78E438-1FA2-4BA5-B3C1-3C93AA6823CD}">
      <text>
        <t xml:space="preserve">[Threaded comment]
Your version of Excel allows you to read this threaded comment; however, any edits to it will get removed if the file is opened in a newer version of Excel. Learn more: https://go.microsoft.com/fwlink/?linkid=870924
Comment:
    The final exergy for each sector - energy carrier - end -use = total final exergy of the energy carrier c in sector s * share final exergy of end-use e by energy carrier c in sector 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tc={807F9ABC-9833-45AA-A52A-18D34F736BB8}</author>
    <author>tc={CC0A0A5B-3EA7-4013-92B7-DB82B2EBC69A}</author>
    <author>tc={13ACE8DE-021B-48A1-8FE8-9802AE098E87}</author>
    <author>tc={068F778B-C0A6-453A-8583-4CBB548D545A}</author>
    <author>tc={95679A23-719E-4201-A0E3-82EEC468A742}</author>
    <author>tc={2EE978E0-1E23-431E-A6FD-C55D0CCE59FC}</author>
    <author>tc={CDBD32F2-9A97-434B-B930-F800DFAEF717}</author>
    <author>tc={C9A3D55F-479D-433D-93FF-D8057FD73F29}</author>
    <author>tc={21C796E8-4D52-4012-B688-F26404D9CA0D}</author>
    <author>tc={50F846CB-8358-472A-A826-5466E0BA718E}</author>
    <author>tc={8147AC84-AEC2-40DC-B7ED-4630F2DB7217}</author>
    <author>tc={3AD233BA-9733-4CE6-9DA8-659EDE3B07C7}</author>
    <author>tc={FC20E2AD-3EF4-4A67-B8A3-39FEE91B8167}</author>
    <author>tc={B2C7AF08-4ADB-4B73-93AA-9C185174847C}</author>
    <author>tc={8E2D7FCC-EEBD-40B3-A662-98ED0A92952B}</author>
    <author>tc={FABAE40D-4F5C-4C0E-96C0-A86601D24F47}</author>
  </authors>
  <commentList>
    <comment ref="A26" authorId="0" shapeId="0" xr:uid="{807F9ABC-9833-45AA-A52A-18D34F736BB8}">
      <text>
        <t xml:space="preserve">[Threaded comment]
Your version of Excel allows you to read this threaded comment; however, any edits to it will get removed if the file is opened in a newer version of Excel. Learn more: https://go.microsoft.com/fwlink/?linkid=870924
Comment:
    Historical data for costs of new capacity for renewable energy have been taken from (IRENA, 2024). For the future they follow their recent declining trend until a minimum limit is reached. For hydrogen, future projections are directly taken from (IRENA, 2020). Such trends, for both the BaU and the Optimistic cases </t>
      </text>
    </comment>
    <comment ref="A32" authorId="1" shapeId="0" xr:uid="{CC0A0A5B-3EA7-4013-92B7-DB82B2EBC69A}">
      <text>
        <t>[Threaded comment]
Your version of Excel allows you to read this threaded comment; however, any edits to it will get removed if the file is opened in a newer version of Excel. Learn more: https://go.microsoft.com/fwlink/?linkid=870924
Comment:
    Computed = cost per GW×extra GW</t>
      </text>
    </comment>
    <comment ref="A40" authorId="2" shapeId="0" xr:uid="{13ACE8DE-021B-48A1-8FE8-9802AE098E87}">
      <text>
        <t xml:space="preserve">[Threaded comment]
Your version of Excel allows you to read this threaded comment; however, any edits to it will get removed if the file is opened in a newer version of Excel. Learn more: https://go.microsoft.com/fwlink/?linkid=870924
Comment:
    Assumptions regarding yearly investments per sector are taken from the National Roadmap are followed.  
All historical data for capital, investments and depreciation are obtained from the Eurostat database. 
The cost of the extra renewable capacity, defined as the difference between the renewable capacity in the Roadmap and the BaU scenarios, is subtracted from the total investment, meaning that this portion of the investment is imposed and forced to be spent to meet the roadmap targets, and it can be considered as an extra or additional investment dedicated to renewable energy. 
</t>
      </text>
    </comment>
    <comment ref="A48" authorId="3" shapeId="0" xr:uid="{068F778B-C0A6-453A-8583-4CBB548D545A}">
      <text>
        <t xml:space="preserve">[Threaded comment]
Your version of Excel allows you to read this threaded comment; however, any edits to it will get removed if the file is opened in a newer version of Excel. Learn more: https://go.microsoft.com/fwlink/?linkid=870924
Comment:
    To get the yearly depreciation in a sector, the average of depreciation-to-capital ratio, which is also recorded from 2000 to 2022, is applied to the previous year's capital stock for both the scenarios. 
All historical data for capital, investments and depreciation are obtained from the Eurostat database. </t>
      </text>
    </comment>
    <comment ref="A55" authorId="4" shapeId="0" xr:uid="{95679A23-719E-4201-A0E3-82EEC468A742}">
      <text>
        <t xml:space="preserve">[Threaded comment]
Your version of Excel allows you to read this threaded comment; however, any edits to it will get removed if the file is opened in a newer version of Excel. Learn more: https://go.microsoft.com/fwlink/?linkid=870924
Comment:
    Capital is estimated adding investment and subtractin depreciation from the previous year
𝐾𝑠,𝑡=𝐾𝑠,𝑡−1+𝐼𝑠,𝑡−𝐷𝑠,𝑡  </t>
      </text>
    </comment>
    <comment ref="A66" authorId="5" shapeId="0" xr:uid="{2EE978E0-1E23-431E-A6FD-C55D0CCE59FC}">
      <text>
        <t xml:space="preserve">[Threaded comment]
Your version of Excel allows you to read this threaded comment; however, any edits to it will get removed if the file is opened in a newer version of Excel. Learn more: https://go.microsoft.com/fwlink/?linkid=870924
Comment:
    Human Labour, which measures the total number of hours worked by all the engaged individuals in the economy.
HL_t=WAP_t*LFPR_t*(1-u_t )*H_t
Working age population (WAP) represents the part of the population that is generally considered suitable for work from 15 to 64 years. In the roadmap scenario, the WAP decreases from 6.5 million to approximately 6 million for this time period. 
Labour Force Participation Rate (LFPR) indicates the share of the working age population who are currently engaged in the labour market, either employed or actively seeking for work. The historical data used are provided by the International Labour Organization, using the ILOSTAT data explorer, and by the INE database up to 2024. In the roadmap scenario, it reached 0.9, assuming inclusive polices and structural improvements in workforce participation.
Unemployment rate (u) measures the percentage of the active workforce that does not have a job, but it is still searching for it. Historical data comes from the INE database up to 2024 and in the roaadmap scenario the unemployment rate will decrease up to 5 % by 2050, the 2023 record global average stated by (United Nations, 2024).
Historical data for the average Hours Worked by an engaged individual (H) comes from Penn World Table database up to 2018 and then for the Roadmap scenario it gradually decreases up to 1450 hours per year in 2050 (8 hours of work per day, 4 days of work per week and 45.3 weeks of work per year).
</t>
      </text>
    </comment>
    <comment ref="A68" authorId="6" shapeId="0" xr:uid="{CDBD32F2-9A97-434B-B930-F800DFAEF717}">
      <text>
        <t xml:space="preserve">[Threaded comment]
Your version of Excel allows you to read this threaded comment; however, any edits to it will get removed if the file is opened in a newer version of Excel. Learn more: https://go.microsoft.com/fwlink/?linkid=870924
Comment:
    Relationship obtained for Portugal between exergy efficiency and TFP
</t>
      </text>
    </comment>
    <comment ref="A70" authorId="7" shapeId="0" xr:uid="{C9A3D55F-479D-433D-93FF-D8057FD73F29}">
      <text>
        <t>[Threaded comment]
Your version of Excel allows you to read this threaded comment; however, any edits to it will get removed if the file is opened in a newer version of Excel. Learn more: https://go.microsoft.com/fwlink/?linkid=870924
Comment:
    Economic output is modelled via a Cobb-Douglas production function</t>
      </text>
    </comment>
    <comment ref="A76" authorId="8" shapeId="0" xr:uid="{21C796E8-4D52-4012-B688-F26404D9CA0D}">
      <text>
        <t>[Threaded comment]
Your version of Excel allows you to read this threaded comment; however, any edits to it will get removed if the file is opened in a newer version of Excel. Learn more: https://go.microsoft.com/fwlink/?linkid=870924
Comment:
    all the shares follow RNC2050 projections and assumptions</t>
      </text>
    </comment>
    <comment ref="A83" authorId="9" shapeId="0" xr:uid="{50F846CB-8358-472A-A826-5466E0BA718E}">
      <text>
        <t>[Threaded comment]
Your version of Excel allows you to read this threaded comment; however, any edits to it will get removed if the file is opened in a newer version of Excel. Learn more: https://go.microsoft.com/fwlink/?linkid=870924
Comment:
    The final exergy for sector s = total final exergy * share final exergy sector s</t>
      </text>
    </comment>
    <comment ref="A131" authorId="10" shapeId="0" xr:uid="{8147AC84-AEC2-40DC-B7ED-4630F2DB7217}">
      <text>
        <t xml:space="preserve">[Threaded comment]
Your version of Excel allows you to read this threaded comment; however, any edits to it will get removed if the file is opened in a newer version of Excel. Learn more: https://go.microsoft.com/fwlink/?linkid=870924
Comment:
    The final exergy for each pair sector - energy carrier = total final exergy sector s * share final exergy of energy carrier c in sector s
</t>
      </text>
    </comment>
    <comment ref="A172" authorId="11" shapeId="0" xr:uid="{3AD233BA-9733-4CE6-9DA8-659EDE3B07C7}">
      <text>
        <t xml:space="preserve">[Threaded comment]
Your version of Excel allows you to read this threaded comment; however, any edits to it will get removed if the file is opened in a newer version of Excel. Learn more: https://go.microsoft.com/fwlink/?linkid=870924
Comment:
    The share of final exergy in a sector that is used by energy carrier/end-use. In this scenario, these shares follow Roadmap assumptions
</t>
      </text>
    </comment>
    <comment ref="A260" authorId="12" shapeId="0" xr:uid="{FC20E2AD-3EF4-4A67-B8A3-39FEE91B8167}">
      <text>
        <t xml:space="preserve">[Threaded comment]
Your version of Excel allows you to read this threaded comment; however, any edits to it will get removed if the file is opened in a newer version of Excel. Learn more: https://go.microsoft.com/fwlink/?linkid=870924
Comment:
    The final exergy for each sector - energy carrier - end -use = total final exergy of the energy carrier c in sector s * share final exergy of end-use e by energy carrier c in sector s
</t>
      </text>
    </comment>
    <comment ref="A499" authorId="13" shapeId="0" xr:uid="{B2C7AF08-4ADB-4B73-93AA-9C185174847C}">
      <text>
        <t>[Threaded comment]
Your version of Excel allows you to read this threaded comment; however, any edits to it will get removed if the file is opened in a newer version of Excel. Learn more: https://go.microsoft.com/fwlink/?linkid=870924
Comment:
    Does not include H2 used to produce electricity</t>
      </text>
    </comment>
    <comment ref="B533" authorId="14" shapeId="0" xr:uid="{8E2D7FCC-EEBD-40B3-A662-98ED0A92952B}">
      <text>
        <t xml:space="preserve">[Threaded comment]
Your version of Excel allows you to read this threaded comment; however, any edits to it will get removed if the file is opened in a newer version of Excel. Learn more: https://go.microsoft.com/fwlink/?linkid=870924
Comment:
    Scenarios from  Irena for 2050 </t>
      </text>
    </comment>
    <comment ref="B536" authorId="15" shapeId="0" xr:uid="{FABAE40D-4F5C-4C0E-96C0-A86601D24F47}">
      <text>
        <t xml:space="preserve">[Threaded comment]
Your version of Excel allows you to read this threaded comment; however, any edits to it will get removed if the file is opened in a newer version of Excel. Learn more: https://go.microsoft.com/fwlink/?linkid=870924
Comment:
    Scenarios from  Irena for 2050 - for fuel cell technology
</t>
      </text>
    </comment>
  </commentList>
</comments>
</file>

<file path=xl/sharedStrings.xml><?xml version="1.0" encoding="utf-8"?>
<sst xmlns="http://schemas.openxmlformats.org/spreadsheetml/2006/main" count="3303" uniqueCount="577">
  <si>
    <t>TFP</t>
  </si>
  <si>
    <t>Share final exergy industry electricity</t>
  </si>
  <si>
    <t>Share final exergy transport electricity</t>
  </si>
  <si>
    <t>Share final exergy services electricity</t>
  </si>
  <si>
    <t>Share final exergy residencial electricity</t>
  </si>
  <si>
    <t>Share final exergy industry oil</t>
  </si>
  <si>
    <t>Share final exergy industry natural gas</t>
  </si>
  <si>
    <t>Share final exergy transport oil</t>
  </si>
  <si>
    <t>Share final exergy transport natural gas</t>
  </si>
  <si>
    <t>Share final exergy services oil</t>
  </si>
  <si>
    <t>Share final exergy services natural gas</t>
  </si>
  <si>
    <t>Share final exergy residencial oil</t>
  </si>
  <si>
    <t>Share final exergy residencial natural gas</t>
  </si>
  <si>
    <t>Share final exergy industry coal HTH</t>
  </si>
  <si>
    <t>Share final exergy industry coal HTH/MTH</t>
  </si>
  <si>
    <t>Share final exergy industry coal MTH</t>
  </si>
  <si>
    <t>Share final exergy industry coal LTH1</t>
  </si>
  <si>
    <t>Share final exergy industry coal LTH2</t>
  </si>
  <si>
    <t>Share final exergy industry coal LTH3</t>
  </si>
  <si>
    <t>Share final exergy industry oil HTH</t>
  </si>
  <si>
    <t>Share final exergy industry oil HTH/MTH</t>
  </si>
  <si>
    <t>Share final exergy industry oil MTH</t>
  </si>
  <si>
    <t>Share final exergy industry oil LTH1</t>
  </si>
  <si>
    <t>Share final exergy industry oil LTH2</t>
  </si>
  <si>
    <t>Share final exergy industry oil LTH3</t>
  </si>
  <si>
    <t>Share final exergy industry oil MW1</t>
  </si>
  <si>
    <t>Share final exergy industry oil Gas/LPG</t>
  </si>
  <si>
    <t>Share final exergy industry oil Oil-SMD</t>
  </si>
  <si>
    <t>Share final exergy industry oil Diesel vehicles</t>
  </si>
  <si>
    <t>Share final exergy industry natural gas HTH</t>
  </si>
  <si>
    <t>Share final exergy industry natural gas HTH/MTH</t>
  </si>
  <si>
    <t>Share final exergy industry natural gas MTH</t>
  </si>
  <si>
    <t>Share final exergy industry natural gas LTH1</t>
  </si>
  <si>
    <t>Share final exergy industry natural gas LTH2</t>
  </si>
  <si>
    <t>Share final exergy industry natural gas LTH3</t>
  </si>
  <si>
    <t>Share final exergy industry natural gas MW3</t>
  </si>
  <si>
    <t>Share final exergy industry C. Renewables HTH</t>
  </si>
  <si>
    <t>Share final exergy industry C. Renewables MTH</t>
  </si>
  <si>
    <t>Share final exergy industry C. Renewables LTH1</t>
  </si>
  <si>
    <t>Share final exergy industry C. Renewables LTH2</t>
  </si>
  <si>
    <t>Share final exergy industry C. Renewables LTH3</t>
  </si>
  <si>
    <t>Share final exergy industry C. Renewables Diesel vehicles</t>
  </si>
  <si>
    <t>Share final exergy industry C. Renewables MW2</t>
  </si>
  <si>
    <t>Share final exergy industry C. Renewables Oil-SMD</t>
  </si>
  <si>
    <t>Share final exergy transport coal St. Locom</t>
  </si>
  <si>
    <t>Share final exergy transport oil Navigation</t>
  </si>
  <si>
    <t>Share final exergy transport oil Diesel vehicles</t>
  </si>
  <si>
    <t>Share final exergy transport C. Renewables Diesel vehicles</t>
  </si>
  <si>
    <t>Share final exergy transport C. Renewables Navigation</t>
  </si>
  <si>
    <t>Share final exergy services oil Oil-SMD</t>
  </si>
  <si>
    <t>Share final exergy services C. Renewables Diesel vehicles</t>
  </si>
  <si>
    <t>final exergy industry natural gas LTH3</t>
  </si>
  <si>
    <t>final exergy industry natural gas MW3</t>
  </si>
  <si>
    <t>final exergy industry C. Renewables HTH</t>
  </si>
  <si>
    <t xml:space="preserve"> final exergy industry C. Renewables MTH</t>
  </si>
  <si>
    <t>final exergy industry C. Renewables LTH1</t>
  </si>
  <si>
    <t>final exergy industry C. Renewables LTH2</t>
  </si>
  <si>
    <t>final exergy industry C. Renewables LTH3</t>
  </si>
  <si>
    <t xml:space="preserve"> final exergy industry C. Renewables Diesel vehicles</t>
  </si>
  <si>
    <t xml:space="preserve"> final exergy industry C. Renewables MW3</t>
  </si>
  <si>
    <t>final exergy industry C. Renewables MW2</t>
  </si>
  <si>
    <t>Final exergy industry C. Renewables Oil-SMD</t>
  </si>
  <si>
    <t>final exergy transport coal St. Locom</t>
  </si>
  <si>
    <t xml:space="preserve"> final exergy transport natural gas NatGas vehicles</t>
  </si>
  <si>
    <t xml:space="preserve"> final exergy transport C. Renewables Diesel vehicles</t>
  </si>
  <si>
    <t>Useful exergy industry coal HTH</t>
  </si>
  <si>
    <t>Useful exergy industry natural gas LTH1</t>
  </si>
  <si>
    <t>Useful exergy industry natural gas LTH3</t>
  </si>
  <si>
    <t>Useful exergy industry natural gas MW3</t>
  </si>
  <si>
    <t>Useful exergy industry C. Renewables HTH</t>
  </si>
  <si>
    <t>Useful exergy industry C. Renewables LTH1</t>
  </si>
  <si>
    <t>Useful exergy industry C. Renewables LTH2</t>
  </si>
  <si>
    <t>Useful exergy industry C. Renewables LTH3</t>
  </si>
  <si>
    <t>Useful exergy industry C. Renewables MW2</t>
  </si>
  <si>
    <t>Useful exergy industry C. Renewables Oil-SMD</t>
  </si>
  <si>
    <t>Useful exergy transport coal St. Locom</t>
  </si>
  <si>
    <t>Aggregate efficiency</t>
  </si>
  <si>
    <t>Total Useful exergy [TJ]</t>
  </si>
  <si>
    <t>Share final exergy Agriculture/forestry/Fishing electricity</t>
  </si>
  <si>
    <t>Share final exergy Energy industry own electricity</t>
  </si>
  <si>
    <t>Share final exergy industry coal/coke</t>
  </si>
  <si>
    <t>Share final exergy industry waste/c. renewables</t>
  </si>
  <si>
    <t>Share final exergy industry heat</t>
  </si>
  <si>
    <t>Share final exergy transport coal/coke</t>
  </si>
  <si>
    <t>Share final exergy transport c. renewables/waste</t>
  </si>
  <si>
    <t>Share final exergy transport heat</t>
  </si>
  <si>
    <t>Share final exergy services coal/coke</t>
  </si>
  <si>
    <t>Share final exergy services c. renewables/waste</t>
  </si>
  <si>
    <t>Share final exergy services renewables</t>
  </si>
  <si>
    <t>Share final exergy services heat</t>
  </si>
  <si>
    <t>Share final exergy residencial coal/coke</t>
  </si>
  <si>
    <t>Share final exergy residencial c. renewables/Waste</t>
  </si>
  <si>
    <t>Share final exergy residencial renewables</t>
  </si>
  <si>
    <t>Share final exergy residencial heat</t>
  </si>
  <si>
    <t>Share final exergy Agriculture/Forestry/Fishing Coal/Coke</t>
  </si>
  <si>
    <t>Share Final Exergy Energy industry own use Coal/Coke</t>
  </si>
  <si>
    <t>Share Final Exergy Energy industry own use Oil</t>
  </si>
  <si>
    <t>Share Final Exergy Energy industry own use Natural Gas</t>
  </si>
  <si>
    <t>Share Final Exergy Energy industry own use C. Renewables/Waste</t>
  </si>
  <si>
    <t>Share Final Exergy Energy industry own use Heat</t>
  </si>
  <si>
    <t>Final Exergy Energy industry own use C. Renewables/Waste</t>
  </si>
  <si>
    <t>Share final exergy industry C. Renewables HTH/MTH</t>
  </si>
  <si>
    <t>Share final exergy industry Heat HTH</t>
  </si>
  <si>
    <t>Share final exergy industry Heat MTH</t>
  </si>
  <si>
    <t>Share final exergy industry Heat LTH1</t>
  </si>
  <si>
    <t>Share final exergy industry Heat LTH3</t>
  </si>
  <si>
    <t>Share final exergy industry Electricity generic</t>
  </si>
  <si>
    <t>Share final exergy transport oil Aviation</t>
  </si>
  <si>
    <t>Share final exergy transport oil Gasoline/LPG vehicles</t>
  </si>
  <si>
    <t>Share final exergy transport natural gas Natural gas Vehicles</t>
  </si>
  <si>
    <t>Share final exergy transport C. Renewables Gasoline/LPG Vehicles</t>
  </si>
  <si>
    <t>Share final exergy transport C. Renewables Fuel - LTH3</t>
  </si>
  <si>
    <t>Share final exergy transport Electricity Generic</t>
  </si>
  <si>
    <t>Share final exergy residencial coal Fuel - LTH3</t>
  </si>
  <si>
    <t>Share final exergy residencial oil Fuel - LTH3</t>
  </si>
  <si>
    <t>Share final exergy residencial natural gas Fuel - LTH3</t>
  </si>
  <si>
    <t>Share final exergy residencial C. Renewables Fuel - LTH3</t>
  </si>
  <si>
    <t>Share final exergy residencial Renewables LTH3</t>
  </si>
  <si>
    <t>Share final exergy residencial Heat LTH3</t>
  </si>
  <si>
    <t>Share final exergy residencial Electricity Generic</t>
  </si>
  <si>
    <t>Share final exergy services coal Fuel - LTH3</t>
  </si>
  <si>
    <t>Share final exergy services oil Fuel - LTH3</t>
  </si>
  <si>
    <t>Share final exergy services natural gas Fuel - LTH3</t>
  </si>
  <si>
    <t>Share final exergy services C. Renewables Fuel - LTH3</t>
  </si>
  <si>
    <t>Share final exergy services Renewables LTH3</t>
  </si>
  <si>
    <t>Share final exergy services Heat LTH3</t>
  </si>
  <si>
    <t>Share final exergy services Electricity Generic</t>
  </si>
  <si>
    <t>Share Final exergy Agriculture/forestry/Fishing oil Fuel - LTH2</t>
  </si>
  <si>
    <t>Share Final exergy Agriculture/forestry/Fishing oil Fuel - LTH3</t>
  </si>
  <si>
    <t>Share Final exergy Agriculture/forestry/Fishing oil Diesel vehicles</t>
  </si>
  <si>
    <t>Share Final exergy Agriculture/forestry/Fishing oil Gasoline/LPG vehicles</t>
  </si>
  <si>
    <t>Share Final exergy Agriculture/forestry/Fishing natural gas Fuel - LTH2</t>
  </si>
  <si>
    <t>Share Final exergy Agriculture/forestry/Fishing c. renewables/waste Fuel - LTH2</t>
  </si>
  <si>
    <t>Share Final exergy Agriculture/forestry/Fishing c. renewables/waste Diesel vehicles</t>
  </si>
  <si>
    <t>Share Final exergy Agriculture/forestry/Fishing heat LTH1</t>
  </si>
  <si>
    <t>Share Final exergy Agriculture/forestry/Fishing Electricity Generic</t>
  </si>
  <si>
    <t>Share Final Exergy Energy industry own use Coal/Coke Fuel - HTH</t>
  </si>
  <si>
    <t>Share Final Exergy Energy industry own use Coal/Coke Fuel - HTH/MTH</t>
  </si>
  <si>
    <t>Share Final Exergy Energy industry own use Oil Fuel - HTH/MTH</t>
  </si>
  <si>
    <t>Share Final Exergy Energy industry own use Oil Fuel - HTH</t>
  </si>
  <si>
    <t>Share Final Exergy Energy industry own use Oil Oil - SMD</t>
  </si>
  <si>
    <t>Share Final Exergy Energy industry own use Oil Gasoline/LPG vehicles</t>
  </si>
  <si>
    <t>Share Final Exergy Energy industry own use Natural Gas Fuel - HTH</t>
  </si>
  <si>
    <t>Share Final Exergy Energy industry own use Heat HTH</t>
  </si>
  <si>
    <t>Share Final Exergy Energy industry own use Electricity Generic</t>
  </si>
  <si>
    <t>Final exergy industry Heat HTH</t>
  </si>
  <si>
    <t>Final exergy industry Heat MTH</t>
  </si>
  <si>
    <t>Final exergy industry Heat LTH1</t>
  </si>
  <si>
    <t>Final exergy industry Heat LTH3</t>
  </si>
  <si>
    <t>Final exergy industry Electricity generic</t>
  </si>
  <si>
    <t xml:space="preserve"> final exergy transport oil Aviation</t>
  </si>
  <si>
    <t>final exergy transport oil Gasoline/LPG vehicles</t>
  </si>
  <si>
    <t>final exergy transport oil Diesel vehicles</t>
  </si>
  <si>
    <t>final exergy transport oil Navigation</t>
  </si>
  <si>
    <t xml:space="preserve"> final exergy transport C. Renewables Gasoline/LPG vehicles</t>
  </si>
  <si>
    <t>Final exergy transport C. Renewables Fuel - LTH3</t>
  </si>
  <si>
    <t>Final exergy transport C. Renewables Navigation</t>
  </si>
  <si>
    <t>Final exergy transport Electricity Generic</t>
  </si>
  <si>
    <t>Final exergy residencial coal Fuel - LTH3</t>
  </si>
  <si>
    <t>Final exergy residencial oil Fuel - LTH3</t>
  </si>
  <si>
    <t>Final exergy residencial natural gas Fuel - LTH3</t>
  </si>
  <si>
    <t>Final exergy residencial C. Renewables Fuel - LTH3</t>
  </si>
  <si>
    <t>Final exergy residencial Renewables LTH3</t>
  </si>
  <si>
    <t>Final exergy residencial Heat LTH3</t>
  </si>
  <si>
    <t>Final exergy residencial Electricity Generic</t>
  </si>
  <si>
    <t>Final exergy services coal Fuel - LTH3</t>
  </si>
  <si>
    <t>Final exergy services oil Fuel - LTH3</t>
  </si>
  <si>
    <t>Final exergy services oil Oil-SMD</t>
  </si>
  <si>
    <t>Final exergy services natural gas Fuel - LTH3</t>
  </si>
  <si>
    <t>Final exergy services C. Renewables Fuel - LTH3</t>
  </si>
  <si>
    <t>Final exergy services C. Renewables Diesel vehicles</t>
  </si>
  <si>
    <t>Final exergy services Renewables LTH3</t>
  </si>
  <si>
    <t>Final exergy services Heat LTH3</t>
  </si>
  <si>
    <t>Final exergy services Electricity Generic</t>
  </si>
  <si>
    <t>Final exergy Agriculture/forestry/Fishing oil Fuel - LTH2</t>
  </si>
  <si>
    <t>Final exergy Agriculture/forestry/Fishing oil Fuel - LTH3</t>
  </si>
  <si>
    <t>Final exergy Agriculture/forestry/Fishing oil Diesel vehicles</t>
  </si>
  <si>
    <t>Final exergy Agriculture/forestry/Fishing oil Gasoline/LPG vehicles</t>
  </si>
  <si>
    <t>Final exergy Agriculture/forestry/Fishing natural gas Fuel - LTH2</t>
  </si>
  <si>
    <t>Final exergy Agriculture/forestry/Fishing c. renewables/waste Fuel - LTH2</t>
  </si>
  <si>
    <t>Final exergy Agriculture/forestry/Fishing c. renewables/waste Diesel vehicles</t>
  </si>
  <si>
    <t>Final exergy Agriculture/forestry/Fishing heat LTH1</t>
  </si>
  <si>
    <t>Final exergy Agriculture/forestry/Fishing Electricity Generic</t>
  </si>
  <si>
    <t>Final Exergy Energy industry own use Coal/Coke Fuel - HTH</t>
  </si>
  <si>
    <t>Final Exergy Energy industry own use Coal/Coke Fuel - HTH/MTH</t>
  </si>
  <si>
    <t>Final Exergy Energy industry own use Oil Fuel - HTH/MTH</t>
  </si>
  <si>
    <t>Final Exergy Energy industry own use Oil Fuel - HTH</t>
  </si>
  <si>
    <t>Final Exergy Energy industry own use Oil Oil - SMD</t>
  </si>
  <si>
    <t>Final Exergy Energy industry own use Oil Gasoline/LPG vehicles</t>
  </si>
  <si>
    <t>Final Exergy Energy industry own use Natural Gas Fuel - HTH</t>
  </si>
  <si>
    <t>Final Exergy Energy industry own use Heat HTH</t>
  </si>
  <si>
    <t>Final Exergy Energy industry own use Electricity Generic</t>
  </si>
  <si>
    <t>Useful exergy industry coal HTH/MTH</t>
  </si>
  <si>
    <t>Useful exergy industry coal MTH</t>
  </si>
  <si>
    <t>Useful exergy industry coal LTH1</t>
  </si>
  <si>
    <t>Useful exergy industry coal LTH2</t>
  </si>
  <si>
    <t>Useful exergy industry coal LTH3</t>
  </si>
  <si>
    <t>Useful exergy industry oil HTH</t>
  </si>
  <si>
    <t>Useful exergy industry oil HTH/MTH</t>
  </si>
  <si>
    <t>Useful exergy industry oil MTH</t>
  </si>
  <si>
    <t>Useful exergy industry oil LTH1</t>
  </si>
  <si>
    <t>Useful exergy industry oil LTH2</t>
  </si>
  <si>
    <t>Useful exergy industry oil LTH3</t>
  </si>
  <si>
    <t>Useful exergy industry oil MW1</t>
  </si>
  <si>
    <t>Useful exergy industry oil Gas/LPG</t>
  </si>
  <si>
    <t>Useful exergy industry oil Oil-SMD</t>
  </si>
  <si>
    <t>Useful exergy industry oil Diesel vehicles</t>
  </si>
  <si>
    <t>Useful exergy industry natural gas HTH</t>
  </si>
  <si>
    <t>Useful exergy industry natural gas HTH/MTH</t>
  </si>
  <si>
    <t>Useful exergy industry natural gas MTH</t>
  </si>
  <si>
    <t>Useful exergy industry natural gas LTH2</t>
  </si>
  <si>
    <t>Useful exergy industry C. Renewables MTH</t>
  </si>
  <si>
    <t>Useful exergy industry C. Renewables Diesel vehicles</t>
  </si>
  <si>
    <t>Useful exergy industry C. Renewables MW3 (smd)</t>
  </si>
  <si>
    <t>Useful exergy industry Heat HTH</t>
  </si>
  <si>
    <t>Useful exergy industry Heat MTH</t>
  </si>
  <si>
    <t>Useful exergy industry Heat LTH1</t>
  </si>
  <si>
    <t>Useful exergy industry Heat LTH3</t>
  </si>
  <si>
    <t>Useful exergy industry Electricity generic</t>
  </si>
  <si>
    <t>Useful exergy transport oil Aviation</t>
  </si>
  <si>
    <t>Useful exergy transport oil Gasoline/LPG vehicles</t>
  </si>
  <si>
    <t>Useful exergy transport oil Diesel vehicles</t>
  </si>
  <si>
    <t>Useful exergy transport oil Navigation</t>
  </si>
  <si>
    <t>Useful exergy transport natural gas NatGas vehicles</t>
  </si>
  <si>
    <t>Useful exergy transport C. Renewables Gasoline/LPG vehicles</t>
  </si>
  <si>
    <t>Useful exergy transport C. Renewables Diesel vehicles</t>
  </si>
  <si>
    <t>Useful exergy transport C. Renewables Fuel - LTH3</t>
  </si>
  <si>
    <t>Useful  exergy transport C. Renewables Navigation</t>
  </si>
  <si>
    <t>Useful exergy transport Electricity Generic</t>
  </si>
  <si>
    <t>Useful exergy residencial coal Fuel - LTH3</t>
  </si>
  <si>
    <t>Useful exergy residencial oil Fuel - LTH3</t>
  </si>
  <si>
    <t>Useful exergy residencial natural gas Fuel - LTH3</t>
  </si>
  <si>
    <t>Useful exergy residencial C. Renewables Fuel - LTH3</t>
  </si>
  <si>
    <t>Useful exergy residencial Renewables LTH3</t>
  </si>
  <si>
    <t>Useful exergy residencial Heat LTH3</t>
  </si>
  <si>
    <t>Useful exergy residencial Electricity Generic</t>
  </si>
  <si>
    <t>Useful exergy services coal Fuel - LTH3</t>
  </si>
  <si>
    <t>Useful exergy services oil Fuel - LTH3</t>
  </si>
  <si>
    <t>Useful exergy services oil Oil-SMD</t>
  </si>
  <si>
    <t>Useful exergy services natural gas Fuel - LTH3</t>
  </si>
  <si>
    <t>Useful exergy services C. Renewables Fuel - LTH3</t>
  </si>
  <si>
    <t>Useful exergy services C. Renewables Diesel vehicles</t>
  </si>
  <si>
    <t>Useful exergy services Renewables LTH3</t>
  </si>
  <si>
    <t>Useful exergy services Heat LTH3</t>
  </si>
  <si>
    <t>Useful exergy services Electricity Generic</t>
  </si>
  <si>
    <t>Useful exergy Agriculture/forestry/Fishing oil Fuel - LTH2</t>
  </si>
  <si>
    <t>Useful exergy Agriculture/forestry/Fishing oil Fuel - LTH3</t>
  </si>
  <si>
    <t>Useful exergy Agriculture/forestry/Fishing oil Diesel vehicles</t>
  </si>
  <si>
    <t>Useful exergy Agriculture/forestry/Fishing oil Gasoline/LPG vehicles</t>
  </si>
  <si>
    <t>Useful exergy Agriculture/forestry/Fishing natural gas Fuel - LTH2</t>
  </si>
  <si>
    <t>Useful exergy Agriculture/forestry/Fishing c. renewables/waste Fuel - LTH2</t>
  </si>
  <si>
    <t>Useful exergy Agriculture/forestry/Fishing c. renewables/waste Diesel vehicles</t>
  </si>
  <si>
    <t>Useful exergy Agriculture/forestry/Fishing heat LTH1</t>
  </si>
  <si>
    <t>Useful exergy Agriculture/forestry/Fishing Electricity Generic</t>
  </si>
  <si>
    <t>Useful Exergy Energy industry own use Coal/Coke Fuel - HTH</t>
  </si>
  <si>
    <t>Useful Exergy Energy industry own use Coal/Coke Fuel - HTH/MTH</t>
  </si>
  <si>
    <t>Useful Exergy Energy industry own use Oil Fuel - HTH/MTH</t>
  </si>
  <si>
    <t>Useful Exergy Energy industry own use Oil Fuel - HTH</t>
  </si>
  <si>
    <t>Useful Exergy Energy industry own use Oil Oil - SMD</t>
  </si>
  <si>
    <t>Useful Exergy Energy industry own use Oil Gasoline/LPG vehicles</t>
  </si>
  <si>
    <t>Useful Exergy Energy industry own use Natural Gas Fuel - HTH</t>
  </si>
  <si>
    <t>Useful Exergy Energy industry own use C. Renewables/Waste</t>
  </si>
  <si>
    <t>Useful Exergy Energy industry own use Heat HTH</t>
  </si>
  <si>
    <t>Useful Exergy Energy industry own use Electricity Generic</t>
  </si>
  <si>
    <t>Coal</t>
  </si>
  <si>
    <t>Fuel - HTH</t>
  </si>
  <si>
    <t>Fuel - MTH</t>
  </si>
  <si>
    <t>Fuel - LTH1</t>
  </si>
  <si>
    <t>Fuel - LTH2</t>
  </si>
  <si>
    <t>Fuel - LTH3</t>
  </si>
  <si>
    <t>Steam locmt</t>
  </si>
  <si>
    <t>Oil</t>
  </si>
  <si>
    <t>HTH</t>
  </si>
  <si>
    <t>MTH</t>
  </si>
  <si>
    <t>LTH1</t>
  </si>
  <si>
    <t>LTH2</t>
  </si>
  <si>
    <t>LTH3</t>
  </si>
  <si>
    <t>MW1 (Aviation)</t>
  </si>
  <si>
    <t>MW2 (LPG/Gasoline)</t>
  </si>
  <si>
    <t>MW3 (Oil SMD &amp; Diesel)</t>
  </si>
  <si>
    <t>Diesel-elect v (rail)</t>
  </si>
  <si>
    <t>Navigation</t>
  </si>
  <si>
    <t>Natural Gas</t>
  </si>
  <si>
    <t>NatGas vehicles</t>
  </si>
  <si>
    <t>MW3 (SMD)</t>
  </si>
  <si>
    <t>Combustible Renew</t>
  </si>
  <si>
    <t>MW3(diesel)</t>
  </si>
  <si>
    <t>MW3 (smd)</t>
  </si>
  <si>
    <t>MW2 lpg/gasol</t>
  </si>
  <si>
    <t>navigation</t>
  </si>
  <si>
    <t>Heat</t>
  </si>
  <si>
    <t>Non-Conventional</t>
  </si>
  <si>
    <t>Efficiency Electricity</t>
  </si>
  <si>
    <t>Industry (and EIOU)</t>
  </si>
  <si>
    <t>Transport</t>
  </si>
  <si>
    <t>Residential</t>
  </si>
  <si>
    <t>Commercial</t>
  </si>
  <si>
    <t>Agriculture, Forestry and fishing</t>
  </si>
  <si>
    <t>Final Exergy Coal/Coke</t>
  </si>
  <si>
    <t>Final Exergy Oil</t>
  </si>
  <si>
    <t>Final Exergy Natural Gas</t>
  </si>
  <si>
    <t>Final Exergy C. Renewables/Waste</t>
  </si>
  <si>
    <t>Final Exergy Heat</t>
  </si>
  <si>
    <t>Final Exergy Electricity</t>
  </si>
  <si>
    <t>New Solar power [GW]</t>
  </si>
  <si>
    <t>Solar power [GW]</t>
  </si>
  <si>
    <t>Hydro power [GW]</t>
  </si>
  <si>
    <t>Cost per GW solar [Euro/GW]</t>
  </si>
  <si>
    <t>Cost Solar [Euro]</t>
  </si>
  <si>
    <t>Cost tot [Mrd Euros]</t>
  </si>
  <si>
    <t>Investment  [Mrd Euros]</t>
  </si>
  <si>
    <t>Investment for capital [Mrd Euros]</t>
  </si>
  <si>
    <t>Labour [Hours worked by engaged people]</t>
  </si>
  <si>
    <t>GDP [Mrd Euros]</t>
  </si>
  <si>
    <t>Total Final exergy [TJ]</t>
  </si>
  <si>
    <t>Share final exergy industry [-]</t>
  </si>
  <si>
    <t>Share final exergy transport [-]</t>
  </si>
  <si>
    <t>Share final exergy services [-]</t>
  </si>
  <si>
    <t>Share final exergy residencial [-]</t>
  </si>
  <si>
    <t>Share Final Exergy Agriculture/forestry/Fishing [-]</t>
  </si>
  <si>
    <t>Share Final Exergy Energy industry own use [-]</t>
  </si>
  <si>
    <t>Final exergy Industry [TJ]</t>
  </si>
  <si>
    <t>Final exergy Transport [TJ]</t>
  </si>
  <si>
    <t>Final exergy Services [TJ]</t>
  </si>
  <si>
    <t>Final exergy Residencial [TJ]</t>
  </si>
  <si>
    <t>Final Exergy Agriculture/Forestry/fishing [TJ]</t>
  </si>
  <si>
    <t>Final Exergy Energy industry own use [TJ]</t>
  </si>
  <si>
    <t>Final exergy industry electricity [TJ]</t>
  </si>
  <si>
    <t>Final exergy transport electricity [TJ]</t>
  </si>
  <si>
    <t>Final exergy services electricity [TJ]</t>
  </si>
  <si>
    <t>Final exergy residencial electricity [TJ]</t>
  </si>
  <si>
    <t>Final Exergy Agriculture/Forestry/fishing electricity [TJ]</t>
  </si>
  <si>
    <t>Final Exergy Energy industry own use electricity [TJ]</t>
  </si>
  <si>
    <t>Final exergy industry coal/coke [TJ]</t>
  </si>
  <si>
    <t>Final exergy industry oil [TJ]</t>
  </si>
  <si>
    <t>Final exergy industry natural gas [TJ]</t>
  </si>
  <si>
    <t>Final exergy industry c. renewables/waste [TJ]</t>
  </si>
  <si>
    <t>Final exergy industry heat [TJ]</t>
  </si>
  <si>
    <t>Final exergy transport coal/coke [TJ]</t>
  </si>
  <si>
    <t>Final exergy transport oil [TJ]</t>
  </si>
  <si>
    <t>Final exergy transport natural gas [TJ]</t>
  </si>
  <si>
    <t>Final exergy transport c. renewables/waste [TJ]</t>
  </si>
  <si>
    <t>Final exergy transport heat [TJ]</t>
  </si>
  <si>
    <t>Final exergy services coal/coke [TJ]</t>
  </si>
  <si>
    <t>Final exergy services oil [TJ]</t>
  </si>
  <si>
    <t>Final exergy services natural gas [TJ]</t>
  </si>
  <si>
    <t>Final exergy services c. renewables/waste [TJ]</t>
  </si>
  <si>
    <t>Final exergy services renewables [TJ]</t>
  </si>
  <si>
    <t>Final exergy services heat [TJ]</t>
  </si>
  <si>
    <t>Final exergy residencial coal/coke [TJ]</t>
  </si>
  <si>
    <t>Final exergy residencial oil [TJ]</t>
  </si>
  <si>
    <t>Final exergy residencial natural gas [TJ]</t>
  </si>
  <si>
    <t>Final exergy residencial c. renewables/waste [TJ]</t>
  </si>
  <si>
    <t>Final exergy residencial renewables [TJ]</t>
  </si>
  <si>
    <t>Final exergy residencial heat [TJ]</t>
  </si>
  <si>
    <t>Final exergy Agriculture/forestry/Fishing Coal/Coke [TJ]</t>
  </si>
  <si>
    <t>Final exergy Agriculture/forestry/Fishing oil [TJ]</t>
  </si>
  <si>
    <t>Final exergy Agriculture/forestry/Fishing natural gas [TJ]</t>
  </si>
  <si>
    <t>Final exergy Agriculture/forestry/Fishing c. renewables/waste [TJ]</t>
  </si>
  <si>
    <t>Final exergy Agriculture/forestry/Fishing heat [TJ]</t>
  </si>
  <si>
    <t>Final Exergy Energy industry own use Coal/Coke [TJ]</t>
  </si>
  <si>
    <t>Final Exergy Energy industry own use Oil [TJ]</t>
  </si>
  <si>
    <t>Final Exergy Energy industry own use Natural Gas [TJ]</t>
  </si>
  <si>
    <t>Final Exergy Energy industry own use C. Renewables/Waste [TJ]</t>
  </si>
  <si>
    <t>Final Exergy Energy industry own use Heat [TJ]</t>
  </si>
  <si>
    <t xml:space="preserve"> final exergy industry coal HTH [TJ]</t>
  </si>
  <si>
    <t xml:space="preserve"> final exergy industry coal HTH/MTH [TJ]</t>
  </si>
  <si>
    <t xml:space="preserve"> final exergy industry coal MTH [TJ]</t>
  </si>
  <si>
    <t xml:space="preserve"> final exergy industry coal LTH1 [TJ]</t>
  </si>
  <si>
    <t xml:space="preserve"> final exergy industry coal LTH2 [TJ]</t>
  </si>
  <si>
    <t xml:space="preserve"> final exergy industry coal LTH3 [TJ]</t>
  </si>
  <si>
    <t xml:space="preserve"> final exergy industry oil HTH [TJ]</t>
  </si>
  <si>
    <t xml:space="preserve"> final exergy industry oil HTH/MTH [TJ]</t>
  </si>
  <si>
    <t xml:space="preserve"> final exergy industry oil MTH [TJ]</t>
  </si>
  <si>
    <t xml:space="preserve"> final exergy industry oil LTH1 [TJ]</t>
  </si>
  <si>
    <t xml:space="preserve"> final exergy industry oil LTH2 [TJ]</t>
  </si>
  <si>
    <t xml:space="preserve"> final exergy industry oil LTH3 [TJ]</t>
  </si>
  <si>
    <t xml:space="preserve"> final exergy industry oil MW1 [TJ]</t>
  </si>
  <si>
    <t xml:space="preserve"> final exergy industry oil Gas/LPG [TJ]</t>
  </si>
  <si>
    <t xml:space="preserve"> final exergy industry oil Oil-SMD [TJ]</t>
  </si>
  <si>
    <t xml:space="preserve"> final exergy industry oil Diesel vehicles [TJ]</t>
  </si>
  <si>
    <t xml:space="preserve"> final exergy industry natural gas HTH [TJ]</t>
  </si>
  <si>
    <t xml:space="preserve"> final exergy industry natural gas HTH/MTH [TJ]</t>
  </si>
  <si>
    <t xml:space="preserve"> final exergy industry natural gas MTH [TJ]</t>
  </si>
  <si>
    <t>final exergy industry natural gas LTH1 [TJ]</t>
  </si>
  <si>
    <t xml:space="preserve"> final exergy industry natural gas LTH2 [TJ]</t>
  </si>
  <si>
    <t>Emission factor CO2 Coal/Coke [ton/TJ]</t>
  </si>
  <si>
    <t>Emission factor CO2 Oil [ton/TJ]</t>
  </si>
  <si>
    <t>Emission factor CO2 Natural Gas [ton/TJ]</t>
  </si>
  <si>
    <t>Emission factor CO2 C.Renewables/Waste [ton/TJ]</t>
  </si>
  <si>
    <t>Emission factor CO2 Heat [ton/TJ]</t>
  </si>
  <si>
    <t>CO2 Emission Coal/Coke [ton]</t>
  </si>
  <si>
    <t>CO2 Emission Oil [ton]</t>
  </si>
  <si>
    <t>CO2 Emission Natural Gas [ton]</t>
  </si>
  <si>
    <t>CO2 Emission C. Renewables/Waste [ton]</t>
  </si>
  <si>
    <t>CO2 Emission Heat [ton]</t>
  </si>
  <si>
    <t>Electricity Renewables [GWh]</t>
  </si>
  <si>
    <t>CO2 Emissions Electricity Not Renewables [ton]</t>
  </si>
  <si>
    <t>-</t>
  </si>
  <si>
    <t>Total CO2 Emissions [Mton]</t>
  </si>
  <si>
    <t>Total CO2 Emissions/GDP</t>
  </si>
  <si>
    <t xml:space="preserve"> </t>
  </si>
  <si>
    <t>Share final exergy Agriculture/Forstry/Fishing Oil</t>
  </si>
  <si>
    <t>Share final exergy Agriculture/Forstry/Fishing natural gas</t>
  </si>
  <si>
    <t>Share final exergy Agriculture/Forstry/Fishing c. renewables/Waste</t>
  </si>
  <si>
    <t>Share final exergy Agriculture/Forstry/Fishing heat</t>
  </si>
  <si>
    <t>Share final exergy industry Renewables (Solar)</t>
  </si>
  <si>
    <t>Share final exergy transport Hydrogen</t>
  </si>
  <si>
    <t>Share final exergy Agriculture/Forestry/Fishing Oil</t>
  </si>
  <si>
    <t>Share final exergy Agriculture/Forestry/Fishing natural gas</t>
  </si>
  <si>
    <t>Share final exergy Agriculture/Forestry/Fishing c. renewables/Waste</t>
  </si>
  <si>
    <t>Share final exergy Agriculture/Forestry/Fishing heat</t>
  </si>
  <si>
    <t>Onshore Wind power [GW]</t>
  </si>
  <si>
    <t>Offshore Wind Power [GW]</t>
  </si>
  <si>
    <t>Hydrogen [GW]</t>
  </si>
  <si>
    <t>New Onshore Wind power [GW]</t>
  </si>
  <si>
    <t>New Offshore Wind power [GW]</t>
  </si>
  <si>
    <t>New Hydrogen [GW]</t>
  </si>
  <si>
    <t>New Hydropower [GW]</t>
  </si>
  <si>
    <t>Extra Cost Solar [Euro]</t>
  </si>
  <si>
    <t>Extra Cost Onshore Wind [Euro]</t>
  </si>
  <si>
    <t>Cost per GW of Onshore wind [Euro/GW]</t>
  </si>
  <si>
    <t>Cost per GW of Offshore wind [Euro/GW]</t>
  </si>
  <si>
    <t>Cost per GW of Hydrogen [Euro/GW]</t>
  </si>
  <si>
    <t>Cost per GW of Hydropower [Euro/GW]</t>
  </si>
  <si>
    <t>Extra Cost Offshore Wind [Euro]</t>
  </si>
  <si>
    <t>Extra Cost Batteries [Euro]</t>
  </si>
  <si>
    <t>Extra Cost Hydrogen [Euro]</t>
  </si>
  <si>
    <t>Extra Cost Hydropower [Euro]</t>
  </si>
  <si>
    <t>Extra Cost tot [Mrd Euros]</t>
  </si>
  <si>
    <t>Cost per GW of Batteries [Euro/GWh]</t>
  </si>
  <si>
    <t>Batteries [GWh]</t>
  </si>
  <si>
    <t>New Batteries [GWh]</t>
  </si>
  <si>
    <t>Cost Onshore Wind [Euro]</t>
  </si>
  <si>
    <t>Cost Offshore Wind [Euro]</t>
  </si>
  <si>
    <t>Cost Batteries [Euro]</t>
  </si>
  <si>
    <t>Cost Hydropower [Euro]</t>
  </si>
  <si>
    <t>Cost per GW batteries [Euro/GW]</t>
  </si>
  <si>
    <t>Cost per GW hydrogen [Euro/GW]</t>
  </si>
  <si>
    <t>Cost per GW hydropower [Euro/GW]</t>
  </si>
  <si>
    <t>Investment Industry [Mrd Euros]</t>
  </si>
  <si>
    <t>Investment Transport [Mrd Euros]</t>
  </si>
  <si>
    <t>Investment Residential [Mrd EURO]</t>
  </si>
  <si>
    <t>Investment Services [Mrd EURO]</t>
  </si>
  <si>
    <t>Investment Agriculture/Forestry/Fishing [Mrd EURO]</t>
  </si>
  <si>
    <t>Total Investment</t>
  </si>
  <si>
    <t>Depreciation Industry [Mrd Euros]</t>
  </si>
  <si>
    <t>Depreciation Transport [Mrd Euros]</t>
  </si>
  <si>
    <t>Depreciation Residential [Mrd EURO]</t>
  </si>
  <si>
    <t>Depreciation Services [Mrd EURO]</t>
  </si>
  <si>
    <t>Depreciation Agriculture/Forestry/Fishing [Mrd EURO]</t>
  </si>
  <si>
    <t>Total Depreciation</t>
  </si>
  <si>
    <t>Capital Industry [Mrd Euros]</t>
  </si>
  <si>
    <t>Capital Transport [Mrd Euros]</t>
  </si>
  <si>
    <t>Capital Residential [Mrd EURO]</t>
  </si>
  <si>
    <t>Capital Services [Mrd EURO]</t>
  </si>
  <si>
    <t>Capital Agriculture/Forestry/Fishing [Mrd EURO]</t>
  </si>
  <si>
    <t>Total Capital [Mrd EURO]</t>
  </si>
  <si>
    <t>Electricity not Renewables [GWh]</t>
  </si>
  <si>
    <t>Share final exergy industry Renewable(Solar) MTH</t>
  </si>
  <si>
    <t>Share final exergy transport natural gas Naviagation</t>
  </si>
  <si>
    <t>Share final exergy transport C. Renewables Aviation</t>
  </si>
  <si>
    <t>Share final exergy transport Hydrogen Light vehicles</t>
  </si>
  <si>
    <t>Share final exergy transport Hydrogen Heavy vehicles</t>
  </si>
  <si>
    <t>Final exergy industry Renewable (Solar) MTH</t>
  </si>
  <si>
    <t xml:space="preserve"> final exergy transport natural gas Navigation</t>
  </si>
  <si>
    <t>Final exergy transport C. Renewables Aviation</t>
  </si>
  <si>
    <t>Useful exergy industry  Renewables MTH</t>
  </si>
  <si>
    <t>Useful exergy transport natural gas NAviation</t>
  </si>
  <si>
    <t>Useful  exergy transport C. Renewables Avation</t>
  </si>
  <si>
    <t>Final exergy transport Hydrogen Light Vehicles</t>
  </si>
  <si>
    <t>Final exergy transport Hydrogen heavy Vehicles</t>
  </si>
  <si>
    <t>Useful exergy transport Hydrogen Light Vehicles</t>
  </si>
  <si>
    <t>Hydrogen</t>
  </si>
  <si>
    <t>Light Vehicles</t>
  </si>
  <si>
    <t>heavy Vehicles</t>
  </si>
  <si>
    <t>Final exergy industry renewables [TJ]</t>
  </si>
  <si>
    <t>GDP Industry [Mrd Euro]</t>
  </si>
  <si>
    <t>GDP Transport [Mrd Euro]</t>
  </si>
  <si>
    <t>GDP Residential [Mrd Euro]</t>
  </si>
  <si>
    <t>GDP Services [Mrd Euro]</t>
  </si>
  <si>
    <t>GDP Agriculture/Forestry/Fishing [Mrd Euro]</t>
  </si>
  <si>
    <t>Depreciation Residential [Mrd Euros]</t>
  </si>
  <si>
    <t>Depreciation Services [Mrd Euros]</t>
  </si>
  <si>
    <t>Depreciation Agriculture/Forestry/Fishing [Mrd Euros]</t>
  </si>
  <si>
    <t>Depreciation TOT [Mrd Euro]</t>
  </si>
  <si>
    <t>Capital Residential [Mrd Euros]</t>
  </si>
  <si>
    <t>Capital Services [Mrd Euros]</t>
  </si>
  <si>
    <t>Capital Agriculture/Forestry/Fishing [Mrd Euros]</t>
  </si>
  <si>
    <t>Capital TOT [Mrd Euros]</t>
  </si>
  <si>
    <t>Investment Industry [Mrd Euro]</t>
  </si>
  <si>
    <t>Investment Transport [Mrd Euro]</t>
  </si>
  <si>
    <t>Investment Residential [Mrd Euro]</t>
  </si>
  <si>
    <t>Investment Services [Mrd Euro]</t>
  </si>
  <si>
    <t>Investment Agriculture/Forestry/Fishing [Mrd Euro]</t>
  </si>
  <si>
    <t>CF Solar</t>
  </si>
  <si>
    <t>CF Onshore Wind</t>
  </si>
  <si>
    <t>CF Offshore Wind</t>
  </si>
  <si>
    <t>CF hydropower</t>
  </si>
  <si>
    <t>GDP annual growth rate [%]</t>
  </si>
  <si>
    <t>Share Final Exergy Coal/Coke</t>
  </si>
  <si>
    <t>Share Final Exergy Oil</t>
  </si>
  <si>
    <t>Share Final Exergy Natural Gas</t>
  </si>
  <si>
    <t>Share Final Exergy C. Renewables/Waste</t>
  </si>
  <si>
    <t>Share Final Exergy Heat</t>
  </si>
  <si>
    <t>Share Final Exergy Electricity</t>
  </si>
  <si>
    <t>Final exergy transport hydrogen [TJ]</t>
  </si>
  <si>
    <t>Useful exergy transport  Hydrogen Heavy Vehicles</t>
  </si>
  <si>
    <t>Share Final Exergy Hydrogen</t>
  </si>
  <si>
    <t>Share Final Exergy Renewables</t>
  </si>
  <si>
    <t>TOT</t>
  </si>
  <si>
    <t>Useful Exergy Oil</t>
  </si>
  <si>
    <t>Useful Exergy Natural Gas</t>
  </si>
  <si>
    <t>Useful Exergy C.Renewables/Waste</t>
  </si>
  <si>
    <t>Useful Exergy Heat</t>
  </si>
  <si>
    <t>Useful Exergy Electricity</t>
  </si>
  <si>
    <t>Useful Exergy Hydrogen</t>
  </si>
  <si>
    <t>Useful Exergy Renewable</t>
  </si>
  <si>
    <t>Aggregate Efficiency Coal</t>
  </si>
  <si>
    <t>Aggregate Efficiency Oil</t>
  </si>
  <si>
    <t>Aggregate Efficiency Natural Gas</t>
  </si>
  <si>
    <t>Aggregate Efficiency C.Renewables/Waste</t>
  </si>
  <si>
    <t>Aggregate Efficiency Heat</t>
  </si>
  <si>
    <t>Aggregate Efficiency Electricity</t>
  </si>
  <si>
    <t>Aggregate Efficiency Hydrogen</t>
  </si>
  <si>
    <t>Aggregate Efficiency Renewables</t>
  </si>
  <si>
    <t>Input</t>
  </si>
  <si>
    <t>Scenarios from 2023 onwards - National Roadmap 2050</t>
  </si>
  <si>
    <t>Scenarios  - BAU 2025-2050</t>
  </si>
  <si>
    <t>Computed</t>
  </si>
  <si>
    <t>Extra Solar compared to BAU [GW]</t>
  </si>
  <si>
    <t>Extra Onshore Wind compared to BAU [GW]</t>
  </si>
  <si>
    <t>Extra Offshore Wind compared to BAU [GW]</t>
  </si>
  <si>
    <t>Extra Batteries compared to BAU [GW]</t>
  </si>
  <si>
    <t>Extra Hydrogen compared to BAU [GW]</t>
  </si>
  <si>
    <t>Extra Hydropower compared to BAU [GW]</t>
  </si>
  <si>
    <t>Efficiencies - Inputs</t>
  </si>
  <si>
    <t>Scenarios</t>
  </si>
  <si>
    <t xml:space="preserve">Working age population </t>
  </si>
  <si>
    <t xml:space="preserve">Labour Force Participation Rate </t>
  </si>
  <si>
    <t xml:space="preserve">Unemployment rate (u) </t>
  </si>
  <si>
    <t xml:space="preserve">Average Hours Worked by an engaged individual (H) gives </t>
  </si>
  <si>
    <t>Useful Exergy Coal</t>
  </si>
  <si>
    <t>Scenarios up to 2050 - National Roadmap 2050</t>
  </si>
  <si>
    <t>Efficiency in producing Hydrogen from renewable electricity</t>
  </si>
  <si>
    <t xml:space="preserve">Computed </t>
  </si>
  <si>
    <t>Renewable Hydrogen  [GWh]</t>
  </si>
  <si>
    <t>Renewable Electricity needed to produce Hydrogen (GWh)</t>
  </si>
  <si>
    <t>Final Exergy Coal/Coke [TJ]</t>
  </si>
  <si>
    <t>Final Exergy Oil [TJ]</t>
  </si>
  <si>
    <t>Final Exergy Natural Gas [TJ]</t>
  </si>
  <si>
    <t>Final Exergy C. Renewables/Waste [TJ]</t>
  </si>
  <si>
    <t>Final Exergy Heat [TJ]</t>
  </si>
  <si>
    <t>Final Exergy Electricity [TJ]</t>
  </si>
  <si>
    <t>Final Exergy Hydrogen [TJ]</t>
  </si>
  <si>
    <t>Final Exergy Renewable [TJ]</t>
  </si>
  <si>
    <t>Renewable Hydrogen used to produce electricity [GWh]</t>
  </si>
  <si>
    <t>Efficiency in producing  electricity from H2 [GWh]</t>
  </si>
  <si>
    <t>Renewable electricity produced from H2 [GWh]</t>
  </si>
  <si>
    <t>Efficiencies</t>
  </si>
  <si>
    <t xml:space="preserve">Historical </t>
  </si>
  <si>
    <t>Year</t>
  </si>
  <si>
    <t>Decarbonization Scenario</t>
  </si>
  <si>
    <t>BAU Scenario</t>
  </si>
  <si>
    <t>BAU - Efficiency</t>
  </si>
  <si>
    <t xml:space="preserve">BAU - CO2 </t>
  </si>
  <si>
    <t>DEC - CO2 emissions</t>
  </si>
  <si>
    <t>DEC - Efficiency</t>
  </si>
  <si>
    <t>BAU - Final Energy Use</t>
  </si>
  <si>
    <t>BAU - GDP</t>
  </si>
  <si>
    <t>DEC - Final Energy Use</t>
  </si>
  <si>
    <t>DEC - GDP</t>
  </si>
  <si>
    <t>Total Renewable [GW]</t>
  </si>
  <si>
    <t>BAU - Total Renewable GW</t>
  </si>
  <si>
    <t>DEC - Total Renewable GW</t>
  </si>
  <si>
    <t>BAU - Capital/PIB</t>
  </si>
  <si>
    <t>DEC - Capital/PIB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</si>
</sst>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000000000"/>
    <numFmt numFmtId="166" formatCode="0.000"/>
    <numFmt numFmtId="167" formatCode="0.000000"/>
    <numFmt numFmtId="168" formatCode="0.0000000"/>
    <numFmt numFmtId="169" formatCode="0.0000"/>
  </numFmts>
  <fonts count="6" x14ac:knownFonts="1">
    <font>
      <sz val="11"/>
      <color theme="1"/>
      <name val="Aptos Narrow"/>
      <family val="2"/>
      <scheme val="minor"/>
    </font>
    <font>
      <sz val="11"/>
      <color theme="1"/>
      <name val="Aptos Narrow"/>
      <family val="2"/>
      <scheme val="minor"/>
    </font>
    <font>
      <sz val="12"/>
      <color theme="0"/>
      <name val="Aptos Narrow"/>
      <family val="2"/>
      <scheme val="minor"/>
    </font>
    <font>
      <sz val="8"/>
      <name val="Aptos Narrow"/>
      <family val="2"/>
      <scheme val="minor"/>
    </font>
    <font>
      <sz val="10"/>
      <name val="Arial"/>
      <family val="2"/>
    </font>
    <font>
      <b/>
      <sz val="11"/>
      <color theme="1"/>
      <name val="Aptos Narrow"/>
      <family val="2"/>
      <scheme val="minor"/>
    </font>
  </fonts>
  <fills count="5">
    <fill>
      <patternFill patternType="none"/>
    </fill>
    <fill>
      <patternFill patternType="gray125"/>
    </fill>
    <fill>
      <patternFill patternType="solid">
        <fgColor theme="6"/>
      </patternFill>
    </fill>
    <fill>
      <patternFill patternType="solid">
        <fgColor theme="0"/>
        <bgColor indexed="64"/>
      </patternFill>
    </fill>
    <fill>
      <patternFill patternType="solid">
        <fgColor rgb="FFFFFF00"/>
        <bgColor indexed="64"/>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indexed="64"/>
      </right>
      <top style="thin">
        <color rgb="FFC00000"/>
      </top>
      <bottom style="thin">
        <color rgb="FFC00000"/>
      </bottom>
      <diagonal/>
    </border>
  </borders>
  <cellStyleXfs count="7">
    <xf numFmtId="0" fontId="0" fillId="0" borderId="0"/>
    <xf numFmtId="0" fontId="1" fillId="0" borderId="0"/>
    <xf numFmtId="0" fontId="2" fillId="2" borderId="0" applyNumberFormat="0" applyBorder="0" applyAlignment="0" applyProtection="0"/>
    <xf numFmtId="9" fontId="1" fillId="0" borderId="0" applyFont="0" applyFill="0" applyBorder="0" applyAlignment="0" applyProtection="0"/>
    <xf numFmtId="0" fontId="4" fillId="0" borderId="0"/>
    <xf numFmtId="43" fontId="1" fillId="0" borderId="0" applyFont="0" applyFill="0" applyBorder="0" applyAlignment="0" applyProtection="0"/>
    <xf numFmtId="9" fontId="1" fillId="0" borderId="0" applyFont="0" applyFill="0" applyBorder="0" applyAlignment="0" applyProtection="0"/>
  </cellStyleXfs>
  <cellXfs count="251">
    <xf numFmtId="0" fontId="0" fillId="0" borderId="0" xfId="0"/>
    <xf numFmtId="2" fontId="0" fillId="0" borderId="0" xfId="0" applyNumberFormat="1"/>
    <xf numFmtId="0" fontId="5" fillId="3" borderId="0" xfId="0" applyFont="1" applyFill="1"/>
    <xf numFmtId="0" fontId="0" fillId="3" borderId="0" xfId="0" applyFill="1"/>
    <xf numFmtId="10" fontId="0" fillId="3" borderId="0" xfId="3" applyNumberFormat="1" applyFont="1" applyFill="1"/>
    <xf numFmtId="0" fontId="0" fillId="0" borderId="6" xfId="0" applyBorder="1"/>
    <xf numFmtId="0" fontId="0" fillId="0" borderId="11" xfId="0" applyBorder="1"/>
    <xf numFmtId="0" fontId="0" fillId="3" borderId="8" xfId="0" applyFill="1" applyBorder="1"/>
    <xf numFmtId="10" fontId="0" fillId="3" borderId="0" xfId="3" applyNumberFormat="1" applyFont="1" applyFill="1" applyBorder="1"/>
    <xf numFmtId="164" fontId="0" fillId="3" borderId="0" xfId="3" applyNumberFormat="1" applyFont="1" applyFill="1" applyBorder="1"/>
    <xf numFmtId="164" fontId="0" fillId="3" borderId="9" xfId="3" applyNumberFormat="1" applyFont="1" applyFill="1" applyBorder="1"/>
    <xf numFmtId="0" fontId="0" fillId="3" borderId="10" xfId="0" applyFill="1" applyBorder="1"/>
    <xf numFmtId="10" fontId="0" fillId="3" borderId="11" xfId="3" applyNumberFormat="1" applyFont="1" applyFill="1" applyBorder="1"/>
    <xf numFmtId="164" fontId="0" fillId="3" borderId="11" xfId="3" applyNumberFormat="1" applyFont="1" applyFill="1" applyBorder="1"/>
    <xf numFmtId="164" fontId="0" fillId="3" borderId="12" xfId="3" applyNumberFormat="1" applyFont="1" applyFill="1" applyBorder="1"/>
    <xf numFmtId="164" fontId="0" fillId="3" borderId="0" xfId="3" applyNumberFormat="1" applyFont="1" applyFill="1"/>
    <xf numFmtId="0" fontId="0" fillId="3" borderId="5" xfId="0" applyFill="1" applyBorder="1"/>
    <xf numFmtId="0" fontId="0" fillId="3" borderId="6" xfId="0" applyFill="1" applyBorder="1"/>
    <xf numFmtId="2" fontId="0" fillId="3" borderId="6" xfId="0" applyNumberFormat="1" applyFill="1" applyBorder="1"/>
    <xf numFmtId="2" fontId="0" fillId="3" borderId="7" xfId="0" applyNumberFormat="1" applyFill="1" applyBorder="1"/>
    <xf numFmtId="2" fontId="0" fillId="3" borderId="0" xfId="0" applyNumberFormat="1" applyFill="1"/>
    <xf numFmtId="2" fontId="0" fillId="3" borderId="9" xfId="0" applyNumberFormat="1" applyFill="1" applyBorder="1"/>
    <xf numFmtId="0" fontId="0" fillId="3" borderId="11" xfId="0" applyFill="1" applyBorder="1"/>
    <xf numFmtId="2" fontId="0" fillId="3" borderId="11" xfId="0" applyNumberFormat="1" applyFill="1" applyBorder="1"/>
    <xf numFmtId="2" fontId="0" fillId="3" borderId="12" xfId="0" applyNumberFormat="1" applyFill="1" applyBorder="1"/>
    <xf numFmtId="0" fontId="0" fillId="3" borderId="6" xfId="0" applyFill="1" applyBorder="1" applyAlignment="1">
      <alignment horizontal="center" vertical="center"/>
    </xf>
    <xf numFmtId="10" fontId="0" fillId="3" borderId="6" xfId="3" applyNumberFormat="1" applyFont="1" applyFill="1" applyBorder="1"/>
    <xf numFmtId="10" fontId="0" fillId="3" borderId="6" xfId="0" applyNumberFormat="1" applyFill="1" applyBorder="1"/>
    <xf numFmtId="10" fontId="0" fillId="3" borderId="7" xfId="0" applyNumberFormat="1" applyFill="1" applyBorder="1"/>
    <xf numFmtId="0" fontId="0" fillId="3" borderId="0" xfId="0" applyFill="1" applyAlignment="1">
      <alignment horizontal="center" vertical="center"/>
    </xf>
    <xf numFmtId="164" fontId="0" fillId="3" borderId="0" xfId="0" applyNumberFormat="1" applyFill="1"/>
    <xf numFmtId="10" fontId="0" fillId="3" borderId="0" xfId="0" applyNumberFormat="1" applyFill="1"/>
    <xf numFmtId="10" fontId="0" fillId="3" borderId="9" xfId="0" applyNumberFormat="1" applyFill="1" applyBorder="1"/>
    <xf numFmtId="0" fontId="0" fillId="3" borderId="11" xfId="0" applyFill="1" applyBorder="1" applyAlignment="1">
      <alignment horizontal="center" vertical="center"/>
    </xf>
    <xf numFmtId="0" fontId="0" fillId="3" borderId="7" xfId="0" applyFill="1" applyBorder="1"/>
    <xf numFmtId="0" fontId="0" fillId="3" borderId="9" xfId="0" applyFill="1" applyBorder="1"/>
    <xf numFmtId="0" fontId="0" fillId="3" borderId="12" xfId="0" applyFill="1" applyBorder="1"/>
    <xf numFmtId="0" fontId="0" fillId="3" borderId="1" xfId="0" applyFill="1" applyBorder="1"/>
    <xf numFmtId="0" fontId="0" fillId="3" borderId="15" xfId="0" applyFill="1" applyBorder="1"/>
    <xf numFmtId="165" fontId="0" fillId="3" borderId="16" xfId="0" applyNumberFormat="1" applyFill="1" applyBorder="1" applyAlignment="1">
      <alignment horizontal="center" vertical="center"/>
    </xf>
    <xf numFmtId="165" fontId="0" fillId="3" borderId="16" xfId="0" applyNumberFormat="1" applyFill="1" applyBorder="1"/>
    <xf numFmtId="165" fontId="0" fillId="3" borderId="17" xfId="0" applyNumberFormat="1" applyFill="1" applyBorder="1"/>
    <xf numFmtId="165" fontId="0" fillId="3" borderId="0" xfId="0" applyNumberFormat="1" applyFill="1" applyAlignment="1">
      <alignment horizontal="center" vertical="center"/>
    </xf>
    <xf numFmtId="165" fontId="0" fillId="3" borderId="0" xfId="0" applyNumberFormat="1" applyFill="1"/>
    <xf numFmtId="164" fontId="0" fillId="3" borderId="6" xfId="3" applyNumberFormat="1" applyFont="1" applyFill="1" applyBorder="1"/>
    <xf numFmtId="164" fontId="0" fillId="3" borderId="7" xfId="3" applyNumberFormat="1" applyFont="1" applyFill="1" applyBorder="1"/>
    <xf numFmtId="10" fontId="0" fillId="3" borderId="7" xfId="3" applyNumberFormat="1" applyFont="1" applyFill="1" applyBorder="1"/>
    <xf numFmtId="10" fontId="0" fillId="3" borderId="9" xfId="3" applyNumberFormat="1" applyFont="1" applyFill="1" applyBorder="1"/>
    <xf numFmtId="10" fontId="0" fillId="3" borderId="12" xfId="3" applyNumberFormat="1" applyFont="1" applyFill="1" applyBorder="1"/>
    <xf numFmtId="0" fontId="0" fillId="3" borderId="6" xfId="0" applyFill="1" applyBorder="1" applyAlignment="1">
      <alignment horizontal="center"/>
    </xf>
    <xf numFmtId="0" fontId="0" fillId="3" borderId="11" xfId="0" applyFill="1" applyBorder="1" applyAlignment="1">
      <alignment horizontal="center"/>
    </xf>
    <xf numFmtId="0" fontId="0" fillId="3" borderId="0" xfId="0" applyFill="1" applyAlignment="1">
      <alignment horizontal="center"/>
    </xf>
    <xf numFmtId="2" fontId="0" fillId="3" borderId="0" xfId="5" applyNumberFormat="1" applyFont="1" applyFill="1"/>
    <xf numFmtId="166" fontId="0" fillId="3" borderId="0" xfId="0" applyNumberFormat="1" applyFill="1"/>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0" fillId="3" borderId="12" xfId="0" applyFill="1" applyBorder="1" applyAlignment="1">
      <alignment horizontal="center" vertical="center"/>
    </xf>
    <xf numFmtId="166" fontId="0" fillId="3" borderId="9" xfId="0" applyNumberFormat="1" applyFill="1" applyBorder="1"/>
    <xf numFmtId="0" fontId="0" fillId="3" borderId="13" xfId="0" applyFill="1" applyBorder="1" applyAlignment="1">
      <alignment horizontal="center" vertical="center"/>
    </xf>
    <xf numFmtId="0" fontId="0" fillId="3" borderId="4" xfId="0" applyFill="1" applyBorder="1" applyAlignment="1">
      <alignment horizontal="center" vertical="center"/>
    </xf>
    <xf numFmtId="0" fontId="0" fillId="3" borderId="14" xfId="0" applyFill="1" applyBorder="1" applyAlignment="1">
      <alignment horizontal="center" vertical="center"/>
    </xf>
    <xf numFmtId="0" fontId="0" fillId="3" borderId="16" xfId="0" applyFill="1" applyBorder="1" applyAlignment="1">
      <alignment horizontal="center" vertical="center"/>
    </xf>
    <xf numFmtId="9" fontId="0" fillId="3" borderId="0" xfId="3" applyFont="1" applyFill="1"/>
    <xf numFmtId="2" fontId="0" fillId="3" borderId="6" xfId="5" applyNumberFormat="1" applyFont="1" applyFill="1" applyBorder="1"/>
    <xf numFmtId="2" fontId="0" fillId="3" borderId="7" xfId="5" applyNumberFormat="1" applyFont="1" applyFill="1" applyBorder="1"/>
    <xf numFmtId="2" fontId="0" fillId="3" borderId="0" xfId="5" applyNumberFormat="1" applyFont="1" applyFill="1" applyBorder="1"/>
    <xf numFmtId="2" fontId="0" fillId="3" borderId="9" xfId="5" applyNumberFormat="1" applyFont="1" applyFill="1" applyBorder="1"/>
    <xf numFmtId="2" fontId="0" fillId="3" borderId="11" xfId="5" applyNumberFormat="1" applyFont="1" applyFill="1" applyBorder="1"/>
    <xf numFmtId="2" fontId="0" fillId="3" borderId="12" xfId="5" applyNumberFormat="1" applyFont="1" applyFill="1" applyBorder="1"/>
    <xf numFmtId="0" fontId="5" fillId="3" borderId="5" xfId="0" applyFont="1" applyFill="1" applyBorder="1"/>
    <xf numFmtId="10" fontId="0" fillId="3" borderId="11" xfId="0" applyNumberFormat="1" applyFill="1" applyBorder="1"/>
    <xf numFmtId="0" fontId="0" fillId="3" borderId="2" xfId="0" applyFill="1" applyBorder="1" applyAlignment="1">
      <alignment horizontal="center" vertical="center"/>
    </xf>
    <xf numFmtId="0" fontId="0" fillId="3" borderId="18" xfId="0" applyFill="1" applyBorder="1"/>
    <xf numFmtId="0" fontId="0" fillId="3" borderId="19" xfId="0" applyFill="1" applyBorder="1" applyAlignment="1">
      <alignment horizontal="center" vertical="center"/>
    </xf>
    <xf numFmtId="0" fontId="0" fillId="3" borderId="19" xfId="0" applyFill="1" applyBorder="1"/>
    <xf numFmtId="0" fontId="0" fillId="3" borderId="19" xfId="0" applyFill="1" applyBorder="1" applyAlignment="1">
      <alignment horizontal="center"/>
    </xf>
    <xf numFmtId="0" fontId="0" fillId="3" borderId="9" xfId="0" applyFill="1" applyBorder="1" applyAlignment="1">
      <alignment horizontal="center"/>
    </xf>
    <xf numFmtId="0" fontId="0" fillId="3" borderId="7" xfId="0" applyFill="1" applyBorder="1" applyAlignment="1">
      <alignment horizont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4" xfId="0" applyFill="1" applyBorder="1" applyAlignment="1">
      <alignment horizontal="center"/>
    </xf>
    <xf numFmtId="0" fontId="0" fillId="3" borderId="14" xfId="0" applyFill="1" applyBorder="1" applyAlignment="1">
      <alignment horizontal="center"/>
    </xf>
    <xf numFmtId="167" fontId="0" fillId="3" borderId="0" xfId="0" applyNumberFormat="1" applyFill="1"/>
    <xf numFmtId="168" fontId="0" fillId="3" borderId="0" xfId="0" applyNumberFormat="1" applyFill="1"/>
    <xf numFmtId="2" fontId="0" fillId="3" borderId="2" xfId="0" applyNumberFormat="1" applyFill="1" applyBorder="1"/>
    <xf numFmtId="2" fontId="0" fillId="3" borderId="3" xfId="0" applyNumberFormat="1" applyFill="1" applyBorder="1"/>
    <xf numFmtId="10" fontId="0" fillId="3" borderId="12" xfId="0" applyNumberFormat="1" applyFill="1" applyBorder="1"/>
    <xf numFmtId="9" fontId="0" fillId="3" borderId="19" xfId="3" applyFont="1" applyFill="1" applyBorder="1"/>
    <xf numFmtId="9" fontId="0" fillId="3" borderId="19" xfId="0" applyNumberFormat="1" applyFill="1" applyBorder="1"/>
    <xf numFmtId="0" fontId="0" fillId="0" borderId="5" xfId="0" applyBorder="1"/>
    <xf numFmtId="0" fontId="0" fillId="0" borderId="8" xfId="0" applyBorder="1"/>
    <xf numFmtId="2" fontId="0" fillId="3" borderId="5" xfId="0" applyNumberFormat="1" applyFill="1" applyBorder="1"/>
    <xf numFmtId="2" fontId="0" fillId="3" borderId="8" xfId="0" applyNumberFormat="1" applyFill="1" applyBorder="1"/>
    <xf numFmtId="166" fontId="0" fillId="3" borderId="6" xfId="0" applyNumberFormat="1" applyFill="1" applyBorder="1"/>
    <xf numFmtId="166" fontId="0" fillId="3" borderId="11" xfId="0" applyNumberFormat="1" applyFill="1" applyBorder="1"/>
    <xf numFmtId="0" fontId="0" fillId="3" borderId="20" xfId="0" applyFill="1" applyBorder="1" applyAlignment="1">
      <alignment horizontal="center"/>
    </xf>
    <xf numFmtId="0" fontId="0" fillId="3" borderId="2" xfId="0" applyFill="1" applyBorder="1"/>
    <xf numFmtId="0" fontId="0" fillId="3" borderId="3" xfId="0" applyFill="1" applyBorder="1" applyAlignment="1">
      <alignment horizontal="center"/>
    </xf>
    <xf numFmtId="10" fontId="0" fillId="3" borderId="10" xfId="3" applyNumberFormat="1" applyFont="1" applyFill="1" applyBorder="1"/>
    <xf numFmtId="10" fontId="0" fillId="3" borderId="14" xfId="3" applyNumberFormat="1" applyFont="1" applyFill="1" applyBorder="1"/>
    <xf numFmtId="0" fontId="0" fillId="3" borderId="5" xfId="0" applyFill="1" applyBorder="1" applyAlignment="1">
      <alignment horizontal="center"/>
    </xf>
    <xf numFmtId="0" fontId="0" fillId="3" borderId="8" xfId="0" applyFill="1" applyBorder="1" applyAlignment="1">
      <alignment horizontal="center"/>
    </xf>
    <xf numFmtId="0" fontId="0" fillId="3" borderId="10" xfId="0" applyFill="1" applyBorder="1" applyAlignment="1">
      <alignment horizontal="center"/>
    </xf>
    <xf numFmtId="10" fontId="0" fillId="3" borderId="5" xfId="3" applyNumberFormat="1" applyFont="1" applyFill="1" applyBorder="1"/>
    <xf numFmtId="10" fontId="0" fillId="3" borderId="8" xfId="3" applyNumberFormat="1" applyFont="1" applyFill="1" applyBorder="1"/>
    <xf numFmtId="10" fontId="0" fillId="4" borderId="6" xfId="3" applyNumberFormat="1" applyFont="1" applyFill="1" applyBorder="1"/>
    <xf numFmtId="164" fontId="0" fillId="4" borderId="6" xfId="3" applyNumberFormat="1" applyFont="1" applyFill="1" applyBorder="1"/>
    <xf numFmtId="164" fontId="0" fillId="4" borderId="7" xfId="3" applyNumberFormat="1" applyFont="1" applyFill="1" applyBorder="1"/>
    <xf numFmtId="10" fontId="0" fillId="4" borderId="0" xfId="3" applyNumberFormat="1" applyFont="1" applyFill="1" applyBorder="1"/>
    <xf numFmtId="164" fontId="0" fillId="4" borderId="0" xfId="3" applyNumberFormat="1" applyFont="1" applyFill="1" applyBorder="1"/>
    <xf numFmtId="164" fontId="0" fillId="4" borderId="9" xfId="3" applyNumberFormat="1" applyFont="1" applyFill="1" applyBorder="1"/>
    <xf numFmtId="10" fontId="0" fillId="4" borderId="11" xfId="3" applyNumberFormat="1" applyFont="1" applyFill="1" applyBorder="1"/>
    <xf numFmtId="164" fontId="0" fillId="4" borderId="11" xfId="3" applyNumberFormat="1" applyFont="1" applyFill="1" applyBorder="1"/>
    <xf numFmtId="164" fontId="0" fillId="4" borderId="12" xfId="3" applyNumberFormat="1" applyFont="1" applyFill="1" applyBorder="1"/>
    <xf numFmtId="10" fontId="0" fillId="4" borderId="6" xfId="0" applyNumberFormat="1" applyFill="1" applyBorder="1"/>
    <xf numFmtId="10" fontId="0" fillId="4" borderId="7" xfId="0" applyNumberFormat="1" applyFill="1" applyBorder="1"/>
    <xf numFmtId="10" fontId="0" fillId="4" borderId="0" xfId="0" applyNumberFormat="1" applyFill="1"/>
    <xf numFmtId="10" fontId="0" fillId="4" borderId="9" xfId="0" applyNumberFormat="1" applyFill="1" applyBorder="1"/>
    <xf numFmtId="10" fontId="0" fillId="4" borderId="11" xfId="0" applyNumberFormat="1" applyFill="1" applyBorder="1"/>
    <xf numFmtId="10" fontId="0" fillId="4" borderId="12" xfId="0" applyNumberFormat="1" applyFill="1" applyBorder="1"/>
    <xf numFmtId="164" fontId="0" fillId="4" borderId="6" xfId="0" applyNumberFormat="1" applyFill="1" applyBorder="1"/>
    <xf numFmtId="164" fontId="0" fillId="4" borderId="7" xfId="0" applyNumberFormat="1" applyFill="1" applyBorder="1"/>
    <xf numFmtId="164" fontId="0" fillId="4" borderId="0" xfId="0" applyNumberFormat="1" applyFill="1"/>
    <xf numFmtId="164" fontId="0" fillId="4" borderId="9" xfId="0" applyNumberFormat="1" applyFill="1" applyBorder="1"/>
    <xf numFmtId="164" fontId="0" fillId="4" borderId="11" xfId="0" applyNumberFormat="1" applyFill="1" applyBorder="1"/>
    <xf numFmtId="164" fontId="0" fillId="4" borderId="12" xfId="0" applyNumberFormat="1" applyFill="1" applyBorder="1"/>
    <xf numFmtId="10" fontId="0" fillId="4" borderId="9" xfId="3" applyNumberFormat="1" applyFont="1" applyFill="1" applyBorder="1"/>
    <xf numFmtId="10" fontId="0" fillId="4" borderId="7" xfId="3" applyNumberFormat="1" applyFont="1" applyFill="1" applyBorder="1"/>
    <xf numFmtId="10" fontId="0" fillId="4" borderId="12" xfId="3" applyNumberFormat="1" applyFont="1" applyFill="1" applyBorder="1"/>
    <xf numFmtId="9" fontId="0" fillId="4" borderId="0" xfId="3" applyFont="1" applyFill="1" applyBorder="1"/>
    <xf numFmtId="164" fontId="0" fillId="4" borderId="0" xfId="3" applyNumberFormat="1" applyFont="1" applyFill="1" applyBorder="1" applyAlignment="1">
      <alignment horizontal="right" vertical="top"/>
    </xf>
    <xf numFmtId="0" fontId="0" fillId="3" borderId="3" xfId="0" applyFill="1" applyBorder="1" applyAlignment="1">
      <alignment horizontal="center" vertical="center"/>
    </xf>
    <xf numFmtId="10" fontId="0" fillId="4" borderId="2" xfId="3" applyNumberFormat="1" applyFont="1" applyFill="1" applyBorder="1"/>
    <xf numFmtId="9" fontId="0" fillId="4" borderId="2" xfId="0" applyNumberFormat="1" applyFill="1" applyBorder="1"/>
    <xf numFmtId="9" fontId="0" fillId="4" borderId="3" xfId="0" applyNumberFormat="1" applyFill="1" applyBorder="1"/>
    <xf numFmtId="9" fontId="0" fillId="4" borderId="6" xfId="3" applyFont="1" applyFill="1" applyBorder="1"/>
    <xf numFmtId="9" fontId="0" fillId="4" borderId="0" xfId="0" applyNumberFormat="1" applyFill="1"/>
    <xf numFmtId="9" fontId="0" fillId="4" borderId="9" xfId="0" applyNumberFormat="1" applyFill="1" applyBorder="1"/>
    <xf numFmtId="164" fontId="0" fillId="4" borderId="11" xfId="3" applyNumberFormat="1" applyFont="1" applyFill="1" applyBorder="1" applyAlignment="1">
      <alignment horizontal="right" vertical="top"/>
    </xf>
    <xf numFmtId="9" fontId="0" fillId="4" borderId="2" xfId="3" applyFont="1" applyFill="1" applyBorder="1"/>
    <xf numFmtId="10" fontId="0" fillId="4" borderId="3" xfId="3" applyNumberFormat="1" applyFont="1" applyFill="1" applyBorder="1"/>
    <xf numFmtId="164" fontId="0" fillId="4" borderId="2" xfId="3" applyNumberFormat="1" applyFont="1" applyFill="1" applyBorder="1"/>
    <xf numFmtId="164" fontId="0" fillId="4" borderId="3" xfId="3" applyNumberFormat="1" applyFont="1" applyFill="1" applyBorder="1"/>
    <xf numFmtId="9" fontId="0" fillId="4" borderId="6" xfId="0" applyNumberFormat="1" applyFill="1" applyBorder="1"/>
    <xf numFmtId="9" fontId="0" fillId="4" borderId="7" xfId="0" applyNumberFormat="1" applyFill="1" applyBorder="1"/>
    <xf numFmtId="9" fontId="0" fillId="4" borderId="11" xfId="3" applyFont="1" applyFill="1" applyBorder="1"/>
    <xf numFmtId="9" fontId="0" fillId="4" borderId="11" xfId="0" applyNumberFormat="1" applyFill="1" applyBorder="1"/>
    <xf numFmtId="9" fontId="0" fillId="4" borderId="12" xfId="0" applyNumberFormat="1" applyFill="1" applyBorder="1"/>
    <xf numFmtId="164" fontId="0" fillId="3" borderId="5" xfId="3" applyNumberFormat="1" applyFont="1" applyFill="1" applyBorder="1"/>
    <xf numFmtId="164" fontId="0" fillId="3" borderId="8" xfId="3" applyNumberFormat="1" applyFont="1" applyFill="1" applyBorder="1"/>
    <xf numFmtId="164" fontId="0" fillId="3" borderId="10" xfId="3" applyNumberFormat="1" applyFont="1" applyFill="1" applyBorder="1"/>
    <xf numFmtId="164" fontId="0" fillId="4" borderId="5" xfId="3" applyNumberFormat="1" applyFont="1" applyFill="1" applyBorder="1"/>
    <xf numFmtId="164" fontId="0" fillId="4" borderId="8" xfId="3" applyNumberFormat="1" applyFont="1" applyFill="1" applyBorder="1"/>
    <xf numFmtId="9" fontId="0" fillId="4" borderId="8" xfId="3" applyFont="1" applyFill="1" applyBorder="1"/>
    <xf numFmtId="9" fontId="0" fillId="4" borderId="8" xfId="0" applyNumberFormat="1" applyFill="1" applyBorder="1"/>
    <xf numFmtId="164" fontId="0" fillId="4" borderId="10" xfId="3" applyNumberFormat="1" applyFont="1" applyFill="1" applyBorder="1"/>
    <xf numFmtId="10" fontId="0" fillId="4" borderId="1" xfId="3" applyNumberFormat="1" applyFont="1" applyFill="1" applyBorder="1"/>
    <xf numFmtId="9" fontId="0" fillId="4" borderId="5" xfId="3" applyFont="1" applyFill="1" applyBorder="1"/>
    <xf numFmtId="9" fontId="0" fillId="4" borderId="10" xfId="3" applyFont="1" applyFill="1" applyBorder="1"/>
    <xf numFmtId="164" fontId="0" fillId="4" borderId="1" xfId="3" applyNumberFormat="1" applyFont="1" applyFill="1" applyBorder="1"/>
    <xf numFmtId="164" fontId="0" fillId="4" borderId="2" xfId="0" applyNumberFormat="1" applyFill="1" applyBorder="1"/>
    <xf numFmtId="164" fontId="0" fillId="4" borderId="3" xfId="0" applyNumberFormat="1" applyFill="1" applyBorder="1"/>
    <xf numFmtId="9" fontId="0" fillId="4" borderId="1" xfId="0" applyNumberFormat="1" applyFill="1" applyBorder="1"/>
    <xf numFmtId="9" fontId="0" fillId="4" borderId="1" xfId="3" applyFont="1" applyFill="1" applyBorder="1"/>
    <xf numFmtId="164" fontId="0" fillId="3" borderId="1" xfId="3" applyNumberFormat="1" applyFont="1" applyFill="1" applyBorder="1"/>
    <xf numFmtId="164" fontId="0" fillId="3" borderId="2" xfId="3" applyNumberFormat="1" applyFont="1" applyFill="1" applyBorder="1"/>
    <xf numFmtId="164" fontId="0" fillId="3" borderId="3" xfId="3" applyNumberFormat="1" applyFont="1" applyFill="1" applyBorder="1"/>
    <xf numFmtId="0" fontId="0" fillId="3" borderId="2" xfId="0" applyFill="1" applyBorder="1" applyAlignment="1">
      <alignment horizontal="center"/>
    </xf>
    <xf numFmtId="169" fontId="0" fillId="3" borderId="6" xfId="3" applyNumberFormat="1" applyFont="1" applyFill="1" applyBorder="1"/>
    <xf numFmtId="169" fontId="0" fillId="3" borderId="6" xfId="0" applyNumberFormat="1" applyFill="1" applyBorder="1"/>
    <xf numFmtId="169" fontId="0" fillId="3" borderId="7" xfId="0" applyNumberFormat="1" applyFill="1" applyBorder="1"/>
    <xf numFmtId="169" fontId="0" fillId="3" borderId="0" xfId="3" applyNumberFormat="1" applyFont="1" applyFill="1" applyBorder="1"/>
    <xf numFmtId="169" fontId="0" fillId="3" borderId="0" xfId="0" applyNumberFormat="1" applyFill="1"/>
    <xf numFmtId="169" fontId="0" fillId="3" borderId="9" xfId="0" applyNumberFormat="1" applyFill="1" applyBorder="1"/>
    <xf numFmtId="169" fontId="0" fillId="3" borderId="11" xfId="3" applyNumberFormat="1" applyFont="1" applyFill="1" applyBorder="1"/>
    <xf numFmtId="169" fontId="0" fillId="3" borderId="11" xfId="0" applyNumberFormat="1" applyFill="1" applyBorder="1"/>
    <xf numFmtId="169" fontId="0" fillId="3" borderId="12" xfId="0" applyNumberFormat="1" applyFill="1" applyBorder="1"/>
    <xf numFmtId="169" fontId="0" fillId="3" borderId="2" xfId="3" applyNumberFormat="1" applyFont="1" applyFill="1" applyBorder="1"/>
    <xf numFmtId="169" fontId="0" fillId="3" borderId="2" xfId="0" applyNumberFormat="1" applyFill="1" applyBorder="1"/>
    <xf numFmtId="169" fontId="0" fillId="3" borderId="3" xfId="0" applyNumberFormat="1" applyFill="1" applyBorder="1"/>
    <xf numFmtId="169" fontId="0" fillId="3" borderId="3" xfId="3" applyNumberFormat="1" applyFont="1" applyFill="1" applyBorder="1"/>
    <xf numFmtId="169" fontId="0" fillId="3" borderId="9" xfId="3" applyNumberFormat="1" applyFont="1" applyFill="1" applyBorder="1"/>
    <xf numFmtId="169" fontId="0" fillId="3" borderId="7" xfId="3" applyNumberFormat="1" applyFont="1" applyFill="1" applyBorder="1"/>
    <xf numFmtId="169" fontId="0" fillId="3" borderId="12" xfId="3" applyNumberFormat="1" applyFont="1" applyFill="1" applyBorder="1"/>
    <xf numFmtId="166" fontId="0" fillId="3" borderId="6" xfId="3" applyNumberFormat="1" applyFont="1" applyFill="1" applyBorder="1"/>
    <xf numFmtId="166" fontId="0" fillId="3" borderId="7" xfId="0" applyNumberFormat="1" applyFill="1" applyBorder="1"/>
    <xf numFmtId="166" fontId="0" fillId="3" borderId="0" xfId="3" applyNumberFormat="1" applyFont="1" applyFill="1" applyBorder="1"/>
    <xf numFmtId="166" fontId="0" fillId="3" borderId="11" xfId="3" applyNumberFormat="1" applyFont="1" applyFill="1" applyBorder="1"/>
    <xf numFmtId="166" fontId="0" fillId="3" borderId="12" xfId="0" applyNumberFormat="1" applyFill="1" applyBorder="1"/>
    <xf numFmtId="166" fontId="0" fillId="3" borderId="2" xfId="3" applyNumberFormat="1" applyFont="1" applyFill="1" applyBorder="1"/>
    <xf numFmtId="166" fontId="0" fillId="3" borderId="2" xfId="0" applyNumberFormat="1" applyFill="1" applyBorder="1"/>
    <xf numFmtId="166" fontId="0" fillId="3" borderId="3" xfId="0" applyNumberFormat="1" applyFill="1" applyBorder="1"/>
    <xf numFmtId="166" fontId="0" fillId="3" borderId="3" xfId="3" applyNumberFormat="1" applyFont="1" applyFill="1" applyBorder="1"/>
    <xf numFmtId="166" fontId="0" fillId="3" borderId="0" xfId="3" applyNumberFormat="1" applyFont="1" applyFill="1" applyBorder="1" applyAlignment="1">
      <alignment horizontal="right" vertical="top"/>
    </xf>
    <xf numFmtId="166" fontId="0" fillId="3" borderId="11" xfId="3" applyNumberFormat="1" applyFont="1" applyFill="1" applyBorder="1" applyAlignment="1">
      <alignment horizontal="right" vertical="top"/>
    </xf>
    <xf numFmtId="166" fontId="0" fillId="3" borderId="9" xfId="3" applyNumberFormat="1" applyFont="1" applyFill="1" applyBorder="1"/>
    <xf numFmtId="166" fontId="0" fillId="3" borderId="7" xfId="3" applyNumberFormat="1" applyFont="1" applyFill="1" applyBorder="1"/>
    <xf numFmtId="166" fontId="0" fillId="3" borderId="12" xfId="3" applyNumberFormat="1" applyFont="1" applyFill="1" applyBorder="1"/>
    <xf numFmtId="2" fontId="0" fillId="3" borderId="6" xfId="3" applyNumberFormat="1" applyFont="1" applyFill="1" applyBorder="1"/>
    <xf numFmtId="2" fontId="0" fillId="3" borderId="0" xfId="3" applyNumberFormat="1" applyFont="1" applyFill="1" applyBorder="1"/>
    <xf numFmtId="2" fontId="0" fillId="3" borderId="11" xfId="3" applyNumberFormat="1" applyFont="1" applyFill="1" applyBorder="1"/>
    <xf numFmtId="2" fontId="0" fillId="3" borderId="2" xfId="3" applyNumberFormat="1" applyFont="1" applyFill="1" applyBorder="1"/>
    <xf numFmtId="2" fontId="0" fillId="3" borderId="3" xfId="3" applyNumberFormat="1" applyFont="1" applyFill="1" applyBorder="1"/>
    <xf numFmtId="2" fontId="0" fillId="3" borderId="9" xfId="3" applyNumberFormat="1" applyFont="1" applyFill="1" applyBorder="1"/>
    <xf numFmtId="2" fontId="0" fillId="3" borderId="7" xfId="3" applyNumberFormat="1" applyFont="1" applyFill="1" applyBorder="1"/>
    <xf numFmtId="2" fontId="0" fillId="3" borderId="12" xfId="3" applyNumberFormat="1" applyFont="1" applyFill="1" applyBorder="1"/>
    <xf numFmtId="2" fontId="0" fillId="3" borderId="5" xfId="3" applyNumberFormat="1" applyFont="1" applyFill="1" applyBorder="1"/>
    <xf numFmtId="2" fontId="0" fillId="3" borderId="8" xfId="3" applyNumberFormat="1" applyFont="1" applyFill="1" applyBorder="1"/>
    <xf numFmtId="2" fontId="0" fillId="3" borderId="10" xfId="3" applyNumberFormat="1" applyFont="1" applyFill="1" applyBorder="1"/>
    <xf numFmtId="2" fontId="0" fillId="3" borderId="1" xfId="3" applyNumberFormat="1" applyFont="1" applyFill="1" applyBorder="1"/>
    <xf numFmtId="169" fontId="0" fillId="4" borderId="6" xfId="0" applyNumberFormat="1" applyFill="1" applyBorder="1"/>
    <xf numFmtId="169" fontId="0" fillId="4" borderId="7" xfId="0" applyNumberFormat="1" applyFill="1" applyBorder="1"/>
    <xf numFmtId="169" fontId="0" fillId="4" borderId="9" xfId="0" applyNumberFormat="1" applyFill="1" applyBorder="1"/>
    <xf numFmtId="0" fontId="5" fillId="3" borderId="1" xfId="0" applyFont="1" applyFill="1" applyBorder="1"/>
    <xf numFmtId="10" fontId="0" fillId="3" borderId="2" xfId="0" applyNumberFormat="1" applyFill="1" applyBorder="1"/>
    <xf numFmtId="10" fontId="0" fillId="3" borderId="3" xfId="0" applyNumberFormat="1" applyFill="1" applyBorder="1"/>
    <xf numFmtId="0" fontId="0" fillId="0" borderId="2" xfId="0" applyBorder="1"/>
    <xf numFmtId="10" fontId="0" fillId="4" borderId="2" xfId="0" applyNumberFormat="1" applyFill="1" applyBorder="1"/>
    <xf numFmtId="10" fontId="0" fillId="4" borderId="3" xfId="0" applyNumberFormat="1" applyFill="1" applyBorder="1"/>
    <xf numFmtId="10" fontId="0" fillId="3" borderId="5" xfId="0" applyNumberFormat="1" applyFill="1" applyBorder="1"/>
    <xf numFmtId="10" fontId="0" fillId="3" borderId="8" xfId="0" applyNumberFormat="1" applyFill="1" applyBorder="1"/>
    <xf numFmtId="10" fontId="0" fillId="3" borderId="10" xfId="0" applyNumberFormat="1" applyFill="1" applyBorder="1"/>
    <xf numFmtId="0" fontId="0" fillId="4" borderId="6" xfId="0" applyFill="1" applyBorder="1"/>
    <xf numFmtId="0" fontId="0" fillId="4" borderId="7" xfId="0" applyFill="1" applyBorder="1"/>
    <xf numFmtId="2" fontId="0" fillId="4" borderId="0" xfId="0" applyNumberFormat="1" applyFill="1"/>
    <xf numFmtId="0" fontId="0" fillId="4" borderId="0" xfId="0" applyFill="1"/>
    <xf numFmtId="0" fontId="0" fillId="4" borderId="9" xfId="0" applyFill="1" applyBorder="1"/>
    <xf numFmtId="1" fontId="0" fillId="4" borderId="0" xfId="0" applyNumberFormat="1" applyFill="1"/>
    <xf numFmtId="1" fontId="0" fillId="4" borderId="9" xfId="0" applyNumberFormat="1" applyFill="1" applyBorder="1"/>
    <xf numFmtId="0" fontId="0" fillId="4" borderId="11" xfId="0" applyFill="1" applyBorder="1"/>
    <xf numFmtId="0" fontId="0" fillId="4" borderId="12" xfId="0" applyFill="1" applyBorder="1"/>
    <xf numFmtId="2" fontId="0" fillId="3" borderId="10" xfId="0" applyNumberFormat="1" applyFill="1" applyBorder="1"/>
    <xf numFmtId="2" fontId="0" fillId="4" borderId="5" xfId="0" applyNumberFormat="1" applyFill="1" applyBorder="1"/>
    <xf numFmtId="2" fontId="0" fillId="4" borderId="8" xfId="0" applyNumberFormat="1" applyFill="1" applyBorder="1"/>
    <xf numFmtId="2" fontId="0" fillId="4" borderId="6" xfId="0" applyNumberFormat="1" applyFill="1" applyBorder="1"/>
    <xf numFmtId="2" fontId="0" fillId="4" borderId="7" xfId="0" applyNumberFormat="1" applyFill="1" applyBorder="1"/>
    <xf numFmtId="166" fontId="0" fillId="4" borderId="9" xfId="0" applyNumberFormat="1" applyFill="1" applyBorder="1"/>
    <xf numFmtId="0" fontId="0" fillId="4" borderId="5" xfId="0" applyFill="1" applyBorder="1"/>
    <xf numFmtId="0" fontId="0" fillId="4" borderId="8" xfId="0" applyFill="1" applyBorder="1"/>
    <xf numFmtId="0" fontId="0" fillId="4" borderId="10" xfId="0" applyFill="1" applyBorder="1"/>
    <xf numFmtId="2" fontId="0" fillId="4" borderId="9" xfId="0" applyNumberFormat="1" applyFill="1" applyBorder="1"/>
    <xf numFmtId="169" fontId="0" fillId="4" borderId="0" xfId="0" applyNumberFormat="1" applyFill="1"/>
    <xf numFmtId="0" fontId="0" fillId="3" borderId="16" xfId="0" applyFill="1" applyBorder="1" applyAlignment="1">
      <alignment horizontal="center"/>
    </xf>
    <xf numFmtId="166" fontId="0" fillId="4" borderId="6" xfId="0" applyNumberFormat="1" applyFill="1" applyBorder="1"/>
    <xf numFmtId="166" fontId="0" fillId="4" borderId="0" xfId="0" applyNumberFormat="1" applyFill="1"/>
    <xf numFmtId="166" fontId="0" fillId="4" borderId="11" xfId="0" applyNumberFormat="1" applyFill="1" applyBorder="1"/>
    <xf numFmtId="9" fontId="0" fillId="4" borderId="0" xfId="3" applyFont="1" applyFill="1"/>
    <xf numFmtId="9" fontId="0" fillId="4" borderId="9" xfId="3" applyFont="1" applyFill="1" applyBorder="1"/>
    <xf numFmtId="0" fontId="5" fillId="0" borderId="0" xfId="0" applyFont="1"/>
    <xf numFmtId="9" fontId="0" fillId="0" borderId="0" xfId="0" applyNumberFormat="1"/>
    <xf numFmtId="10" fontId="0" fillId="0" borderId="0" xfId="0" applyNumberFormat="1"/>
  </cellXfs>
  <cellStyles count="7">
    <cellStyle name="Accent3 3" xfId="2" xr:uid="{D2AED530-D665-4DD7-A861-02D510A8A07F}"/>
    <cellStyle name="Comma" xfId="5" builtinId="3"/>
    <cellStyle name="Normal" xfId="0" builtinId="0"/>
    <cellStyle name="Normal 10" xfId="1" xr:uid="{8550C5DA-AFD7-4277-BDE9-225A4597AC88}"/>
    <cellStyle name="Normal 2 2" xfId="4" xr:uid="{C374F7C1-734E-4DC0-928F-951805EFEB0B}"/>
    <cellStyle name="Percent" xfId="3" builtinId="5"/>
    <cellStyle name="Percent 2" xfId="6" xr:uid="{AF2D7517-4BE7-4500-A39A-68CE0DD147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it-IT" sz="1600" b="1" i="1">
                <a:solidFill>
                  <a:schemeClr val="tx1"/>
                </a:solidFill>
              </a:rPr>
              <a:t>Optimistic</a:t>
            </a:r>
            <a:r>
              <a:rPr lang="it-IT">
                <a:solidFill>
                  <a:schemeClr val="tx1"/>
                </a:solidFill>
              </a:rPr>
              <a:t> </a:t>
            </a:r>
            <a:r>
              <a:rPr lang="it-IT" sz="1600" b="1" i="1">
                <a:solidFill>
                  <a:schemeClr val="tx1"/>
                </a:solidFill>
              </a:rPr>
              <a:t>Scenario</a:t>
            </a:r>
            <a:endParaRPr lang="it-IT" b="1" i="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lotArea>
      <c:layout/>
      <c:areaChart>
        <c:grouping val="percentStacked"/>
        <c:varyColors val="0"/>
        <c:ser>
          <c:idx val="0"/>
          <c:order val="0"/>
          <c:tx>
            <c:v>Coal/Coke</c:v>
          </c:tx>
          <c:spPr>
            <a:solidFill>
              <a:schemeClr val="accent6">
                <a:shade val="45000"/>
              </a:schemeClr>
            </a:solidFill>
            <a:ln>
              <a:noFill/>
            </a:ln>
            <a:effectLst/>
          </c:spPr>
          <c:cat>
            <c:numRef>
              <c:f>Decarbonizatio!$C$2:$AJ$2</c:f>
              <c:numCache>
                <c:formatCode>General</c:formatCode>
                <c:ptCount val="3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pt idx="24">
                  <c:v>2041</c:v>
                </c:pt>
                <c:pt idx="25">
                  <c:v>2042</c:v>
                </c:pt>
                <c:pt idx="26">
                  <c:v>2043</c:v>
                </c:pt>
                <c:pt idx="27">
                  <c:v>2044</c:v>
                </c:pt>
                <c:pt idx="28">
                  <c:v>2045</c:v>
                </c:pt>
                <c:pt idx="29">
                  <c:v>2046</c:v>
                </c:pt>
                <c:pt idx="30">
                  <c:v>2047</c:v>
                </c:pt>
                <c:pt idx="31">
                  <c:v>2048</c:v>
                </c:pt>
                <c:pt idx="32">
                  <c:v>2049</c:v>
                </c:pt>
                <c:pt idx="33">
                  <c:v>2050</c:v>
                </c:pt>
              </c:numCache>
            </c:numRef>
          </c:cat>
          <c:val>
            <c:numRef>
              <c:f>Decarbonizatio!$C$102:$AJ$102</c:f>
              <c:numCache>
                <c:formatCode>0.00%</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numCache>
            </c:numRef>
          </c:val>
          <c:extLst>
            <c:ext xmlns:c16="http://schemas.microsoft.com/office/drawing/2014/chart" uri="{C3380CC4-5D6E-409C-BE32-E72D297353CC}">
              <c16:uniqueId val="{00000000-1DD3-42F0-AEDC-8D547FD5043E}"/>
            </c:ext>
          </c:extLst>
        </c:ser>
        <c:ser>
          <c:idx val="1"/>
          <c:order val="1"/>
          <c:tx>
            <c:v>Oil</c:v>
          </c:tx>
          <c:spPr>
            <a:solidFill>
              <a:schemeClr val="accent6">
                <a:shade val="61000"/>
              </a:schemeClr>
            </a:solidFill>
            <a:ln>
              <a:noFill/>
            </a:ln>
            <a:effectLst/>
          </c:spPr>
          <c:dLbls>
            <c:dLbl>
              <c:idx val="8"/>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1DD3-42F0-AEDC-8D547FD5043E}"/>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Decarbonizatio!$C$2:$AJ$2</c:f>
              <c:numCache>
                <c:formatCode>General</c:formatCode>
                <c:ptCount val="3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pt idx="24">
                  <c:v>2041</c:v>
                </c:pt>
                <c:pt idx="25">
                  <c:v>2042</c:v>
                </c:pt>
                <c:pt idx="26">
                  <c:v>2043</c:v>
                </c:pt>
                <c:pt idx="27">
                  <c:v>2044</c:v>
                </c:pt>
                <c:pt idx="28">
                  <c:v>2045</c:v>
                </c:pt>
                <c:pt idx="29">
                  <c:v>2046</c:v>
                </c:pt>
                <c:pt idx="30">
                  <c:v>2047</c:v>
                </c:pt>
                <c:pt idx="31">
                  <c:v>2048</c:v>
                </c:pt>
                <c:pt idx="32">
                  <c:v>2049</c:v>
                </c:pt>
                <c:pt idx="33">
                  <c:v>2050</c:v>
                </c:pt>
              </c:numCache>
            </c:numRef>
          </c:cat>
          <c:val>
            <c:numRef>
              <c:f>Decarbonizatio!$C$103:$AJ$103</c:f>
              <c:numCache>
                <c:formatCode>0.00%</c:formatCode>
                <c:ptCount val="34"/>
                <c:pt idx="0">
                  <c:v>0.94650317133816064</c:v>
                </c:pt>
                <c:pt idx="1">
                  <c:v>0.94323568341295327</c:v>
                </c:pt>
                <c:pt idx="2">
                  <c:v>0.94252361700254594</c:v>
                </c:pt>
                <c:pt idx="3">
                  <c:v>0.9378862526473053</c:v>
                </c:pt>
                <c:pt idx="4">
                  <c:v>0.92726816968655401</c:v>
                </c:pt>
                <c:pt idx="5">
                  <c:v>0.92771701585664346</c:v>
                </c:pt>
                <c:pt idx="6">
                  <c:v>0.91114732396031395</c:v>
                </c:pt>
                <c:pt idx="7">
                  <c:v>0.89457763206398444</c:v>
                </c:pt>
                <c:pt idx="8">
                  <c:v>0.87800794016765493</c:v>
                </c:pt>
                <c:pt idx="9">
                  <c:v>0.86143824827132542</c:v>
                </c:pt>
                <c:pt idx="10">
                  <c:v>0.84486855637499592</c:v>
                </c:pt>
                <c:pt idx="11">
                  <c:v>0.82829886447866641</c:v>
                </c:pt>
                <c:pt idx="12">
                  <c:v>0.8117291725823369</c:v>
                </c:pt>
                <c:pt idx="13">
                  <c:v>0.79515948068600739</c:v>
                </c:pt>
                <c:pt idx="14">
                  <c:v>0.7466407224326157</c:v>
                </c:pt>
                <c:pt idx="15">
                  <c:v>0.69812196417922401</c:v>
                </c:pt>
                <c:pt idx="16">
                  <c:v>0.64960320592583232</c:v>
                </c:pt>
                <c:pt idx="17">
                  <c:v>0.60108444767244062</c:v>
                </c:pt>
                <c:pt idx="18">
                  <c:v>0.55256568941904893</c:v>
                </c:pt>
                <c:pt idx="19">
                  <c:v>0.50404693116565735</c:v>
                </c:pt>
                <c:pt idx="20">
                  <c:v>0.45552817291226566</c:v>
                </c:pt>
                <c:pt idx="21">
                  <c:v>0.40700941465887397</c:v>
                </c:pt>
                <c:pt idx="22">
                  <c:v>0.35849065640548228</c:v>
                </c:pt>
                <c:pt idx="23">
                  <c:v>0.30997189815209059</c:v>
                </c:pt>
                <c:pt idx="24">
                  <c:v>0.28443863742921854</c:v>
                </c:pt>
                <c:pt idx="25">
                  <c:v>0.25890537670634656</c:v>
                </c:pt>
                <c:pt idx="26">
                  <c:v>0.23337211598347452</c:v>
                </c:pt>
                <c:pt idx="27">
                  <c:v>0.2078388552606025</c:v>
                </c:pt>
                <c:pt idx="28">
                  <c:v>0.18230559453773049</c:v>
                </c:pt>
                <c:pt idx="29">
                  <c:v>0.15677233381485847</c:v>
                </c:pt>
                <c:pt idx="30">
                  <c:v>0.13123907309198646</c:v>
                </c:pt>
                <c:pt idx="31">
                  <c:v>0.10570581236911442</c:v>
                </c:pt>
                <c:pt idx="32">
                  <c:v>8.0172551646242401E-2</c:v>
                </c:pt>
                <c:pt idx="33">
                  <c:v>5.4639290923370359E-2</c:v>
                </c:pt>
              </c:numCache>
            </c:numRef>
          </c:val>
          <c:extLst>
            <c:ext xmlns:c16="http://schemas.microsoft.com/office/drawing/2014/chart" uri="{C3380CC4-5D6E-409C-BE32-E72D297353CC}">
              <c16:uniqueId val="{00000002-1DD3-42F0-AEDC-8D547FD5043E}"/>
            </c:ext>
          </c:extLst>
        </c:ser>
        <c:ser>
          <c:idx val="2"/>
          <c:order val="2"/>
          <c:tx>
            <c:v>Natural Gas</c:v>
          </c:tx>
          <c:spPr>
            <a:solidFill>
              <a:schemeClr val="accent6">
                <a:shade val="76000"/>
              </a:schemeClr>
            </a:solidFill>
            <a:ln>
              <a:noFill/>
            </a:ln>
            <a:effectLst/>
          </c:spPr>
          <c:dLbls>
            <c:dLbl>
              <c:idx val="27"/>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1DD3-42F0-AEDC-8D547FD5043E}"/>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Decarbonizatio!$C$2:$AJ$2</c:f>
              <c:numCache>
                <c:formatCode>General</c:formatCode>
                <c:ptCount val="3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pt idx="24">
                  <c:v>2041</c:v>
                </c:pt>
                <c:pt idx="25">
                  <c:v>2042</c:v>
                </c:pt>
                <c:pt idx="26">
                  <c:v>2043</c:v>
                </c:pt>
                <c:pt idx="27">
                  <c:v>2044</c:v>
                </c:pt>
                <c:pt idx="28">
                  <c:v>2045</c:v>
                </c:pt>
                <c:pt idx="29">
                  <c:v>2046</c:v>
                </c:pt>
                <c:pt idx="30">
                  <c:v>2047</c:v>
                </c:pt>
                <c:pt idx="31">
                  <c:v>2048</c:v>
                </c:pt>
                <c:pt idx="32">
                  <c:v>2049</c:v>
                </c:pt>
                <c:pt idx="33">
                  <c:v>2050</c:v>
                </c:pt>
              </c:numCache>
            </c:numRef>
          </c:cat>
          <c:val>
            <c:numRef>
              <c:f>Decarbonizatio!$C$104:$AJ$104</c:f>
              <c:numCache>
                <c:formatCode>0.00%</c:formatCode>
                <c:ptCount val="34"/>
                <c:pt idx="0">
                  <c:v>2.5002831002256718E-3</c:v>
                </c:pt>
                <c:pt idx="1">
                  <c:v>2.6990588427153886E-3</c:v>
                </c:pt>
                <c:pt idx="2">
                  <c:v>2.8751384999644138E-3</c:v>
                </c:pt>
                <c:pt idx="3">
                  <c:v>3.9454464408440627E-3</c:v>
                </c:pt>
                <c:pt idx="4">
                  <c:v>4.2923768840875814E-3</c:v>
                </c:pt>
                <c:pt idx="5">
                  <c:v>5.5594063509772883E-3</c:v>
                </c:pt>
                <c:pt idx="6">
                  <c:v>6.0064904945951094E-3</c:v>
                </c:pt>
                <c:pt idx="7">
                  <c:v>6.4535746382129305E-3</c:v>
                </c:pt>
                <c:pt idx="8">
                  <c:v>6.9006587818307517E-3</c:v>
                </c:pt>
                <c:pt idx="9">
                  <c:v>7.3477429254485728E-3</c:v>
                </c:pt>
                <c:pt idx="10">
                  <c:v>7.7948270690663939E-3</c:v>
                </c:pt>
                <c:pt idx="11">
                  <c:v>8.2419112126842151E-3</c:v>
                </c:pt>
                <c:pt idx="12">
                  <c:v>8.6889953563020362E-3</c:v>
                </c:pt>
                <c:pt idx="13">
                  <c:v>9.1360794999198573E-3</c:v>
                </c:pt>
                <c:pt idx="14">
                  <c:v>1.0547260786068552E-2</c:v>
                </c:pt>
                <c:pt idx="15">
                  <c:v>1.1958442072217244E-2</c:v>
                </c:pt>
                <c:pt idx="16">
                  <c:v>1.3369623358365938E-2</c:v>
                </c:pt>
                <c:pt idx="17">
                  <c:v>1.4780804644514631E-2</c:v>
                </c:pt>
                <c:pt idx="18">
                  <c:v>1.6191985930663323E-2</c:v>
                </c:pt>
                <c:pt idx="19">
                  <c:v>1.7603167216812016E-2</c:v>
                </c:pt>
                <c:pt idx="20">
                  <c:v>1.9014348502960712E-2</c:v>
                </c:pt>
                <c:pt idx="21">
                  <c:v>2.0425529789109408E-2</c:v>
                </c:pt>
                <c:pt idx="22">
                  <c:v>2.18367110752581E-2</c:v>
                </c:pt>
                <c:pt idx="23">
                  <c:v>2.3247892361406793E-2</c:v>
                </c:pt>
                <c:pt idx="24">
                  <c:v>2.2011401116963633E-2</c:v>
                </c:pt>
                <c:pt idx="25">
                  <c:v>2.0774909872520474E-2</c:v>
                </c:pt>
                <c:pt idx="26">
                  <c:v>1.9538418628077318E-2</c:v>
                </c:pt>
                <c:pt idx="27">
                  <c:v>1.8301927383634158E-2</c:v>
                </c:pt>
                <c:pt idx="28">
                  <c:v>1.7065436139190999E-2</c:v>
                </c:pt>
                <c:pt idx="29">
                  <c:v>1.5828944894747839E-2</c:v>
                </c:pt>
                <c:pt idx="30">
                  <c:v>1.459245365030468E-2</c:v>
                </c:pt>
                <c:pt idx="31">
                  <c:v>1.3355962405861522E-2</c:v>
                </c:pt>
                <c:pt idx="32">
                  <c:v>1.2119471161418365E-2</c:v>
                </c:pt>
                <c:pt idx="33">
                  <c:v>1.0882979916975205E-2</c:v>
                </c:pt>
              </c:numCache>
            </c:numRef>
          </c:val>
          <c:extLst>
            <c:ext xmlns:c16="http://schemas.microsoft.com/office/drawing/2014/chart" uri="{C3380CC4-5D6E-409C-BE32-E72D297353CC}">
              <c16:uniqueId val="{00000004-1DD3-42F0-AEDC-8D547FD5043E}"/>
            </c:ext>
          </c:extLst>
        </c:ser>
        <c:ser>
          <c:idx val="3"/>
          <c:order val="3"/>
          <c:tx>
            <c:v>C. Renewables/Waste</c:v>
          </c:tx>
          <c:spPr>
            <a:solidFill>
              <a:schemeClr val="accent6">
                <a:shade val="92000"/>
              </a:schemeClr>
            </a:solidFill>
            <a:ln>
              <a:noFill/>
            </a:ln>
            <a:effectLst/>
          </c:spPr>
          <c:dLbls>
            <c:dLbl>
              <c:idx val="25"/>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1DD3-42F0-AEDC-8D547FD5043E}"/>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Decarbonizatio!$C$2:$AJ$2</c:f>
              <c:numCache>
                <c:formatCode>General</c:formatCode>
                <c:ptCount val="3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pt idx="24">
                  <c:v>2041</c:v>
                </c:pt>
                <c:pt idx="25">
                  <c:v>2042</c:v>
                </c:pt>
                <c:pt idx="26">
                  <c:v>2043</c:v>
                </c:pt>
                <c:pt idx="27">
                  <c:v>2044</c:v>
                </c:pt>
                <c:pt idx="28">
                  <c:v>2045</c:v>
                </c:pt>
                <c:pt idx="29">
                  <c:v>2046</c:v>
                </c:pt>
                <c:pt idx="30">
                  <c:v>2047</c:v>
                </c:pt>
                <c:pt idx="31">
                  <c:v>2048</c:v>
                </c:pt>
                <c:pt idx="32">
                  <c:v>2049</c:v>
                </c:pt>
                <c:pt idx="33">
                  <c:v>2050</c:v>
                </c:pt>
              </c:numCache>
            </c:numRef>
          </c:cat>
          <c:val>
            <c:numRef>
              <c:f>Decarbonizatio!$C$105:$AJ$105</c:f>
              <c:numCache>
                <c:formatCode>0.00%</c:formatCode>
                <c:ptCount val="34"/>
                <c:pt idx="0">
                  <c:v>4.4159086915070075E-2</c:v>
                </c:pt>
                <c:pt idx="1">
                  <c:v>4.7225959400241491E-2</c:v>
                </c:pt>
                <c:pt idx="2">
                  <c:v>4.7863610947283308E-2</c:v>
                </c:pt>
                <c:pt idx="3">
                  <c:v>5.116375251244603E-2</c:v>
                </c:pt>
                <c:pt idx="4">
                  <c:v>6.1380802008584229E-2</c:v>
                </c:pt>
                <c:pt idx="5">
                  <c:v>5.9703594593755037E-2</c:v>
                </c:pt>
                <c:pt idx="6">
                  <c:v>6.1436830555639199E-2</c:v>
                </c:pt>
                <c:pt idx="7">
                  <c:v>6.3170066517523354E-2</c:v>
                </c:pt>
                <c:pt idx="8">
                  <c:v>6.4903302479407524E-2</c:v>
                </c:pt>
                <c:pt idx="9">
                  <c:v>6.6636538441291679E-2</c:v>
                </c:pt>
                <c:pt idx="10">
                  <c:v>6.8369774403175848E-2</c:v>
                </c:pt>
                <c:pt idx="11">
                  <c:v>7.0103010365060003E-2</c:v>
                </c:pt>
                <c:pt idx="12">
                  <c:v>7.1836246326944159E-2</c:v>
                </c:pt>
                <c:pt idx="13">
                  <c:v>7.3569482288828328E-2</c:v>
                </c:pt>
                <c:pt idx="14">
                  <c:v>6.9388894444855659E-2</c:v>
                </c:pt>
                <c:pt idx="15">
                  <c:v>6.5208306600882976E-2</c:v>
                </c:pt>
                <c:pt idx="16">
                  <c:v>6.1027718756910307E-2</c:v>
                </c:pt>
                <c:pt idx="17">
                  <c:v>5.6847130912937631E-2</c:v>
                </c:pt>
                <c:pt idx="18">
                  <c:v>5.2666543068964955E-2</c:v>
                </c:pt>
                <c:pt idx="19">
                  <c:v>4.8485955224992286E-2</c:v>
                </c:pt>
                <c:pt idx="20">
                  <c:v>4.430536738101961E-2</c:v>
                </c:pt>
                <c:pt idx="21">
                  <c:v>4.0124779537046934E-2</c:v>
                </c:pt>
                <c:pt idx="22">
                  <c:v>3.5944191693074265E-2</c:v>
                </c:pt>
                <c:pt idx="23">
                  <c:v>3.1763603849101589E-2</c:v>
                </c:pt>
                <c:pt idx="24">
                  <c:v>2.9080904408878967E-2</c:v>
                </c:pt>
                <c:pt idx="25">
                  <c:v>2.6398204968656341E-2</c:v>
                </c:pt>
                <c:pt idx="26">
                  <c:v>2.3715505528433718E-2</c:v>
                </c:pt>
                <c:pt idx="27">
                  <c:v>2.1032806088211092E-2</c:v>
                </c:pt>
                <c:pt idx="28">
                  <c:v>1.835010664798847E-2</c:v>
                </c:pt>
                <c:pt idx="29">
                  <c:v>1.5667407207765847E-2</c:v>
                </c:pt>
                <c:pt idx="30">
                  <c:v>1.2984707767543222E-2</c:v>
                </c:pt>
                <c:pt idx="31">
                  <c:v>1.0302008327320599E-2</c:v>
                </c:pt>
                <c:pt idx="32">
                  <c:v>7.6193088870979732E-3</c:v>
                </c:pt>
                <c:pt idx="33">
                  <c:v>4.9366094468753507E-3</c:v>
                </c:pt>
              </c:numCache>
            </c:numRef>
          </c:val>
          <c:extLst>
            <c:ext xmlns:c16="http://schemas.microsoft.com/office/drawing/2014/chart" uri="{C3380CC4-5D6E-409C-BE32-E72D297353CC}">
              <c16:uniqueId val="{00000006-1DD3-42F0-AEDC-8D547FD5043E}"/>
            </c:ext>
          </c:extLst>
        </c:ser>
        <c:ser>
          <c:idx val="4"/>
          <c:order val="4"/>
          <c:tx>
            <c:v>Hydrogen</c:v>
          </c:tx>
          <c:spPr>
            <a:solidFill>
              <a:schemeClr val="accent6">
                <a:tint val="93000"/>
              </a:schemeClr>
            </a:solidFill>
            <a:ln>
              <a:noFill/>
            </a:ln>
            <a:effectLst/>
          </c:spPr>
          <c:dLbls>
            <c:dLbl>
              <c:idx val="2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1DD3-42F0-AEDC-8D547FD5043E}"/>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Decarbonizatio!$C$2:$AJ$2</c:f>
              <c:numCache>
                <c:formatCode>General</c:formatCode>
                <c:ptCount val="3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pt idx="24">
                  <c:v>2041</c:v>
                </c:pt>
                <c:pt idx="25">
                  <c:v>2042</c:v>
                </c:pt>
                <c:pt idx="26">
                  <c:v>2043</c:v>
                </c:pt>
                <c:pt idx="27">
                  <c:v>2044</c:v>
                </c:pt>
                <c:pt idx="28">
                  <c:v>2045</c:v>
                </c:pt>
                <c:pt idx="29">
                  <c:v>2046</c:v>
                </c:pt>
                <c:pt idx="30">
                  <c:v>2047</c:v>
                </c:pt>
                <c:pt idx="31">
                  <c:v>2048</c:v>
                </c:pt>
                <c:pt idx="32">
                  <c:v>2049</c:v>
                </c:pt>
                <c:pt idx="33">
                  <c:v>2050</c:v>
                </c:pt>
              </c:numCache>
            </c:numRef>
          </c:cat>
          <c:val>
            <c:numRef>
              <c:f>Decarbonizatio!$C$106:$AJ$106</c:f>
              <c:numCache>
                <c:formatCode>0.00%</c:formatCode>
                <c:ptCount val="34"/>
                <c:pt idx="0">
                  <c:v>0</c:v>
                </c:pt>
                <c:pt idx="1">
                  <c:v>0</c:v>
                </c:pt>
                <c:pt idx="2">
                  <c:v>0</c:v>
                </c:pt>
                <c:pt idx="3">
                  <c:v>0</c:v>
                </c:pt>
                <c:pt idx="4">
                  <c:v>0</c:v>
                </c:pt>
                <c:pt idx="5">
                  <c:v>0</c:v>
                </c:pt>
                <c:pt idx="6">
                  <c:v>8.6151626863279363E-4</c:v>
                </c:pt>
                <c:pt idx="7">
                  <c:v>1.7230325372655873E-3</c:v>
                </c:pt>
                <c:pt idx="8">
                  <c:v>2.5845488058983809E-3</c:v>
                </c:pt>
                <c:pt idx="9">
                  <c:v>3.4460650745311745E-3</c:v>
                </c:pt>
                <c:pt idx="10">
                  <c:v>4.3075813431639682E-3</c:v>
                </c:pt>
                <c:pt idx="11">
                  <c:v>5.1690976117967618E-3</c:v>
                </c:pt>
                <c:pt idx="12">
                  <c:v>6.0306138804295554E-3</c:v>
                </c:pt>
                <c:pt idx="13">
                  <c:v>6.8921301490623491E-3</c:v>
                </c:pt>
                <c:pt idx="14">
                  <c:v>1.7877957583785679E-2</c:v>
                </c:pt>
                <c:pt idx="15">
                  <c:v>2.886378501850901E-2</c:v>
                </c:pt>
                <c:pt idx="16">
                  <c:v>3.984961245323234E-2</c:v>
                </c:pt>
                <c:pt idx="17">
                  <c:v>5.083543988795567E-2</c:v>
                </c:pt>
                <c:pt idx="18">
                  <c:v>6.1821267322679001E-2</c:v>
                </c:pt>
                <c:pt idx="19">
                  <c:v>7.2807094757402324E-2</c:v>
                </c:pt>
                <c:pt idx="20">
                  <c:v>8.3792922192125668E-2</c:v>
                </c:pt>
                <c:pt idx="21">
                  <c:v>9.4778749626848985E-2</c:v>
                </c:pt>
                <c:pt idx="22">
                  <c:v>0.10576457706157233</c:v>
                </c:pt>
                <c:pt idx="23">
                  <c:v>0.11675040449629566</c:v>
                </c:pt>
                <c:pt idx="24">
                  <c:v>0.1291862133678823</c:v>
                </c:pt>
                <c:pt idx="25">
                  <c:v>0.14162202223946893</c:v>
                </c:pt>
                <c:pt idx="26">
                  <c:v>0.15405783111105556</c:v>
                </c:pt>
                <c:pt idx="27">
                  <c:v>0.16649363998264222</c:v>
                </c:pt>
                <c:pt idx="28">
                  <c:v>0.17892944885422885</c:v>
                </c:pt>
                <c:pt idx="29">
                  <c:v>0.19136525772581547</c:v>
                </c:pt>
                <c:pt idx="30">
                  <c:v>0.2038010665974021</c:v>
                </c:pt>
                <c:pt idx="31">
                  <c:v>0.21623687546898873</c:v>
                </c:pt>
                <c:pt idx="32">
                  <c:v>0.22867268434057536</c:v>
                </c:pt>
                <c:pt idx="33">
                  <c:v>0.24110849321216202</c:v>
                </c:pt>
              </c:numCache>
            </c:numRef>
          </c:val>
          <c:extLst>
            <c:ext xmlns:c16="http://schemas.microsoft.com/office/drawing/2014/chart" uri="{C3380CC4-5D6E-409C-BE32-E72D297353CC}">
              <c16:uniqueId val="{00000008-1DD3-42F0-AEDC-8D547FD5043E}"/>
            </c:ext>
          </c:extLst>
        </c:ser>
        <c:ser>
          <c:idx val="6"/>
          <c:order val="5"/>
          <c:tx>
            <c:v>Electricity</c:v>
          </c:tx>
          <c:spPr>
            <a:solidFill>
              <a:schemeClr val="accent6">
                <a:tint val="62000"/>
              </a:schemeClr>
            </a:solidFill>
            <a:ln>
              <a:noFill/>
            </a:ln>
            <a:effectLst/>
          </c:spPr>
          <c:dLbls>
            <c:dLbl>
              <c:idx val="2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1DD3-42F0-AEDC-8D547FD5043E}"/>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cat>
            <c:numRef>
              <c:f>Decarbonizatio!$C$2:$AJ$2</c:f>
              <c:numCache>
                <c:formatCode>General</c:formatCode>
                <c:ptCount val="3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pt idx="24">
                  <c:v>2041</c:v>
                </c:pt>
                <c:pt idx="25">
                  <c:v>2042</c:v>
                </c:pt>
                <c:pt idx="26">
                  <c:v>2043</c:v>
                </c:pt>
                <c:pt idx="27">
                  <c:v>2044</c:v>
                </c:pt>
                <c:pt idx="28">
                  <c:v>2045</c:v>
                </c:pt>
                <c:pt idx="29">
                  <c:v>2046</c:v>
                </c:pt>
                <c:pt idx="30">
                  <c:v>2047</c:v>
                </c:pt>
                <c:pt idx="31">
                  <c:v>2048</c:v>
                </c:pt>
                <c:pt idx="32">
                  <c:v>2049</c:v>
                </c:pt>
                <c:pt idx="33">
                  <c:v>2050</c:v>
                </c:pt>
              </c:numCache>
            </c:numRef>
          </c:cat>
          <c:val>
            <c:numRef>
              <c:f>Decarbonizatio!$C$91:$AJ$91</c:f>
              <c:numCache>
                <c:formatCode>0.00%</c:formatCode>
                <c:ptCount val="34"/>
                <c:pt idx="0">
                  <c:v>6.8374586465437094E-3</c:v>
                </c:pt>
                <c:pt idx="1">
                  <c:v>6.839298344089779E-3</c:v>
                </c:pt>
                <c:pt idx="2">
                  <c:v>6.7376335502061851E-3</c:v>
                </c:pt>
                <c:pt idx="3">
                  <c:v>7.0045483994046085E-3</c:v>
                </c:pt>
                <c:pt idx="4">
                  <c:v>7.0586514207742184E-3</c:v>
                </c:pt>
                <c:pt idx="5">
                  <c:v>7.019983198624089E-3</c:v>
                </c:pt>
                <c:pt idx="6">
                  <c:v>2.0547838720818837E-2</c:v>
                </c:pt>
                <c:pt idx="7">
                  <c:v>3.4075694243013585E-2</c:v>
                </c:pt>
                <c:pt idx="8">
                  <c:v>4.7603549765208336E-2</c:v>
                </c:pt>
                <c:pt idx="9">
                  <c:v>6.1131405287403087E-2</c:v>
                </c:pt>
                <c:pt idx="10">
                  <c:v>7.4659260809597824E-2</c:v>
                </c:pt>
                <c:pt idx="11">
                  <c:v>8.8187116331792575E-2</c:v>
                </c:pt>
                <c:pt idx="12">
                  <c:v>0.10171497185398733</c:v>
                </c:pt>
                <c:pt idx="13">
                  <c:v>0.11524282737618208</c:v>
                </c:pt>
                <c:pt idx="14">
                  <c:v>0.15554516475267441</c:v>
                </c:pt>
                <c:pt idx="15">
                  <c:v>0.19584750212916674</c:v>
                </c:pt>
                <c:pt idx="16">
                  <c:v>0.23614983950565907</c:v>
                </c:pt>
                <c:pt idx="17">
                  <c:v>0.2764521768821514</c:v>
                </c:pt>
                <c:pt idx="18">
                  <c:v>0.3167545142586437</c:v>
                </c:pt>
                <c:pt idx="19">
                  <c:v>0.35705685163513606</c:v>
                </c:pt>
                <c:pt idx="20">
                  <c:v>0.39735918901162837</c:v>
                </c:pt>
                <c:pt idx="21">
                  <c:v>0.43766152638812067</c:v>
                </c:pt>
                <c:pt idx="22">
                  <c:v>0.47796386376461297</c:v>
                </c:pt>
                <c:pt idx="23">
                  <c:v>0.51826620114110533</c:v>
                </c:pt>
                <c:pt idx="24">
                  <c:v>0.53528284367705647</c:v>
                </c:pt>
                <c:pt idx="25">
                  <c:v>0.55229948621300773</c:v>
                </c:pt>
                <c:pt idx="26">
                  <c:v>0.56931612874895887</c:v>
                </c:pt>
                <c:pt idx="27">
                  <c:v>0.58633277128491001</c:v>
                </c:pt>
                <c:pt idx="28">
                  <c:v>0.60334941382086127</c:v>
                </c:pt>
                <c:pt idx="29">
                  <c:v>0.62036605635681241</c:v>
                </c:pt>
                <c:pt idx="30">
                  <c:v>0.63738269889276356</c:v>
                </c:pt>
                <c:pt idx="31">
                  <c:v>0.65439934142871481</c:v>
                </c:pt>
                <c:pt idx="32">
                  <c:v>0.67141598396466584</c:v>
                </c:pt>
                <c:pt idx="33">
                  <c:v>0.6884326265006171</c:v>
                </c:pt>
              </c:numCache>
            </c:numRef>
          </c:val>
          <c:extLst>
            <c:ext xmlns:c16="http://schemas.microsoft.com/office/drawing/2014/chart" uri="{C3380CC4-5D6E-409C-BE32-E72D297353CC}">
              <c16:uniqueId val="{0000000A-1DD3-42F0-AEDC-8D547FD5043E}"/>
            </c:ext>
          </c:extLst>
        </c:ser>
        <c:dLbls>
          <c:showLegendKey val="0"/>
          <c:showVal val="0"/>
          <c:showCatName val="0"/>
          <c:showSerName val="0"/>
          <c:showPercent val="0"/>
          <c:showBubbleSize val="0"/>
        </c:dLbls>
        <c:axId val="1317204015"/>
        <c:axId val="1317204495"/>
      </c:areaChart>
      <c:lineChart>
        <c:grouping val="standard"/>
        <c:varyColors val="0"/>
        <c:ser>
          <c:idx val="7"/>
          <c:order val="6"/>
          <c:tx>
            <c:v>Total Final Exergy Transport</c:v>
          </c:tx>
          <c:spPr>
            <a:ln w="28575" cap="rnd">
              <a:solidFill>
                <a:schemeClr val="accent6">
                  <a:tint val="46000"/>
                </a:schemeClr>
              </a:solidFill>
              <a:round/>
            </a:ln>
            <a:effectLst/>
          </c:spPr>
          <c:marker>
            <c:symbol val="none"/>
          </c:marker>
          <c:val>
            <c:numRef>
              <c:f>Decarbonizatio!$C$84:$AJ$84</c:f>
              <c:numCache>
                <c:formatCode>0.00</c:formatCode>
                <c:ptCount val="34"/>
                <c:pt idx="0">
                  <c:v>274516.44968325336</c:v>
                </c:pt>
                <c:pt idx="1">
                  <c:v>269608.94534758455</c:v>
                </c:pt>
                <c:pt idx="2">
                  <c:v>282790.36386555759</c:v>
                </c:pt>
                <c:pt idx="3">
                  <c:v>238196.17005040156</c:v>
                </c:pt>
                <c:pt idx="4">
                  <c:v>260113.00373539561</c:v>
                </c:pt>
                <c:pt idx="5">
                  <c:v>270897.15626743657</c:v>
                </c:pt>
                <c:pt idx="6">
                  <c:v>291643.01519849221</c:v>
                </c:pt>
                <c:pt idx="7">
                  <c:v>291222.2379066865</c:v>
                </c:pt>
                <c:pt idx="8">
                  <c:v>290194.95304379053</c:v>
                </c:pt>
                <c:pt idx="9">
                  <c:v>288596.61989680311</c:v>
                </c:pt>
                <c:pt idx="10">
                  <c:v>286588.00078155263</c:v>
                </c:pt>
                <c:pt idx="11">
                  <c:v>284120.48076549295</c:v>
                </c:pt>
                <c:pt idx="12">
                  <c:v>281222.4896087735</c:v>
                </c:pt>
                <c:pt idx="13">
                  <c:v>277921.48156100418</c:v>
                </c:pt>
                <c:pt idx="14">
                  <c:v>279302.55210943107</c:v>
                </c:pt>
                <c:pt idx="15">
                  <c:v>279621.26353252551</c:v>
                </c:pt>
                <c:pt idx="16">
                  <c:v>278923.07855620957</c:v>
                </c:pt>
                <c:pt idx="17">
                  <c:v>277247.12687967834</c:v>
                </c:pt>
                <c:pt idx="18">
                  <c:v>274694.81936929253</c:v>
                </c:pt>
                <c:pt idx="19">
                  <c:v>271347.01037366485</c:v>
                </c:pt>
                <c:pt idx="20">
                  <c:v>267222.80759612517</c:v>
                </c:pt>
                <c:pt idx="21">
                  <c:v>262386.84940993029</c:v>
                </c:pt>
                <c:pt idx="22">
                  <c:v>256895.38734767595</c:v>
                </c:pt>
                <c:pt idx="23">
                  <c:v>250804.76581147651</c:v>
                </c:pt>
                <c:pt idx="24">
                  <c:v>248917.58849571444</c:v>
                </c:pt>
                <c:pt idx="25">
                  <c:v>246696.87303005831</c:v>
                </c:pt>
                <c:pt idx="26">
                  <c:v>244162.61837787487</c:v>
                </c:pt>
                <c:pt idx="27">
                  <c:v>241325.86088827034</c:v>
                </c:pt>
                <c:pt idx="28">
                  <c:v>238198.80880385535</c:v>
                </c:pt>
                <c:pt idx="29">
                  <c:v>234807.83304755655</c:v>
                </c:pt>
                <c:pt idx="30">
                  <c:v>231165.59986858108</c:v>
                </c:pt>
                <c:pt idx="31">
                  <c:v>227292.73288860131</c:v>
                </c:pt>
                <c:pt idx="32">
                  <c:v>223200.1702464738</c:v>
                </c:pt>
                <c:pt idx="33">
                  <c:v>218912.24617605589</c:v>
                </c:pt>
              </c:numCache>
            </c:numRef>
          </c:val>
          <c:smooth val="0"/>
          <c:extLst>
            <c:ext xmlns:c16="http://schemas.microsoft.com/office/drawing/2014/chart" uri="{C3380CC4-5D6E-409C-BE32-E72D297353CC}">
              <c16:uniqueId val="{0000000B-1DD3-42F0-AEDC-8D547FD5043E}"/>
            </c:ext>
          </c:extLst>
        </c:ser>
        <c:dLbls>
          <c:showLegendKey val="0"/>
          <c:showVal val="0"/>
          <c:showCatName val="0"/>
          <c:showSerName val="0"/>
          <c:showPercent val="0"/>
          <c:showBubbleSize val="0"/>
        </c:dLbls>
        <c:marker val="1"/>
        <c:smooth val="0"/>
        <c:axId val="1397122047"/>
        <c:axId val="1397127807"/>
      </c:lineChart>
      <c:catAx>
        <c:axId val="13172040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17204495"/>
        <c:crosses val="autoZero"/>
        <c:auto val="1"/>
        <c:lblAlgn val="ctr"/>
        <c:lblOffset val="100"/>
        <c:noMultiLvlLbl val="0"/>
      </c:catAx>
      <c:valAx>
        <c:axId val="13172044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17204015"/>
        <c:crosses val="autoZero"/>
        <c:crossBetween val="between"/>
      </c:valAx>
      <c:valAx>
        <c:axId val="13971278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t-IT"/>
                  <a:t>[TJ]</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it-IT"/>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97122047"/>
        <c:crosses val="max"/>
        <c:crossBetween val="between"/>
      </c:valAx>
      <c:catAx>
        <c:axId val="1397122047"/>
        <c:scaling>
          <c:orientation val="minMax"/>
        </c:scaling>
        <c:delete val="1"/>
        <c:axPos val="b"/>
        <c:majorTickMark val="out"/>
        <c:minorTickMark val="none"/>
        <c:tickLblPos val="nextTo"/>
        <c:crossAx val="1397127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Charts!$A$4</c:f>
              <c:strCache>
                <c:ptCount val="1"/>
                <c:pt idx="0">
                  <c:v>BAU - Efficiency</c:v>
                </c:pt>
              </c:strCache>
            </c:strRef>
          </c:tx>
          <c:spPr>
            <a:ln w="19050" cap="rnd">
              <a:solidFill>
                <a:schemeClr val="accent1"/>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Charts!$B$4:$AH$4</c:f>
              <c:numCache>
                <c:formatCode>0%</c:formatCode>
                <c:ptCount val="33"/>
                <c:pt idx="0">
                  <c:v>0.23372227409861021</c:v>
                </c:pt>
                <c:pt idx="1">
                  <c:v>0.23134229541500229</c:v>
                </c:pt>
                <c:pt idx="2">
                  <c:v>0.23395674296142263</c:v>
                </c:pt>
                <c:pt idx="3">
                  <c:v>0.23072952136287381</c:v>
                </c:pt>
                <c:pt idx="4">
                  <c:v>0.23030710730440776</c:v>
                </c:pt>
                <c:pt idx="5">
                  <c:v>0.2117457892031688</c:v>
                </c:pt>
                <c:pt idx="6">
                  <c:v>0.21151420092638454</c:v>
                </c:pt>
                <c:pt idx="7">
                  <c:v>0.21125553213397621</c:v>
                </c:pt>
                <c:pt idx="8">
                  <c:v>0.2109710190446599</c:v>
                </c:pt>
                <c:pt idx="9">
                  <c:v>0.21065916997460846</c:v>
                </c:pt>
                <c:pt idx="10">
                  <c:v>0.21031508347569683</c:v>
                </c:pt>
                <c:pt idx="11">
                  <c:v>0.20994056127417751</c:v>
                </c:pt>
                <c:pt idx="12">
                  <c:v>0.20952936748819662</c:v>
                </c:pt>
                <c:pt idx="13">
                  <c:v>0.20908500728516727</c:v>
                </c:pt>
                <c:pt idx="14">
                  <c:v>0.2086008969520935</c:v>
                </c:pt>
                <c:pt idx="15">
                  <c:v>0.20809857183674108</c:v>
                </c:pt>
                <c:pt idx="16">
                  <c:v>0.20755705177077685</c:v>
                </c:pt>
                <c:pt idx="17">
                  <c:v>0.20701418266344598</c:v>
                </c:pt>
                <c:pt idx="18">
                  <c:v>0.20649338540568321</c:v>
                </c:pt>
                <c:pt idx="19">
                  <c:v>0.20598762124238112</c:v>
                </c:pt>
                <c:pt idx="20">
                  <c:v>0.20548628736006566</c:v>
                </c:pt>
                <c:pt idx="21">
                  <c:v>0.20507201546071571</c:v>
                </c:pt>
                <c:pt idx="22">
                  <c:v>0.20465982583855719</c:v>
                </c:pt>
                <c:pt idx="23">
                  <c:v>0.20427746891744761</c:v>
                </c:pt>
                <c:pt idx="24">
                  <c:v>0.20389524504893627</c:v>
                </c:pt>
                <c:pt idx="25">
                  <c:v>0.20355950897480141</c:v>
                </c:pt>
                <c:pt idx="26">
                  <c:v>0.20323307455243664</c:v>
                </c:pt>
                <c:pt idx="27">
                  <c:v>0.20291018578060308</c:v>
                </c:pt>
                <c:pt idx="28">
                  <c:v>0.20261184364345647</c:v>
                </c:pt>
                <c:pt idx="29">
                  <c:v>0.20232900024290759</c:v>
                </c:pt>
                <c:pt idx="30">
                  <c:v>0.20206584110364051</c:v>
                </c:pt>
                <c:pt idx="31">
                  <c:v>0.20182202746856381</c:v>
                </c:pt>
                <c:pt idx="32">
                  <c:v>0.20160664574469184</c:v>
                </c:pt>
              </c:numCache>
            </c:numRef>
          </c:yVal>
          <c:smooth val="1"/>
          <c:extLst>
            <c:ext xmlns:c16="http://schemas.microsoft.com/office/drawing/2014/chart" uri="{C3380CC4-5D6E-409C-BE32-E72D297353CC}">
              <c16:uniqueId val="{00000000-C297-4F3C-A749-FFAECAAE8C9C}"/>
            </c:ext>
          </c:extLst>
        </c:ser>
        <c:ser>
          <c:idx val="1"/>
          <c:order val="1"/>
          <c:tx>
            <c:strRef>
              <c:f>Charts!$A$21</c:f>
              <c:strCache>
                <c:ptCount val="1"/>
                <c:pt idx="0">
                  <c:v>DEC - Efficiency</c:v>
                </c:pt>
              </c:strCache>
            </c:strRef>
          </c:tx>
          <c:spPr>
            <a:ln w="19050" cap="rnd">
              <a:solidFill>
                <a:schemeClr val="accent2"/>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Charts!$B$21:$AH$21</c:f>
              <c:numCache>
                <c:formatCode>0%</c:formatCode>
                <c:ptCount val="33"/>
                <c:pt idx="0">
                  <c:v>0.23372224944330283</c:v>
                </c:pt>
                <c:pt idx="1">
                  <c:v>0.23134229683098001</c:v>
                </c:pt>
                <c:pt idx="2">
                  <c:v>0.23395674952256054</c:v>
                </c:pt>
                <c:pt idx="3">
                  <c:v>0.23072951759521426</c:v>
                </c:pt>
                <c:pt idx="4">
                  <c:v>0.2303071230062585</c:v>
                </c:pt>
                <c:pt idx="5">
                  <c:v>0.244272035646004</c:v>
                </c:pt>
                <c:pt idx="6">
                  <c:v>0.25174590107504141</c:v>
                </c:pt>
                <c:pt idx="7">
                  <c:v>0.25876146017619228</c:v>
                </c:pt>
                <c:pt idx="8">
                  <c:v>0.26532836528939396</c:v>
                </c:pt>
                <c:pt idx="9">
                  <c:v>0.27144270617998184</c:v>
                </c:pt>
                <c:pt idx="10">
                  <c:v>0.27702651813155993</c:v>
                </c:pt>
                <c:pt idx="11">
                  <c:v>0.28209661181582063</c:v>
                </c:pt>
                <c:pt idx="12">
                  <c:v>0.28666854123136526</c:v>
                </c:pt>
                <c:pt idx="13">
                  <c:v>0.30036458456506337</c:v>
                </c:pt>
                <c:pt idx="14">
                  <c:v>0.31311748217161645</c:v>
                </c:pt>
                <c:pt idx="15">
                  <c:v>0.32493208216055836</c:v>
                </c:pt>
                <c:pt idx="16">
                  <c:v>0.33579589009990468</c:v>
                </c:pt>
                <c:pt idx="17">
                  <c:v>0.34578927401504128</c:v>
                </c:pt>
                <c:pt idx="18">
                  <c:v>0.35497078344836569</c:v>
                </c:pt>
                <c:pt idx="19">
                  <c:v>0.36329925693605369</c:v>
                </c:pt>
                <c:pt idx="20">
                  <c:v>0.37080508176414556</c:v>
                </c:pt>
                <c:pt idx="21">
                  <c:v>0.37750855668800087</c:v>
                </c:pt>
                <c:pt idx="22">
                  <c:v>0.38343289805711855</c:v>
                </c:pt>
                <c:pt idx="23">
                  <c:v>0.38755809077149861</c:v>
                </c:pt>
                <c:pt idx="24">
                  <c:v>0.39125969356966611</c:v>
                </c:pt>
                <c:pt idx="25">
                  <c:v>0.39455006624669919</c:v>
                </c:pt>
                <c:pt idx="26">
                  <c:v>0.39742351072649768</c:v>
                </c:pt>
                <c:pt idx="27">
                  <c:v>0.39987808245023443</c:v>
                </c:pt>
                <c:pt idx="28">
                  <c:v>0.40193993537483497</c:v>
                </c:pt>
                <c:pt idx="29">
                  <c:v>0.40360912825562312</c:v>
                </c:pt>
                <c:pt idx="30">
                  <c:v>0.40490253732985615</c:v>
                </c:pt>
                <c:pt idx="31">
                  <c:v>0.40581777324301754</c:v>
                </c:pt>
                <c:pt idx="32">
                  <c:v>0.40638176855176428</c:v>
                </c:pt>
              </c:numCache>
            </c:numRef>
          </c:yVal>
          <c:smooth val="1"/>
          <c:extLst>
            <c:ext xmlns:c16="http://schemas.microsoft.com/office/drawing/2014/chart" uri="{C3380CC4-5D6E-409C-BE32-E72D297353CC}">
              <c16:uniqueId val="{00000001-C297-4F3C-A749-FFAECAAE8C9C}"/>
            </c:ext>
          </c:extLst>
        </c:ser>
        <c:dLbls>
          <c:showLegendKey val="0"/>
          <c:showVal val="0"/>
          <c:showCatName val="0"/>
          <c:showSerName val="0"/>
          <c:showPercent val="0"/>
          <c:showBubbleSize val="0"/>
        </c:dLbls>
        <c:axId val="61321920"/>
        <c:axId val="61332480"/>
      </c:scatterChart>
      <c:valAx>
        <c:axId val="61321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32480"/>
        <c:crosses val="autoZero"/>
        <c:crossBetween val="midCat"/>
      </c:valAx>
      <c:valAx>
        <c:axId val="6133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219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CO2 emissions - Mton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Charts!$A$5</c:f>
              <c:strCache>
                <c:ptCount val="1"/>
                <c:pt idx="0">
                  <c:v>BAU - CO2 </c:v>
                </c:pt>
              </c:strCache>
            </c:strRef>
          </c:tx>
          <c:spPr>
            <a:ln w="19050" cap="rnd">
              <a:solidFill>
                <a:schemeClr val="accent1"/>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Charts!$B$5:$AH$5</c:f>
              <c:numCache>
                <c:formatCode>General</c:formatCode>
                <c:ptCount val="33"/>
                <c:pt idx="0">
                  <c:v>55.747684561656129</c:v>
                </c:pt>
                <c:pt idx="1">
                  <c:v>57.423867103025948</c:v>
                </c:pt>
                <c:pt idx="2">
                  <c:v>53.229526762107426</c:v>
                </c:pt>
                <c:pt idx="3">
                  <c:v>53.970450058953432</c:v>
                </c:pt>
                <c:pt idx="4">
                  <c:v>53.905395305483786</c:v>
                </c:pt>
                <c:pt idx="5">
                  <c:v>53.051045384769544</c:v>
                </c:pt>
                <c:pt idx="6">
                  <c:v>51.413271388456913</c:v>
                </c:pt>
                <c:pt idx="7">
                  <c:v>50.449021260686138</c:v>
                </c:pt>
                <c:pt idx="8">
                  <c:v>49.488652704944307</c:v>
                </c:pt>
                <c:pt idx="9">
                  <c:v>48.531235043068548</c:v>
                </c:pt>
                <c:pt idx="10">
                  <c:v>47.575241238624926</c:v>
                </c:pt>
                <c:pt idx="11">
                  <c:v>46.620416132110236</c:v>
                </c:pt>
                <c:pt idx="12">
                  <c:v>45.665074471417292</c:v>
                </c:pt>
                <c:pt idx="13">
                  <c:v>44.709329277540434</c:v>
                </c:pt>
                <c:pt idx="14">
                  <c:v>43.751519912859301</c:v>
                </c:pt>
                <c:pt idx="15">
                  <c:v>42.786525415851095</c:v>
                </c:pt>
                <c:pt idx="16">
                  <c:v>41.820829216430774</c:v>
                </c:pt>
                <c:pt idx="17">
                  <c:v>40.858969287981083</c:v>
                </c:pt>
                <c:pt idx="18">
                  <c:v>39.904763082495613</c:v>
                </c:pt>
                <c:pt idx="19">
                  <c:v>38.958615784205151</c:v>
                </c:pt>
                <c:pt idx="20">
                  <c:v>38.016329244023495</c:v>
                </c:pt>
                <c:pt idx="21">
                  <c:v>37.09209050120316</c:v>
                </c:pt>
                <c:pt idx="22">
                  <c:v>36.171656060659764</c:v>
                </c:pt>
                <c:pt idx="23">
                  <c:v>35.451654262547692</c:v>
                </c:pt>
                <c:pt idx="24">
                  <c:v>35.128813906821819</c:v>
                </c:pt>
                <c:pt idx="25">
                  <c:v>34.827095300886661</c:v>
                </c:pt>
                <c:pt idx="26">
                  <c:v>34.530846494636002</c:v>
                </c:pt>
                <c:pt idx="27">
                  <c:v>34.237619271093727</c:v>
                </c:pt>
                <c:pt idx="28">
                  <c:v>33.948955625668304</c:v>
                </c:pt>
                <c:pt idx="29">
                  <c:v>33.679746697661365</c:v>
                </c:pt>
                <c:pt idx="30">
                  <c:v>33.420435093921171</c:v>
                </c:pt>
                <c:pt idx="31">
                  <c:v>33.165776581926409</c:v>
                </c:pt>
                <c:pt idx="32">
                  <c:v>32.916611273486488</c:v>
                </c:pt>
              </c:numCache>
            </c:numRef>
          </c:yVal>
          <c:smooth val="1"/>
          <c:extLst>
            <c:ext xmlns:c16="http://schemas.microsoft.com/office/drawing/2014/chart" uri="{C3380CC4-5D6E-409C-BE32-E72D297353CC}">
              <c16:uniqueId val="{00000000-335F-4E08-995D-6300F32BD63E}"/>
            </c:ext>
          </c:extLst>
        </c:ser>
        <c:ser>
          <c:idx val="1"/>
          <c:order val="1"/>
          <c:tx>
            <c:strRef>
              <c:f>Charts!$A$22</c:f>
              <c:strCache>
                <c:ptCount val="1"/>
                <c:pt idx="0">
                  <c:v>DEC - CO2 emissions</c:v>
                </c:pt>
              </c:strCache>
            </c:strRef>
          </c:tx>
          <c:spPr>
            <a:ln w="19050" cap="rnd">
              <a:solidFill>
                <a:schemeClr val="accent2"/>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Charts!$B$22:$AH$22</c:f>
              <c:numCache>
                <c:formatCode>General</c:formatCode>
                <c:ptCount val="33"/>
                <c:pt idx="0">
                  <c:v>55.73971413357642</c:v>
                </c:pt>
                <c:pt idx="1">
                  <c:v>57.387407823598814</c:v>
                </c:pt>
                <c:pt idx="2">
                  <c:v>53.167260869070837</c:v>
                </c:pt>
                <c:pt idx="3">
                  <c:v>53.901885331146197</c:v>
                </c:pt>
                <c:pt idx="4">
                  <c:v>53.852065753340234</c:v>
                </c:pt>
                <c:pt idx="5">
                  <c:v>58.52540705002923</c:v>
                </c:pt>
                <c:pt idx="6">
                  <c:v>57.743330162587519</c:v>
                </c:pt>
                <c:pt idx="7">
                  <c:v>57.390663038267917</c:v>
                </c:pt>
                <c:pt idx="8">
                  <c:v>55.67769084554179</c:v>
                </c:pt>
                <c:pt idx="9">
                  <c:v>53.773112846643755</c:v>
                </c:pt>
                <c:pt idx="10">
                  <c:v>51.661770274645235</c:v>
                </c:pt>
                <c:pt idx="11">
                  <c:v>49.343750164852757</c:v>
                </c:pt>
                <c:pt idx="12">
                  <c:v>46.82117938827048</c:v>
                </c:pt>
                <c:pt idx="13">
                  <c:v>47.048579928383397</c:v>
                </c:pt>
                <c:pt idx="14">
                  <c:v>47.03435906596885</c:v>
                </c:pt>
                <c:pt idx="15">
                  <c:v>46.770293755588078</c:v>
                </c:pt>
                <c:pt idx="16">
                  <c:v>46.2447463787177</c:v>
                </c:pt>
                <c:pt idx="17">
                  <c:v>45.4692163263298</c:v>
                </c:pt>
                <c:pt idx="18">
                  <c:v>44.447885610689333</c:v>
                </c:pt>
                <c:pt idx="19">
                  <c:v>43.168465035922125</c:v>
                </c:pt>
                <c:pt idx="20">
                  <c:v>41.634590948300826</c:v>
                </c:pt>
                <c:pt idx="21">
                  <c:v>39.844625907680069</c:v>
                </c:pt>
                <c:pt idx="22">
                  <c:v>37.801262585934538</c:v>
                </c:pt>
                <c:pt idx="23">
                  <c:v>36.139523320436922</c:v>
                </c:pt>
                <c:pt idx="24">
                  <c:v>34.337694665262838</c:v>
                </c:pt>
                <c:pt idx="25">
                  <c:v>32.400089589018187</c:v>
                </c:pt>
                <c:pt idx="26">
                  <c:v>30.308417391032439</c:v>
                </c:pt>
                <c:pt idx="27">
                  <c:v>28.071492212383898</c:v>
                </c:pt>
                <c:pt idx="28">
                  <c:v>25.69754303919423</c:v>
                </c:pt>
                <c:pt idx="29">
                  <c:v>23.179497868446159</c:v>
                </c:pt>
                <c:pt idx="30">
                  <c:v>20.52634700567452</c:v>
                </c:pt>
                <c:pt idx="31">
                  <c:v>17.733366098374336</c:v>
                </c:pt>
                <c:pt idx="32">
                  <c:v>14.808405322354787</c:v>
                </c:pt>
              </c:numCache>
            </c:numRef>
          </c:yVal>
          <c:smooth val="1"/>
          <c:extLst>
            <c:ext xmlns:c16="http://schemas.microsoft.com/office/drawing/2014/chart" uri="{C3380CC4-5D6E-409C-BE32-E72D297353CC}">
              <c16:uniqueId val="{00000001-335F-4E08-995D-6300F32BD63E}"/>
            </c:ext>
          </c:extLst>
        </c:ser>
        <c:dLbls>
          <c:showLegendKey val="0"/>
          <c:showVal val="0"/>
          <c:showCatName val="0"/>
          <c:showSerName val="0"/>
          <c:showPercent val="0"/>
          <c:showBubbleSize val="0"/>
        </c:dLbls>
        <c:axId val="676784944"/>
        <c:axId val="676786384"/>
      </c:scatterChart>
      <c:valAx>
        <c:axId val="67678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86384"/>
        <c:crosses val="autoZero"/>
        <c:crossBetween val="midCat"/>
      </c:valAx>
      <c:valAx>
        <c:axId val="67678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84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Final</a:t>
            </a:r>
            <a:r>
              <a:rPr lang="en-US" baseline="0"/>
              <a:t> Energy Use - TJ</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Charts!$A$6</c:f>
              <c:strCache>
                <c:ptCount val="1"/>
                <c:pt idx="0">
                  <c:v>BAU - Final Energy Use</c:v>
                </c:pt>
              </c:strCache>
            </c:strRef>
          </c:tx>
          <c:spPr>
            <a:ln w="19050" cap="rnd">
              <a:solidFill>
                <a:schemeClr val="accent1"/>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Charts!$B$6:$AH$6</c:f>
              <c:numCache>
                <c:formatCode>0.00</c:formatCode>
                <c:ptCount val="33"/>
                <c:pt idx="0">
                  <c:v>755634.98019999999</c:v>
                </c:pt>
                <c:pt idx="1">
                  <c:v>778696.11040000001</c:v>
                </c:pt>
                <c:pt idx="2">
                  <c:v>724009.39229999995</c:v>
                </c:pt>
                <c:pt idx="3">
                  <c:v>743241.0419999999</c:v>
                </c:pt>
                <c:pt idx="4">
                  <c:v>752302.27610000002</c:v>
                </c:pt>
                <c:pt idx="5">
                  <c:v>756420.01405825175</c:v>
                </c:pt>
                <c:pt idx="6">
                  <c:v>751641.23780687014</c:v>
                </c:pt>
                <c:pt idx="7">
                  <c:v>745209.07162660989</c:v>
                </c:pt>
                <c:pt idx="8">
                  <c:v>738845.06758248701</c:v>
                </c:pt>
                <c:pt idx="9">
                  <c:v>732538.31797316577</c:v>
                </c:pt>
                <c:pt idx="10">
                  <c:v>726270.78588545835</c:v>
                </c:pt>
                <c:pt idx="11">
                  <c:v>720039.58311231411</c:v>
                </c:pt>
                <c:pt idx="12">
                  <c:v>713824.74958507146</c:v>
                </c:pt>
                <c:pt idx="13">
                  <c:v>707627.7666159689</c:v>
                </c:pt>
                <c:pt idx="14">
                  <c:v>701428.93692403391</c:v>
                </c:pt>
                <c:pt idx="15">
                  <c:v>695268.83402569185</c:v>
                </c:pt>
                <c:pt idx="16">
                  <c:v>689098.94636545435</c:v>
                </c:pt>
                <c:pt idx="17">
                  <c:v>682994.06593556271</c:v>
                </c:pt>
                <c:pt idx="18">
                  <c:v>677000.1313201692</c:v>
                </c:pt>
                <c:pt idx="19">
                  <c:v>671100.86794171925</c:v>
                </c:pt>
                <c:pt idx="20">
                  <c:v>665272.57675280632</c:v>
                </c:pt>
                <c:pt idx="21">
                  <c:v>659680.73465753405</c:v>
                </c:pt>
                <c:pt idx="22">
                  <c:v>654155.18119811488</c:v>
                </c:pt>
                <c:pt idx="23">
                  <c:v>648748.71752083849</c:v>
                </c:pt>
                <c:pt idx="24">
                  <c:v>643401.03513137239</c:v>
                </c:pt>
                <c:pt idx="25">
                  <c:v>638200.72784806951</c:v>
                </c:pt>
                <c:pt idx="26">
                  <c:v>633074.61877321976</c:v>
                </c:pt>
                <c:pt idx="27">
                  <c:v>628009.320383457</c:v>
                </c:pt>
                <c:pt idx="28">
                  <c:v>623042.84058126574</c:v>
                </c:pt>
                <c:pt idx="29">
                  <c:v>618156.54662067059</c:v>
                </c:pt>
                <c:pt idx="30">
                  <c:v>613356.61468151037</c:v>
                </c:pt>
                <c:pt idx="31">
                  <c:v>608640.88560055138</c:v>
                </c:pt>
                <c:pt idx="32">
                  <c:v>604024.8086861294</c:v>
                </c:pt>
              </c:numCache>
            </c:numRef>
          </c:yVal>
          <c:smooth val="1"/>
          <c:extLst>
            <c:ext xmlns:c16="http://schemas.microsoft.com/office/drawing/2014/chart" uri="{C3380CC4-5D6E-409C-BE32-E72D297353CC}">
              <c16:uniqueId val="{00000000-BBA0-4DF4-A0FE-7E1FFBB9036C}"/>
            </c:ext>
          </c:extLst>
        </c:ser>
        <c:ser>
          <c:idx val="1"/>
          <c:order val="1"/>
          <c:tx>
            <c:strRef>
              <c:f>Charts!$A$23</c:f>
              <c:strCache>
                <c:ptCount val="1"/>
                <c:pt idx="0">
                  <c:v>DEC - Final Energy Use</c:v>
                </c:pt>
              </c:strCache>
            </c:strRef>
          </c:tx>
          <c:spPr>
            <a:ln w="19050" cap="rnd">
              <a:solidFill>
                <a:schemeClr val="accent2"/>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Charts!$B$23:$AH$23</c:f>
              <c:numCache>
                <c:formatCode>0.00</c:formatCode>
                <c:ptCount val="33"/>
                <c:pt idx="0">
                  <c:v>755634.98019999999</c:v>
                </c:pt>
                <c:pt idx="1">
                  <c:v>778696.11040000001</c:v>
                </c:pt>
                <c:pt idx="2">
                  <c:v>724009.39229999995</c:v>
                </c:pt>
                <c:pt idx="3">
                  <c:v>743241.0419999999</c:v>
                </c:pt>
                <c:pt idx="4">
                  <c:v>752302.27610000002</c:v>
                </c:pt>
                <c:pt idx="5">
                  <c:v>824247.35567791527</c:v>
                </c:pt>
                <c:pt idx="6">
                  <c:v>837885.33718736097</c:v>
                </c:pt>
                <c:pt idx="7">
                  <c:v>850246.68685630895</c:v>
                </c:pt>
                <c:pt idx="8">
                  <c:v>861365.66557100078</c:v>
                </c:pt>
                <c:pt idx="9">
                  <c:v>871660.25447947672</c:v>
                </c:pt>
                <c:pt idx="10">
                  <c:v>880931.70688427298</c:v>
                </c:pt>
                <c:pt idx="11">
                  <c:v>889209.14774353663</c:v>
                </c:pt>
                <c:pt idx="12">
                  <c:v>896520.90826130379</c:v>
                </c:pt>
                <c:pt idx="13">
                  <c:v>924842.8877795731</c:v>
                </c:pt>
                <c:pt idx="14">
                  <c:v>951092.73310382827</c:v>
                </c:pt>
                <c:pt idx="15">
                  <c:v>975255.51942730625</c:v>
                </c:pt>
                <c:pt idx="16">
                  <c:v>997291.82330819534</c:v>
                </c:pt>
                <c:pt idx="17">
                  <c:v>1017388.2198862686</c:v>
                </c:pt>
                <c:pt idx="18">
                  <c:v>1035675.6121132246</c:v>
                </c:pt>
                <c:pt idx="19">
                  <c:v>1052058.29762254</c:v>
                </c:pt>
                <c:pt idx="20">
                  <c:v>1066613.2089834565</c:v>
                </c:pt>
                <c:pt idx="21">
                  <c:v>1079392.3838137644</c:v>
                </c:pt>
                <c:pt idx="22">
                  <c:v>1090455.5035281586</c:v>
                </c:pt>
                <c:pt idx="23">
                  <c:v>1101405.2588305948</c:v>
                </c:pt>
                <c:pt idx="24">
                  <c:v>1111247.1758110735</c:v>
                </c:pt>
                <c:pt idx="25">
                  <c:v>1120012.0109076828</c:v>
                </c:pt>
                <c:pt idx="26">
                  <c:v>1127690.9387302352</c:v>
                </c:pt>
                <c:pt idx="27">
                  <c:v>1134280.0419231206</c:v>
                </c:pt>
                <c:pt idx="28">
                  <c:v>1139843.84974542</c:v>
                </c:pt>
                <c:pt idx="29">
                  <c:v>1144384.1577652527</c:v>
                </c:pt>
                <c:pt idx="30">
                  <c:v>1147943.0953969762</c:v>
                </c:pt>
                <c:pt idx="31">
                  <c:v>1150516.3414766691</c:v>
                </c:pt>
                <c:pt idx="32">
                  <c:v>1152169.7167160837</c:v>
                </c:pt>
              </c:numCache>
            </c:numRef>
          </c:yVal>
          <c:smooth val="1"/>
          <c:extLst>
            <c:ext xmlns:c16="http://schemas.microsoft.com/office/drawing/2014/chart" uri="{C3380CC4-5D6E-409C-BE32-E72D297353CC}">
              <c16:uniqueId val="{00000001-BBA0-4DF4-A0FE-7E1FFBB9036C}"/>
            </c:ext>
          </c:extLst>
        </c:ser>
        <c:dLbls>
          <c:showLegendKey val="0"/>
          <c:showVal val="0"/>
          <c:showCatName val="0"/>
          <c:showSerName val="0"/>
          <c:showPercent val="0"/>
          <c:showBubbleSize val="0"/>
        </c:dLbls>
        <c:axId val="476100352"/>
        <c:axId val="476098912"/>
      </c:scatterChart>
      <c:valAx>
        <c:axId val="476100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098912"/>
        <c:crosses val="autoZero"/>
        <c:crossBetween val="midCat"/>
      </c:valAx>
      <c:valAx>
        <c:axId val="476098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1003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GDP - Mrd Euros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Charts!$A$7</c:f>
              <c:strCache>
                <c:ptCount val="1"/>
                <c:pt idx="0">
                  <c:v>BAU - GDP</c:v>
                </c:pt>
              </c:strCache>
            </c:strRef>
          </c:tx>
          <c:spPr>
            <a:ln w="19050" cap="rnd">
              <a:solidFill>
                <a:schemeClr val="accent1"/>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Charts!$B$7:$AH$7</c:f>
              <c:numCache>
                <c:formatCode>0.00</c:formatCode>
                <c:ptCount val="33"/>
                <c:pt idx="0">
                  <c:v>194.6</c:v>
                </c:pt>
                <c:pt idx="1">
                  <c:v>200</c:v>
                </c:pt>
                <c:pt idx="2">
                  <c:v>183.6</c:v>
                </c:pt>
                <c:pt idx="3">
                  <c:v>193.8</c:v>
                </c:pt>
                <c:pt idx="4">
                  <c:v>207.3</c:v>
                </c:pt>
                <c:pt idx="5">
                  <c:v>160.16875284583656</c:v>
                </c:pt>
                <c:pt idx="6">
                  <c:v>158.98279579803872</c:v>
                </c:pt>
                <c:pt idx="7">
                  <c:v>157.42953897754586</c:v>
                </c:pt>
                <c:pt idx="8">
                  <c:v>155.87489682399791</c:v>
                </c:pt>
                <c:pt idx="9">
                  <c:v>154.31591403882291</c:v>
                </c:pt>
                <c:pt idx="10">
                  <c:v>152.74570095946012</c:v>
                </c:pt>
                <c:pt idx="11">
                  <c:v>151.16551421822402</c:v>
                </c:pt>
                <c:pt idx="12">
                  <c:v>149.56724827798038</c:v>
                </c:pt>
                <c:pt idx="13">
                  <c:v>147.95435673808649</c:v>
                </c:pt>
                <c:pt idx="14">
                  <c:v>146.31870539050689</c:v>
                </c:pt>
                <c:pt idx="15">
                  <c:v>144.68445140334265</c:v>
                </c:pt>
                <c:pt idx="16">
                  <c:v>143.02734568596239</c:v>
                </c:pt>
                <c:pt idx="17">
                  <c:v>141.38945832363427</c:v>
                </c:pt>
                <c:pt idx="18">
                  <c:v>139.79604903639384</c:v>
                </c:pt>
                <c:pt idx="19">
                  <c:v>138.23847140101211</c:v>
                </c:pt>
                <c:pt idx="20">
                  <c:v>136.70439187939849</c:v>
                </c:pt>
                <c:pt idx="21">
                  <c:v>135.28205781682612</c:v>
                </c:pt>
                <c:pt idx="22">
                  <c:v>133.87928545539603</c:v>
                </c:pt>
                <c:pt idx="23">
                  <c:v>132.52474597859708</c:v>
                </c:pt>
                <c:pt idx="24">
                  <c:v>131.18641172285044</c:v>
                </c:pt>
                <c:pt idx="25">
                  <c:v>129.9118267881139</c:v>
                </c:pt>
                <c:pt idx="26">
                  <c:v>128.66170119439317</c:v>
                </c:pt>
                <c:pt idx="27">
                  <c:v>127.42948787095754</c:v>
                </c:pt>
                <c:pt idx="28">
                  <c:v>126.23585859902639</c:v>
                </c:pt>
                <c:pt idx="29">
                  <c:v>125.07099607136858</c:v>
                </c:pt>
                <c:pt idx="30">
                  <c:v>123.93842024210092</c:v>
                </c:pt>
                <c:pt idx="31">
                  <c:v>122.83713753216549</c:v>
                </c:pt>
                <c:pt idx="32">
                  <c:v>121.77541562578975</c:v>
                </c:pt>
              </c:numCache>
            </c:numRef>
          </c:yVal>
          <c:smooth val="1"/>
          <c:extLst>
            <c:ext xmlns:c16="http://schemas.microsoft.com/office/drawing/2014/chart" uri="{C3380CC4-5D6E-409C-BE32-E72D297353CC}">
              <c16:uniqueId val="{00000000-4E11-4DBC-B30E-05AAA87EC863}"/>
            </c:ext>
          </c:extLst>
        </c:ser>
        <c:ser>
          <c:idx val="1"/>
          <c:order val="1"/>
          <c:tx>
            <c:strRef>
              <c:f>Charts!$A$24</c:f>
              <c:strCache>
                <c:ptCount val="1"/>
                <c:pt idx="0">
                  <c:v>DEC - GDP</c:v>
                </c:pt>
              </c:strCache>
            </c:strRef>
          </c:tx>
          <c:spPr>
            <a:ln w="19050" cap="rnd">
              <a:solidFill>
                <a:schemeClr val="accent2"/>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Charts!$B$24:$AH$24</c:f>
              <c:numCache>
                <c:formatCode>0.00</c:formatCode>
                <c:ptCount val="33"/>
                <c:pt idx="0">
                  <c:v>194.6</c:v>
                </c:pt>
                <c:pt idx="1">
                  <c:v>200</c:v>
                </c:pt>
                <c:pt idx="2">
                  <c:v>183.6</c:v>
                </c:pt>
                <c:pt idx="3">
                  <c:v>193.8</c:v>
                </c:pt>
                <c:pt idx="4">
                  <c:v>207.3</c:v>
                </c:pt>
                <c:pt idx="5">
                  <c:v>201.34057944728028</c:v>
                </c:pt>
                <c:pt idx="6">
                  <c:v>210.93419920779709</c:v>
                </c:pt>
                <c:pt idx="7">
                  <c:v>220.01107420090821</c:v>
                </c:pt>
                <c:pt idx="8">
                  <c:v>228.54474396236444</c:v>
                </c:pt>
                <c:pt idx="9">
                  <c:v>236.60581834544078</c:v>
                </c:pt>
                <c:pt idx="10">
                  <c:v>244.04144346984208</c:v>
                </c:pt>
                <c:pt idx="11">
                  <c:v>250.84288777408514</c:v>
                </c:pt>
                <c:pt idx="12">
                  <c:v>257.0043409546866</c:v>
                </c:pt>
                <c:pt idx="13">
                  <c:v>277.79004977586499</c:v>
                </c:pt>
                <c:pt idx="14">
                  <c:v>297.80376190119188</c:v>
                </c:pt>
                <c:pt idx="15">
                  <c:v>316.89180656609147</c:v>
                </c:pt>
                <c:pt idx="16">
                  <c:v>334.88649549713233</c:v>
                </c:pt>
                <c:pt idx="17">
                  <c:v>351.801933945928</c:v>
                </c:pt>
                <c:pt idx="18">
                  <c:v>367.63458343019704</c:v>
                </c:pt>
                <c:pt idx="19">
                  <c:v>382.21199777967837</c:v>
                </c:pt>
                <c:pt idx="20">
                  <c:v>395.50559816782823</c:v>
                </c:pt>
                <c:pt idx="21">
                  <c:v>407.47986091355483</c:v>
                </c:pt>
                <c:pt idx="22">
                  <c:v>418.1165139201363</c:v>
                </c:pt>
                <c:pt idx="23">
                  <c:v>426.85851927807363</c:v>
                </c:pt>
                <c:pt idx="24">
                  <c:v>434.78622948799756</c:v>
                </c:pt>
                <c:pt idx="25">
                  <c:v>441.90081310072503</c:v>
                </c:pt>
                <c:pt idx="26">
                  <c:v>448.1708918846299</c:v>
                </c:pt>
                <c:pt idx="27">
                  <c:v>453.57372812578905</c:v>
                </c:pt>
                <c:pt idx="28">
                  <c:v>458.14876330407725</c:v>
                </c:pt>
                <c:pt idx="29">
                  <c:v>461.88389230517913</c:v>
                </c:pt>
                <c:pt idx="30">
                  <c:v>464.80507203652479</c:v>
                </c:pt>
                <c:pt idx="31">
                  <c:v>466.89997977776505</c:v>
                </c:pt>
                <c:pt idx="32">
                  <c:v>468.22076715086735</c:v>
                </c:pt>
              </c:numCache>
            </c:numRef>
          </c:yVal>
          <c:smooth val="1"/>
          <c:extLst>
            <c:ext xmlns:c16="http://schemas.microsoft.com/office/drawing/2014/chart" uri="{C3380CC4-5D6E-409C-BE32-E72D297353CC}">
              <c16:uniqueId val="{00000001-4E11-4DBC-B30E-05AAA87EC863}"/>
            </c:ext>
          </c:extLst>
        </c:ser>
        <c:dLbls>
          <c:showLegendKey val="0"/>
          <c:showVal val="0"/>
          <c:showCatName val="0"/>
          <c:showSerName val="0"/>
          <c:showPercent val="0"/>
          <c:showBubbleSize val="0"/>
        </c:dLbls>
        <c:axId val="797273088"/>
        <c:axId val="797267328"/>
      </c:scatterChart>
      <c:valAx>
        <c:axId val="79727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67328"/>
        <c:crosses val="autoZero"/>
        <c:crossBetween val="midCat"/>
      </c:valAx>
      <c:valAx>
        <c:axId val="797267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Renewable Capacity - GW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Charts!$A$8</c:f>
              <c:strCache>
                <c:ptCount val="1"/>
                <c:pt idx="0">
                  <c:v>BAU - Total Renewable GW</c:v>
                </c:pt>
              </c:strCache>
            </c:strRef>
          </c:tx>
          <c:spPr>
            <a:ln w="19050" cap="rnd">
              <a:solidFill>
                <a:schemeClr val="accent1"/>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Charts!$B$8:$AH$8</c:f>
              <c:numCache>
                <c:formatCode>General</c:formatCode>
                <c:ptCount val="33"/>
                <c:pt idx="0">
                  <c:v>13.125</c:v>
                </c:pt>
                <c:pt idx="1">
                  <c:v>13.454999999999998</c:v>
                </c:pt>
                <c:pt idx="2">
                  <c:v>13.599</c:v>
                </c:pt>
                <c:pt idx="3">
                  <c:v>14.544</c:v>
                </c:pt>
                <c:pt idx="4">
                  <c:v>16.619</c:v>
                </c:pt>
                <c:pt idx="5">
                  <c:v>17.84</c:v>
                </c:pt>
                <c:pt idx="6">
                  <c:v>19.823</c:v>
                </c:pt>
                <c:pt idx="7">
                  <c:v>20.436546153846152</c:v>
                </c:pt>
                <c:pt idx="8">
                  <c:v>21.05309230769231</c:v>
                </c:pt>
                <c:pt idx="9">
                  <c:v>21.672638461538462</c:v>
                </c:pt>
                <c:pt idx="10">
                  <c:v>22.295184615384613</c:v>
                </c:pt>
                <c:pt idx="11">
                  <c:v>22.920730769230772</c:v>
                </c:pt>
                <c:pt idx="12">
                  <c:v>23.549276923076924</c:v>
                </c:pt>
                <c:pt idx="13">
                  <c:v>24.180823076923076</c:v>
                </c:pt>
                <c:pt idx="14">
                  <c:v>24.815369230769228</c:v>
                </c:pt>
                <c:pt idx="15">
                  <c:v>25.45291538461538</c:v>
                </c:pt>
                <c:pt idx="16">
                  <c:v>26.093461538461533</c:v>
                </c:pt>
                <c:pt idx="17">
                  <c:v>26.737007692307685</c:v>
                </c:pt>
                <c:pt idx="18">
                  <c:v>27.383553846153845</c:v>
                </c:pt>
                <c:pt idx="19">
                  <c:v>28.033099999999997</c:v>
                </c:pt>
                <c:pt idx="20">
                  <c:v>28.68564615384615</c:v>
                </c:pt>
                <c:pt idx="21">
                  <c:v>29.341192307692303</c:v>
                </c:pt>
                <c:pt idx="22">
                  <c:v>29.999738461538456</c:v>
                </c:pt>
                <c:pt idx="23">
                  <c:v>30.661284615384616</c:v>
                </c:pt>
                <c:pt idx="24">
                  <c:v>31.32583076923077</c:v>
                </c:pt>
                <c:pt idx="25">
                  <c:v>31.993376923076923</c:v>
                </c:pt>
                <c:pt idx="26">
                  <c:v>32.663923076923076</c:v>
                </c:pt>
                <c:pt idx="27">
                  <c:v>33.337469230769223</c:v>
                </c:pt>
                <c:pt idx="28">
                  <c:v>34.014015384615377</c:v>
                </c:pt>
                <c:pt idx="29">
                  <c:v>34.693561538461537</c:v>
                </c:pt>
                <c:pt idx="30">
                  <c:v>35.376107692307691</c:v>
                </c:pt>
                <c:pt idx="31">
                  <c:v>36.061653846153845</c:v>
                </c:pt>
                <c:pt idx="32">
                  <c:v>36.750199999999992</c:v>
                </c:pt>
              </c:numCache>
            </c:numRef>
          </c:yVal>
          <c:smooth val="1"/>
          <c:extLst>
            <c:ext xmlns:c16="http://schemas.microsoft.com/office/drawing/2014/chart" uri="{C3380CC4-5D6E-409C-BE32-E72D297353CC}">
              <c16:uniqueId val="{00000000-35B7-494A-82A8-39418E1D9FC9}"/>
            </c:ext>
          </c:extLst>
        </c:ser>
        <c:ser>
          <c:idx val="1"/>
          <c:order val="1"/>
          <c:tx>
            <c:strRef>
              <c:f>Charts!$A$25</c:f>
              <c:strCache>
                <c:ptCount val="1"/>
                <c:pt idx="0">
                  <c:v>DEC - Total Renewable GW</c:v>
                </c:pt>
              </c:strCache>
            </c:strRef>
          </c:tx>
          <c:spPr>
            <a:ln w="19050" cap="rnd">
              <a:solidFill>
                <a:schemeClr val="accent2"/>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Charts!$B$25:$AH$25</c:f>
              <c:numCache>
                <c:formatCode>General</c:formatCode>
                <c:ptCount val="33"/>
                <c:pt idx="0">
                  <c:v>13.125</c:v>
                </c:pt>
                <c:pt idx="1">
                  <c:v>13.454999999999998</c:v>
                </c:pt>
                <c:pt idx="2">
                  <c:v>13.599</c:v>
                </c:pt>
                <c:pt idx="3">
                  <c:v>14.544</c:v>
                </c:pt>
                <c:pt idx="4">
                  <c:v>16.619</c:v>
                </c:pt>
                <c:pt idx="5">
                  <c:v>17.852</c:v>
                </c:pt>
                <c:pt idx="6">
                  <c:v>19.847999999999999</c:v>
                </c:pt>
                <c:pt idx="7">
                  <c:v>20.83</c:v>
                </c:pt>
                <c:pt idx="8">
                  <c:v>23.346999999999998</c:v>
                </c:pt>
                <c:pt idx="9">
                  <c:v>25.864999999999998</c:v>
                </c:pt>
                <c:pt idx="10">
                  <c:v>28.392000000000003</c:v>
                </c:pt>
                <c:pt idx="11">
                  <c:v>30.910000000000004</c:v>
                </c:pt>
                <c:pt idx="12">
                  <c:v>33.426000000000002</c:v>
                </c:pt>
                <c:pt idx="13">
                  <c:v>35.997999999999998</c:v>
                </c:pt>
                <c:pt idx="14">
                  <c:v>38.561999999999998</c:v>
                </c:pt>
                <c:pt idx="15">
                  <c:v>41.137</c:v>
                </c:pt>
                <c:pt idx="16">
                  <c:v>43.708999999999996</c:v>
                </c:pt>
                <c:pt idx="17">
                  <c:v>46.280999999999999</c:v>
                </c:pt>
                <c:pt idx="18">
                  <c:v>48.847999999999992</c:v>
                </c:pt>
                <c:pt idx="19">
                  <c:v>51.402000000000001</c:v>
                </c:pt>
                <c:pt idx="20">
                  <c:v>53.96</c:v>
                </c:pt>
                <c:pt idx="21">
                  <c:v>56.512999999999998</c:v>
                </c:pt>
                <c:pt idx="22">
                  <c:v>59.056999999999995</c:v>
                </c:pt>
                <c:pt idx="23">
                  <c:v>61.582000000000001</c:v>
                </c:pt>
                <c:pt idx="24">
                  <c:v>64.105000000000004</c:v>
                </c:pt>
                <c:pt idx="25">
                  <c:v>66.63</c:v>
                </c:pt>
                <c:pt idx="26">
                  <c:v>69.147000000000006</c:v>
                </c:pt>
                <c:pt idx="27">
                  <c:v>71.661000000000001</c:v>
                </c:pt>
                <c:pt idx="28">
                  <c:v>74.170999999999992</c:v>
                </c:pt>
                <c:pt idx="29">
                  <c:v>76.678000000000011</c:v>
                </c:pt>
                <c:pt idx="30">
                  <c:v>79.180999999999997</c:v>
                </c:pt>
                <c:pt idx="31">
                  <c:v>81.680999999999997</c:v>
                </c:pt>
                <c:pt idx="32">
                  <c:v>84.176999999999992</c:v>
                </c:pt>
              </c:numCache>
            </c:numRef>
          </c:yVal>
          <c:smooth val="1"/>
          <c:extLst>
            <c:ext xmlns:c16="http://schemas.microsoft.com/office/drawing/2014/chart" uri="{C3380CC4-5D6E-409C-BE32-E72D297353CC}">
              <c16:uniqueId val="{00000001-35B7-494A-82A8-39418E1D9FC9}"/>
            </c:ext>
          </c:extLst>
        </c:ser>
        <c:dLbls>
          <c:showLegendKey val="0"/>
          <c:showVal val="0"/>
          <c:showCatName val="0"/>
          <c:showSerName val="0"/>
          <c:showPercent val="0"/>
          <c:showBubbleSize val="0"/>
        </c:dLbls>
        <c:axId val="807653232"/>
        <c:axId val="807654192"/>
      </c:scatterChart>
      <c:valAx>
        <c:axId val="80765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54192"/>
        <c:crosses val="autoZero"/>
        <c:crossBetween val="midCat"/>
      </c:valAx>
      <c:valAx>
        <c:axId val="807654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6532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Structure Economy - BAU Scenario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Charts!$A$9</c:f>
              <c:strCache>
                <c:ptCount val="1"/>
                <c:pt idx="0">
                  <c:v>Share final exergy industry [-]</c:v>
                </c:pt>
              </c:strCache>
            </c:strRef>
          </c:tx>
          <c:spPr>
            <a:solidFill>
              <a:schemeClr val="accent1"/>
            </a:solidFill>
            <a:ln>
              <a:noFill/>
            </a:ln>
            <a:effectLst/>
          </c:spPr>
          <c:invertIfNegative val="0"/>
          <c:cat>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Charts!$B$9:$AH$9</c:f>
              <c:numCache>
                <c:formatCode>0.00%</c:formatCode>
                <c:ptCount val="33"/>
                <c:pt idx="0">
                  <c:v>0.27119604086600013</c:v>
                </c:pt>
                <c:pt idx="1">
                  <c:v>0.27325049653126066</c:v>
                </c:pt>
                <c:pt idx="2">
                  <c:v>0.28555072142520338</c:v>
                </c:pt>
                <c:pt idx="3">
                  <c:v>0.28462772879751735</c:v>
                </c:pt>
                <c:pt idx="4">
                  <c:v>0.27572585462860855</c:v>
                </c:pt>
                <c:pt idx="5">
                  <c:v>0.25944504168878524</c:v>
                </c:pt>
                <c:pt idx="6">
                  <c:v>0.25617083755715608</c:v>
                </c:pt>
                <c:pt idx="7">
                  <c:v>0.25289663342552693</c:v>
                </c:pt>
                <c:pt idx="8">
                  <c:v>0.24962242929389777</c:v>
                </c:pt>
                <c:pt idx="9">
                  <c:v>0.24634822516226862</c:v>
                </c:pt>
                <c:pt idx="10">
                  <c:v>0.24307402103063946</c:v>
                </c:pt>
                <c:pt idx="11">
                  <c:v>0.23979981689901031</c:v>
                </c:pt>
                <c:pt idx="12">
                  <c:v>0.23652561276738115</c:v>
                </c:pt>
                <c:pt idx="13">
                  <c:v>0.233251408635752</c:v>
                </c:pt>
                <c:pt idx="14">
                  <c:v>0.22997720450412285</c:v>
                </c:pt>
                <c:pt idx="15">
                  <c:v>0.22670300037249369</c:v>
                </c:pt>
                <c:pt idx="16">
                  <c:v>0.22342879624086454</c:v>
                </c:pt>
                <c:pt idx="17">
                  <c:v>0.22015459210923538</c:v>
                </c:pt>
                <c:pt idx="18">
                  <c:v>0.21688038797760623</c:v>
                </c:pt>
                <c:pt idx="19">
                  <c:v>0.21360618384597707</c:v>
                </c:pt>
                <c:pt idx="20">
                  <c:v>0.21033197971434792</c:v>
                </c:pt>
                <c:pt idx="21">
                  <c:v>0.20705777558271876</c:v>
                </c:pt>
                <c:pt idx="22">
                  <c:v>0.20378357145108961</c:v>
                </c:pt>
                <c:pt idx="23">
                  <c:v>0.20050936731946045</c:v>
                </c:pt>
                <c:pt idx="24">
                  <c:v>0.1972351631878313</c:v>
                </c:pt>
                <c:pt idx="25">
                  <c:v>0.19396095905620214</c:v>
                </c:pt>
                <c:pt idx="26">
                  <c:v>0.19068675492457299</c:v>
                </c:pt>
                <c:pt idx="27">
                  <c:v>0.18741255079294383</c:v>
                </c:pt>
                <c:pt idx="28">
                  <c:v>0.18413834666131468</c:v>
                </c:pt>
                <c:pt idx="29">
                  <c:v>0.18086414252968552</c:v>
                </c:pt>
                <c:pt idx="30">
                  <c:v>0.17758993839805637</c:v>
                </c:pt>
                <c:pt idx="31">
                  <c:v>0.17431573426642721</c:v>
                </c:pt>
                <c:pt idx="32">
                  <c:v>0.17104153013479806</c:v>
                </c:pt>
              </c:numCache>
            </c:numRef>
          </c:val>
          <c:extLst>
            <c:ext xmlns:c16="http://schemas.microsoft.com/office/drawing/2014/chart" uri="{C3380CC4-5D6E-409C-BE32-E72D297353CC}">
              <c16:uniqueId val="{00000000-0EE4-45E8-8AFB-FEDFE31514E5}"/>
            </c:ext>
          </c:extLst>
        </c:ser>
        <c:ser>
          <c:idx val="1"/>
          <c:order val="1"/>
          <c:tx>
            <c:strRef>
              <c:f>Charts!$A$10</c:f>
              <c:strCache>
                <c:ptCount val="1"/>
                <c:pt idx="0">
                  <c:v>Share final exergy transport [-]</c:v>
                </c:pt>
              </c:strCache>
            </c:strRef>
          </c:tx>
          <c:spPr>
            <a:solidFill>
              <a:schemeClr val="accent2"/>
            </a:solidFill>
            <a:ln>
              <a:noFill/>
            </a:ln>
            <a:effectLst/>
          </c:spPr>
          <c:invertIfNegative val="0"/>
          <c:cat>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Charts!$B$10:$AH$10</c:f>
              <c:numCache>
                <c:formatCode>0.00%</c:formatCode>
                <c:ptCount val="33"/>
                <c:pt idx="0">
                  <c:v>0.3567978619468159</c:v>
                </c:pt>
                <c:pt idx="1">
                  <c:v>0.36315882420459766</c:v>
                </c:pt>
                <c:pt idx="2">
                  <c:v>0.32899596688063792</c:v>
                </c:pt>
                <c:pt idx="3">
                  <c:v>0.34997125970795845</c:v>
                </c:pt>
                <c:pt idx="4">
                  <c:v>0.36009083698615246</c:v>
                </c:pt>
                <c:pt idx="5">
                  <c:v>0.37211799973633219</c:v>
                </c:pt>
                <c:pt idx="6">
                  <c:v>0.37430882943118515</c:v>
                </c:pt>
                <c:pt idx="7">
                  <c:v>0.37649965912603722</c:v>
                </c:pt>
                <c:pt idx="8">
                  <c:v>0.37869048882089018</c:v>
                </c:pt>
                <c:pt idx="9">
                  <c:v>0.38088131851574314</c:v>
                </c:pt>
                <c:pt idx="10">
                  <c:v>0.38307214821059521</c:v>
                </c:pt>
                <c:pt idx="11">
                  <c:v>0.38526297790544817</c:v>
                </c:pt>
                <c:pt idx="12">
                  <c:v>0.38745380760030113</c:v>
                </c:pt>
                <c:pt idx="13">
                  <c:v>0.3896446372951532</c:v>
                </c:pt>
                <c:pt idx="14">
                  <c:v>0.39183546699000615</c:v>
                </c:pt>
                <c:pt idx="15">
                  <c:v>0.39402629668485822</c:v>
                </c:pt>
                <c:pt idx="16">
                  <c:v>0.39621712637971118</c:v>
                </c:pt>
                <c:pt idx="17">
                  <c:v>0.39840795607456414</c:v>
                </c:pt>
                <c:pt idx="18">
                  <c:v>0.40059878576941621</c:v>
                </c:pt>
                <c:pt idx="19">
                  <c:v>0.40278961546426917</c:v>
                </c:pt>
                <c:pt idx="20">
                  <c:v>0.40498044515912213</c:v>
                </c:pt>
                <c:pt idx="21">
                  <c:v>0.4071712748539742</c:v>
                </c:pt>
                <c:pt idx="22">
                  <c:v>0.40936210454882715</c:v>
                </c:pt>
                <c:pt idx="23">
                  <c:v>0.41155293424368011</c:v>
                </c:pt>
                <c:pt idx="24">
                  <c:v>0.41374376393853218</c:v>
                </c:pt>
                <c:pt idx="25">
                  <c:v>0.41593459363338514</c:v>
                </c:pt>
                <c:pt idx="26">
                  <c:v>0.41812542332823721</c:v>
                </c:pt>
                <c:pt idx="27">
                  <c:v>0.42031625302309017</c:v>
                </c:pt>
                <c:pt idx="28">
                  <c:v>0.42250708271794313</c:v>
                </c:pt>
                <c:pt idx="29">
                  <c:v>0.4246979124127952</c:v>
                </c:pt>
                <c:pt idx="30">
                  <c:v>0.42688874210764816</c:v>
                </c:pt>
                <c:pt idx="31">
                  <c:v>0.42907957180250111</c:v>
                </c:pt>
                <c:pt idx="32">
                  <c:v>0.43127040149735318</c:v>
                </c:pt>
              </c:numCache>
            </c:numRef>
          </c:val>
          <c:extLst>
            <c:ext xmlns:c16="http://schemas.microsoft.com/office/drawing/2014/chart" uri="{C3380CC4-5D6E-409C-BE32-E72D297353CC}">
              <c16:uniqueId val="{00000001-0EE4-45E8-8AFB-FEDFE31514E5}"/>
            </c:ext>
          </c:extLst>
        </c:ser>
        <c:ser>
          <c:idx val="2"/>
          <c:order val="2"/>
          <c:tx>
            <c:strRef>
              <c:f>Charts!$A$11</c:f>
              <c:strCache>
                <c:ptCount val="1"/>
                <c:pt idx="0">
                  <c:v>Share final exergy services [-]</c:v>
                </c:pt>
              </c:strCache>
            </c:strRef>
          </c:tx>
          <c:spPr>
            <a:solidFill>
              <a:schemeClr val="accent3"/>
            </a:solidFill>
            <a:ln>
              <a:noFill/>
            </a:ln>
            <a:effectLst/>
          </c:spPr>
          <c:invertIfNegative val="0"/>
          <c:cat>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Charts!$B$11:$AH$11</c:f>
              <c:numCache>
                <c:formatCode>0.00%</c:formatCode>
                <c:ptCount val="33"/>
                <c:pt idx="0">
                  <c:v>0.114180823121005</c:v>
                </c:pt>
                <c:pt idx="1">
                  <c:v>0.11117733210899074</c:v>
                </c:pt>
                <c:pt idx="2">
                  <c:v>0.10630521958057823</c:v>
                </c:pt>
                <c:pt idx="3">
                  <c:v>0.10424486563970144</c:v>
                </c:pt>
                <c:pt idx="4">
                  <c:v>0.10934642537453736</c:v>
                </c:pt>
                <c:pt idx="5">
                  <c:v>0.15300365093648671</c:v>
                </c:pt>
                <c:pt idx="6">
                  <c:v>0.15238571374656651</c:v>
                </c:pt>
                <c:pt idx="7">
                  <c:v>0.15176777655664631</c:v>
                </c:pt>
                <c:pt idx="8">
                  <c:v>0.1511498393667261</c:v>
                </c:pt>
                <c:pt idx="9">
                  <c:v>0.1505319021768059</c:v>
                </c:pt>
                <c:pt idx="10">
                  <c:v>0.14991396498688569</c:v>
                </c:pt>
                <c:pt idx="11">
                  <c:v>0.14929602779696549</c:v>
                </c:pt>
                <c:pt idx="12">
                  <c:v>0.14867809060704529</c:v>
                </c:pt>
                <c:pt idx="13">
                  <c:v>0.14806015341712508</c:v>
                </c:pt>
                <c:pt idx="14">
                  <c:v>0.1474422162272051</c:v>
                </c:pt>
                <c:pt idx="15">
                  <c:v>0.1468242790372849</c:v>
                </c:pt>
                <c:pt idx="16">
                  <c:v>0.1462063418473647</c:v>
                </c:pt>
                <c:pt idx="17">
                  <c:v>0.14558840465744449</c:v>
                </c:pt>
                <c:pt idx="18">
                  <c:v>0.14497046746752429</c:v>
                </c:pt>
                <c:pt idx="19">
                  <c:v>0.14435253027760409</c:v>
                </c:pt>
                <c:pt idx="20">
                  <c:v>0.14373459308768388</c:v>
                </c:pt>
                <c:pt idx="21">
                  <c:v>0.14311665589776368</c:v>
                </c:pt>
                <c:pt idx="22">
                  <c:v>0.14249871870784347</c:v>
                </c:pt>
                <c:pt idx="23">
                  <c:v>0.14188078151792327</c:v>
                </c:pt>
                <c:pt idx="24">
                  <c:v>0.14126284432800307</c:v>
                </c:pt>
                <c:pt idx="25">
                  <c:v>0.14064490713808286</c:v>
                </c:pt>
                <c:pt idx="26">
                  <c:v>0.14002696994816266</c:v>
                </c:pt>
                <c:pt idx="27">
                  <c:v>0.13940903275824246</c:v>
                </c:pt>
                <c:pt idx="28">
                  <c:v>0.13879109556832225</c:v>
                </c:pt>
                <c:pt idx="29">
                  <c:v>0.13817315837840205</c:v>
                </c:pt>
                <c:pt idx="30">
                  <c:v>0.13755522118848185</c:v>
                </c:pt>
                <c:pt idx="31">
                  <c:v>0.13693728399856164</c:v>
                </c:pt>
                <c:pt idx="32">
                  <c:v>0.13631934680864144</c:v>
                </c:pt>
              </c:numCache>
            </c:numRef>
          </c:val>
          <c:extLst>
            <c:ext xmlns:c16="http://schemas.microsoft.com/office/drawing/2014/chart" uri="{C3380CC4-5D6E-409C-BE32-E72D297353CC}">
              <c16:uniqueId val="{00000002-0EE4-45E8-8AFB-FEDFE31514E5}"/>
            </c:ext>
          </c:extLst>
        </c:ser>
        <c:ser>
          <c:idx val="3"/>
          <c:order val="3"/>
          <c:tx>
            <c:strRef>
              <c:f>Charts!$A$12</c:f>
              <c:strCache>
                <c:ptCount val="1"/>
                <c:pt idx="0">
                  <c:v>Share final exergy residencial [-]</c:v>
                </c:pt>
              </c:strCache>
            </c:strRef>
          </c:tx>
          <c:spPr>
            <a:solidFill>
              <a:schemeClr val="accent4"/>
            </a:solidFill>
            <a:ln>
              <a:noFill/>
            </a:ln>
            <a:effectLst/>
          </c:spPr>
          <c:invertIfNegative val="0"/>
          <c:cat>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Charts!$B$12:$AH$12</c:f>
              <c:numCache>
                <c:formatCode>0.00%</c:formatCode>
                <c:ptCount val="33"/>
                <c:pt idx="0">
                  <c:v>0.15992742249939815</c:v>
                </c:pt>
                <c:pt idx="1">
                  <c:v>0.159256961950485</c:v>
                </c:pt>
                <c:pt idx="2">
                  <c:v>0.17964942968362627</c:v>
                </c:pt>
                <c:pt idx="3">
                  <c:v>0.17499830633485761</c:v>
                </c:pt>
                <c:pt idx="4">
                  <c:v>0.16410964136176276</c:v>
                </c:pt>
                <c:pt idx="5">
                  <c:v>0.12335774197451999</c:v>
                </c:pt>
                <c:pt idx="6">
                  <c:v>0.12518343580772928</c:v>
                </c:pt>
                <c:pt idx="7">
                  <c:v>0.12700912964093902</c:v>
                </c:pt>
                <c:pt idx="8">
                  <c:v>0.12883482347414832</c:v>
                </c:pt>
                <c:pt idx="9">
                  <c:v>0.13066051730735762</c:v>
                </c:pt>
                <c:pt idx="10">
                  <c:v>0.13248621114056736</c:v>
                </c:pt>
                <c:pt idx="11">
                  <c:v>0.13431190497377665</c:v>
                </c:pt>
                <c:pt idx="12">
                  <c:v>0.13613759880698639</c:v>
                </c:pt>
                <c:pt idx="13">
                  <c:v>0.13796329264019569</c:v>
                </c:pt>
                <c:pt idx="14">
                  <c:v>0.13978898647340543</c:v>
                </c:pt>
                <c:pt idx="15">
                  <c:v>0.14161468030661473</c:v>
                </c:pt>
                <c:pt idx="16">
                  <c:v>0.14344037413982402</c:v>
                </c:pt>
                <c:pt idx="17">
                  <c:v>0.14526606797303376</c:v>
                </c:pt>
                <c:pt idx="18">
                  <c:v>0.14709176180624306</c:v>
                </c:pt>
                <c:pt idx="19">
                  <c:v>0.1489174556394528</c:v>
                </c:pt>
                <c:pt idx="20">
                  <c:v>0.1507431494726621</c:v>
                </c:pt>
                <c:pt idx="21">
                  <c:v>0.15256884330587139</c:v>
                </c:pt>
                <c:pt idx="22">
                  <c:v>0.15439453713908113</c:v>
                </c:pt>
                <c:pt idx="23">
                  <c:v>0.15622023097229043</c:v>
                </c:pt>
                <c:pt idx="24">
                  <c:v>0.15804592480550017</c:v>
                </c:pt>
                <c:pt idx="25">
                  <c:v>0.15987161863870947</c:v>
                </c:pt>
                <c:pt idx="26">
                  <c:v>0.16169731247191876</c:v>
                </c:pt>
                <c:pt idx="27">
                  <c:v>0.1635230063051285</c:v>
                </c:pt>
                <c:pt idx="28">
                  <c:v>0.1653487001383378</c:v>
                </c:pt>
                <c:pt idx="29">
                  <c:v>0.16717439397154754</c:v>
                </c:pt>
                <c:pt idx="30">
                  <c:v>0.16900008780475684</c:v>
                </c:pt>
                <c:pt idx="31">
                  <c:v>0.17082578163796613</c:v>
                </c:pt>
                <c:pt idx="32">
                  <c:v>0.17265147547117587</c:v>
                </c:pt>
              </c:numCache>
            </c:numRef>
          </c:val>
          <c:extLst>
            <c:ext xmlns:c16="http://schemas.microsoft.com/office/drawing/2014/chart" uri="{C3380CC4-5D6E-409C-BE32-E72D297353CC}">
              <c16:uniqueId val="{00000003-0EE4-45E8-8AFB-FEDFE31514E5}"/>
            </c:ext>
          </c:extLst>
        </c:ser>
        <c:ser>
          <c:idx val="4"/>
          <c:order val="4"/>
          <c:tx>
            <c:strRef>
              <c:f>Charts!$A$13</c:f>
              <c:strCache>
                <c:ptCount val="1"/>
                <c:pt idx="0">
                  <c:v>Share Final Exergy Agriculture/forestry/Fishing [-]</c:v>
                </c:pt>
              </c:strCache>
            </c:strRef>
          </c:tx>
          <c:spPr>
            <a:solidFill>
              <a:schemeClr val="accent5"/>
            </a:solidFill>
            <a:ln>
              <a:noFill/>
            </a:ln>
            <a:effectLst/>
          </c:spPr>
          <c:invertIfNegative val="0"/>
          <c:cat>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Charts!$B$13:$AH$13</c:f>
              <c:numCache>
                <c:formatCode>0.00%</c:formatCode>
                <c:ptCount val="33"/>
                <c:pt idx="0">
                  <c:v>2.8064645671249291E-2</c:v>
                </c:pt>
                <c:pt idx="1">
                  <c:v>2.8618365270782164E-2</c:v>
                </c:pt>
                <c:pt idx="2">
                  <c:v>3.2768238011330567E-2</c:v>
                </c:pt>
                <c:pt idx="3">
                  <c:v>3.3720549767468688E-2</c:v>
                </c:pt>
                <c:pt idx="4">
                  <c:v>2.9928558021861128E-2</c:v>
                </c:pt>
                <c:pt idx="5">
                  <c:v>2.3282590592800578E-2</c:v>
                </c:pt>
                <c:pt idx="6">
                  <c:v>2.2797523246152362E-2</c:v>
                </c:pt>
                <c:pt idx="7">
                  <c:v>2.2312455899504147E-2</c:v>
                </c:pt>
                <c:pt idx="8">
                  <c:v>2.1827388552855931E-2</c:v>
                </c:pt>
                <c:pt idx="9">
                  <c:v>2.1342321206207715E-2</c:v>
                </c:pt>
                <c:pt idx="10">
                  <c:v>2.0857253859559499E-2</c:v>
                </c:pt>
                <c:pt idx="11">
                  <c:v>2.0372186512911283E-2</c:v>
                </c:pt>
                <c:pt idx="12">
                  <c:v>1.9887119166263068E-2</c:v>
                </c:pt>
                <c:pt idx="13">
                  <c:v>1.9402051819614852E-2</c:v>
                </c:pt>
                <c:pt idx="14">
                  <c:v>1.8916984472966636E-2</c:v>
                </c:pt>
                <c:pt idx="15">
                  <c:v>1.843191712631842E-2</c:v>
                </c:pt>
                <c:pt idx="16">
                  <c:v>1.7946849779670204E-2</c:v>
                </c:pt>
                <c:pt idx="17">
                  <c:v>1.7461782433021988E-2</c:v>
                </c:pt>
                <c:pt idx="18">
                  <c:v>1.6976715086373773E-2</c:v>
                </c:pt>
                <c:pt idx="19">
                  <c:v>1.6491647739725446E-2</c:v>
                </c:pt>
                <c:pt idx="20">
                  <c:v>1.600658039307723E-2</c:v>
                </c:pt>
                <c:pt idx="21">
                  <c:v>1.5521513046429014E-2</c:v>
                </c:pt>
                <c:pt idx="22">
                  <c:v>1.5036445699780798E-2</c:v>
                </c:pt>
                <c:pt idx="23">
                  <c:v>1.4551378353132582E-2</c:v>
                </c:pt>
                <c:pt idx="24">
                  <c:v>1.4066311006484367E-2</c:v>
                </c:pt>
                <c:pt idx="25">
                  <c:v>1.3581243659836151E-2</c:v>
                </c:pt>
                <c:pt idx="26">
                  <c:v>1.3096176313187935E-2</c:v>
                </c:pt>
                <c:pt idx="27">
                  <c:v>1.2611108966539719E-2</c:v>
                </c:pt>
                <c:pt idx="28">
                  <c:v>1.2126041619891503E-2</c:v>
                </c:pt>
                <c:pt idx="29">
                  <c:v>1.1640974273243287E-2</c:v>
                </c:pt>
                <c:pt idx="30">
                  <c:v>1.1155906926595072E-2</c:v>
                </c:pt>
                <c:pt idx="31">
                  <c:v>1.0670839579946856E-2</c:v>
                </c:pt>
                <c:pt idx="32">
                  <c:v>1.018577223329864E-2</c:v>
                </c:pt>
              </c:numCache>
            </c:numRef>
          </c:val>
          <c:extLst>
            <c:ext xmlns:c16="http://schemas.microsoft.com/office/drawing/2014/chart" uri="{C3380CC4-5D6E-409C-BE32-E72D297353CC}">
              <c16:uniqueId val="{00000004-0EE4-45E8-8AFB-FEDFE31514E5}"/>
            </c:ext>
          </c:extLst>
        </c:ser>
        <c:ser>
          <c:idx val="5"/>
          <c:order val="5"/>
          <c:tx>
            <c:strRef>
              <c:f>Charts!$A$14</c:f>
              <c:strCache>
                <c:ptCount val="1"/>
                <c:pt idx="0">
                  <c:v>Share Final Exergy Energy industry own use [-]</c:v>
                </c:pt>
              </c:strCache>
            </c:strRef>
          </c:tx>
          <c:spPr>
            <a:solidFill>
              <a:schemeClr val="accent6"/>
            </a:solidFill>
            <a:ln>
              <a:noFill/>
            </a:ln>
            <a:effectLst/>
          </c:spPr>
          <c:invertIfNegative val="0"/>
          <c:cat>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Charts!$B$14:$AH$14</c:f>
              <c:numCache>
                <c:formatCode>0.00%</c:formatCode>
                <c:ptCount val="33"/>
                <c:pt idx="0">
                  <c:v>6.9833205895531769E-2</c:v>
                </c:pt>
                <c:pt idx="1">
                  <c:v>6.4538019933883639E-2</c:v>
                </c:pt>
                <c:pt idx="2">
                  <c:v>6.673042441862384E-2</c:v>
                </c:pt>
                <c:pt idx="3">
                  <c:v>5.2437289752496709E-2</c:v>
                </c:pt>
                <c:pt idx="4">
                  <c:v>6.0798683627077806E-2</c:v>
                </c:pt>
                <c:pt idx="5">
                  <c:v>6.8792975071074958E-2</c:v>
                </c:pt>
                <c:pt idx="6">
                  <c:v>6.9153660211210388E-2</c:v>
                </c:pt>
                <c:pt idx="7">
                  <c:v>6.9514345351345819E-2</c:v>
                </c:pt>
                <c:pt idx="8">
                  <c:v>6.9875030491481249E-2</c:v>
                </c:pt>
                <c:pt idx="9">
                  <c:v>7.023571563161668E-2</c:v>
                </c:pt>
                <c:pt idx="10">
                  <c:v>7.059640077175211E-2</c:v>
                </c:pt>
                <c:pt idx="11">
                  <c:v>7.0957085911887541E-2</c:v>
                </c:pt>
                <c:pt idx="12">
                  <c:v>7.1317771052023082E-2</c:v>
                </c:pt>
                <c:pt idx="13">
                  <c:v>7.1678456192158513E-2</c:v>
                </c:pt>
                <c:pt idx="14">
                  <c:v>7.2039141332293943E-2</c:v>
                </c:pt>
                <c:pt idx="15">
                  <c:v>7.2399826472429374E-2</c:v>
                </c:pt>
                <c:pt idx="16">
                  <c:v>7.2760511612564804E-2</c:v>
                </c:pt>
                <c:pt idx="17">
                  <c:v>7.3121196752700235E-2</c:v>
                </c:pt>
                <c:pt idx="18">
                  <c:v>7.3481881892835665E-2</c:v>
                </c:pt>
                <c:pt idx="19">
                  <c:v>7.3842567032971207E-2</c:v>
                </c:pt>
                <c:pt idx="20">
                  <c:v>7.4203252173106637E-2</c:v>
                </c:pt>
                <c:pt idx="21">
                  <c:v>7.4563937313242068E-2</c:v>
                </c:pt>
                <c:pt idx="22">
                  <c:v>7.4924622453377498E-2</c:v>
                </c:pt>
                <c:pt idx="23">
                  <c:v>7.5285307593512929E-2</c:v>
                </c:pt>
                <c:pt idx="24">
                  <c:v>7.564599273364836E-2</c:v>
                </c:pt>
                <c:pt idx="25">
                  <c:v>7.600667787378379E-2</c:v>
                </c:pt>
                <c:pt idx="26">
                  <c:v>7.6367363013919221E-2</c:v>
                </c:pt>
                <c:pt idx="27">
                  <c:v>7.6728048154054762E-2</c:v>
                </c:pt>
                <c:pt idx="28">
                  <c:v>7.7088733294190193E-2</c:v>
                </c:pt>
                <c:pt idx="29">
                  <c:v>7.7449418434325623E-2</c:v>
                </c:pt>
                <c:pt idx="30">
                  <c:v>7.7810103574461054E-2</c:v>
                </c:pt>
                <c:pt idx="31">
                  <c:v>7.8170788714596484E-2</c:v>
                </c:pt>
                <c:pt idx="32">
                  <c:v>7.8531473854731915E-2</c:v>
                </c:pt>
              </c:numCache>
            </c:numRef>
          </c:val>
          <c:extLst>
            <c:ext xmlns:c16="http://schemas.microsoft.com/office/drawing/2014/chart" uri="{C3380CC4-5D6E-409C-BE32-E72D297353CC}">
              <c16:uniqueId val="{00000005-0EE4-45E8-8AFB-FEDFE31514E5}"/>
            </c:ext>
          </c:extLst>
        </c:ser>
        <c:dLbls>
          <c:showLegendKey val="0"/>
          <c:showVal val="0"/>
          <c:showCatName val="0"/>
          <c:showSerName val="0"/>
          <c:showPercent val="0"/>
          <c:showBubbleSize val="0"/>
        </c:dLbls>
        <c:gapWidth val="150"/>
        <c:overlap val="100"/>
        <c:axId val="801909376"/>
        <c:axId val="801908416"/>
      </c:barChart>
      <c:catAx>
        <c:axId val="80190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08416"/>
        <c:crosses val="autoZero"/>
        <c:auto val="1"/>
        <c:lblAlgn val="ctr"/>
        <c:lblOffset val="100"/>
        <c:noMultiLvlLbl val="0"/>
      </c:catAx>
      <c:valAx>
        <c:axId val="80190841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09376"/>
        <c:crosses val="autoZero"/>
        <c:crossBetween val="between"/>
      </c:valAx>
      <c:spPr>
        <a:noFill/>
        <a:ln>
          <a:noFill/>
        </a:ln>
        <a:effectLst/>
      </c:spPr>
    </c:plotArea>
    <c:legend>
      <c:legendPos val="b"/>
      <c:layout>
        <c:manualLayout>
          <c:xMode val="edge"/>
          <c:yMode val="edge"/>
          <c:x val="4.6837971181038163E-2"/>
          <c:y val="0.91271925244797714"/>
          <c:w val="0.89653999120472772"/>
          <c:h val="8.728074755202283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Structure Economy - DEC Scenario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Charts!$A$26</c:f>
              <c:strCache>
                <c:ptCount val="1"/>
                <c:pt idx="0">
                  <c:v>Share final exergy industry [-]</c:v>
                </c:pt>
              </c:strCache>
            </c:strRef>
          </c:tx>
          <c:spPr>
            <a:solidFill>
              <a:schemeClr val="accent1"/>
            </a:solidFill>
            <a:ln>
              <a:noFill/>
            </a:ln>
            <a:effectLst/>
          </c:spPr>
          <c:invertIfNegative val="0"/>
          <c:cat>
            <c:numRef>
              <c:f>Charts!$B$20:$AH$20</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Charts!$B$26:$AH$26</c:f>
              <c:numCache>
                <c:formatCode>0.00%</c:formatCode>
                <c:ptCount val="33"/>
                <c:pt idx="0">
                  <c:v>0.27119604086600013</c:v>
                </c:pt>
                <c:pt idx="1">
                  <c:v>0.27325049653126066</c:v>
                </c:pt>
                <c:pt idx="2">
                  <c:v>0.28555072142520338</c:v>
                </c:pt>
                <c:pt idx="3">
                  <c:v>0.28462772879751735</c:v>
                </c:pt>
                <c:pt idx="4">
                  <c:v>0.27572585462860855</c:v>
                </c:pt>
                <c:pt idx="5">
                  <c:v>0.27588512280003247</c:v>
                </c:pt>
                <c:pt idx="6">
                  <c:v>0.27604439097145639</c:v>
                </c:pt>
                <c:pt idx="7">
                  <c:v>0.27620365914288036</c:v>
                </c:pt>
                <c:pt idx="8">
                  <c:v>0.27636292731430429</c:v>
                </c:pt>
                <c:pt idx="9">
                  <c:v>0.27652219548572821</c:v>
                </c:pt>
                <c:pt idx="10">
                  <c:v>0.27668146365715218</c:v>
                </c:pt>
                <c:pt idx="11">
                  <c:v>0.2768407318285761</c:v>
                </c:pt>
                <c:pt idx="12">
                  <c:v>0.27700000000000002</c:v>
                </c:pt>
                <c:pt idx="13">
                  <c:v>0.2833</c:v>
                </c:pt>
                <c:pt idx="14">
                  <c:v>0.28960000000000002</c:v>
                </c:pt>
                <c:pt idx="15">
                  <c:v>0.29590000000000005</c:v>
                </c:pt>
                <c:pt idx="16">
                  <c:v>0.30220000000000002</c:v>
                </c:pt>
                <c:pt idx="17">
                  <c:v>0.3085</c:v>
                </c:pt>
                <c:pt idx="18">
                  <c:v>0.31480000000000002</c:v>
                </c:pt>
                <c:pt idx="19">
                  <c:v>0.32110000000000005</c:v>
                </c:pt>
                <c:pt idx="20">
                  <c:v>0.32740000000000002</c:v>
                </c:pt>
                <c:pt idx="21">
                  <c:v>0.3337</c:v>
                </c:pt>
                <c:pt idx="22">
                  <c:v>0.34</c:v>
                </c:pt>
                <c:pt idx="23">
                  <c:v>0.34450000000000003</c:v>
                </c:pt>
                <c:pt idx="24">
                  <c:v>0.34900000000000003</c:v>
                </c:pt>
                <c:pt idx="25">
                  <c:v>0.35350000000000004</c:v>
                </c:pt>
                <c:pt idx="26">
                  <c:v>0.35800000000000004</c:v>
                </c:pt>
                <c:pt idx="27">
                  <c:v>0.36250000000000004</c:v>
                </c:pt>
                <c:pt idx="28">
                  <c:v>0.36699999999999999</c:v>
                </c:pt>
                <c:pt idx="29">
                  <c:v>0.3715</c:v>
                </c:pt>
                <c:pt idx="30">
                  <c:v>0.376</c:v>
                </c:pt>
                <c:pt idx="31">
                  <c:v>0.3805</c:v>
                </c:pt>
                <c:pt idx="32">
                  <c:v>0.38500000000000001</c:v>
                </c:pt>
              </c:numCache>
            </c:numRef>
          </c:val>
          <c:extLst>
            <c:ext xmlns:c16="http://schemas.microsoft.com/office/drawing/2014/chart" uri="{C3380CC4-5D6E-409C-BE32-E72D297353CC}">
              <c16:uniqueId val="{00000000-BE6F-4F59-8B22-9D0C365771F3}"/>
            </c:ext>
          </c:extLst>
        </c:ser>
        <c:ser>
          <c:idx val="1"/>
          <c:order val="1"/>
          <c:tx>
            <c:strRef>
              <c:f>Charts!$A$27</c:f>
              <c:strCache>
                <c:ptCount val="1"/>
                <c:pt idx="0">
                  <c:v>Share final exergy transport [-]</c:v>
                </c:pt>
              </c:strCache>
            </c:strRef>
          </c:tx>
          <c:spPr>
            <a:solidFill>
              <a:schemeClr val="accent2"/>
            </a:solidFill>
            <a:ln>
              <a:noFill/>
            </a:ln>
            <a:effectLst/>
          </c:spPr>
          <c:invertIfNegative val="0"/>
          <c:cat>
            <c:numRef>
              <c:f>Charts!$B$20:$AH$20</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Charts!$B$27:$AH$27</c:f>
              <c:numCache>
                <c:formatCode>0.00%</c:formatCode>
                <c:ptCount val="33"/>
                <c:pt idx="0">
                  <c:v>0.3567978619468159</c:v>
                </c:pt>
                <c:pt idx="1">
                  <c:v>0.36315882420459766</c:v>
                </c:pt>
                <c:pt idx="2">
                  <c:v>0.32899596688063792</c:v>
                </c:pt>
                <c:pt idx="3">
                  <c:v>0.34997125970795845</c:v>
                </c:pt>
                <c:pt idx="4">
                  <c:v>0.36009083698615246</c:v>
                </c:pt>
                <c:pt idx="5">
                  <c:v>0.35382948236288342</c:v>
                </c:pt>
                <c:pt idx="6">
                  <c:v>0.34756812773961432</c:v>
                </c:pt>
                <c:pt idx="7">
                  <c:v>0.34130677311634527</c:v>
                </c:pt>
                <c:pt idx="8">
                  <c:v>0.33504541849307623</c:v>
                </c:pt>
                <c:pt idx="9">
                  <c:v>0.32878406386980719</c:v>
                </c:pt>
                <c:pt idx="10">
                  <c:v>0.32252270924653814</c:v>
                </c:pt>
                <c:pt idx="11">
                  <c:v>0.31626135462326904</c:v>
                </c:pt>
                <c:pt idx="12">
                  <c:v>0.31</c:v>
                </c:pt>
                <c:pt idx="13">
                  <c:v>0.30199999999999999</c:v>
                </c:pt>
                <c:pt idx="14">
                  <c:v>0.29399999999999998</c:v>
                </c:pt>
                <c:pt idx="15">
                  <c:v>0.28599999999999998</c:v>
                </c:pt>
                <c:pt idx="16">
                  <c:v>0.27800000000000002</c:v>
                </c:pt>
                <c:pt idx="17">
                  <c:v>0.27</c:v>
                </c:pt>
                <c:pt idx="18">
                  <c:v>0.26200000000000001</c:v>
                </c:pt>
                <c:pt idx="19">
                  <c:v>0.254</c:v>
                </c:pt>
                <c:pt idx="20">
                  <c:v>0.246</c:v>
                </c:pt>
                <c:pt idx="21">
                  <c:v>0.23800000000000002</c:v>
                </c:pt>
                <c:pt idx="22">
                  <c:v>0.23</c:v>
                </c:pt>
                <c:pt idx="23">
                  <c:v>0.22600000000000001</c:v>
                </c:pt>
                <c:pt idx="24">
                  <c:v>0.222</c:v>
                </c:pt>
                <c:pt idx="25">
                  <c:v>0.218</c:v>
                </c:pt>
                <c:pt idx="26">
                  <c:v>0.214</c:v>
                </c:pt>
                <c:pt idx="27">
                  <c:v>0.21000000000000002</c:v>
                </c:pt>
                <c:pt idx="28">
                  <c:v>0.20600000000000002</c:v>
                </c:pt>
                <c:pt idx="29">
                  <c:v>0.20200000000000001</c:v>
                </c:pt>
                <c:pt idx="30">
                  <c:v>0.19800000000000001</c:v>
                </c:pt>
                <c:pt idx="31">
                  <c:v>0.19400000000000001</c:v>
                </c:pt>
                <c:pt idx="32">
                  <c:v>0.19</c:v>
                </c:pt>
              </c:numCache>
            </c:numRef>
          </c:val>
          <c:extLst>
            <c:ext xmlns:c16="http://schemas.microsoft.com/office/drawing/2014/chart" uri="{C3380CC4-5D6E-409C-BE32-E72D297353CC}">
              <c16:uniqueId val="{00000001-BE6F-4F59-8B22-9D0C365771F3}"/>
            </c:ext>
          </c:extLst>
        </c:ser>
        <c:ser>
          <c:idx val="2"/>
          <c:order val="2"/>
          <c:tx>
            <c:strRef>
              <c:f>Charts!$A$28</c:f>
              <c:strCache>
                <c:ptCount val="1"/>
                <c:pt idx="0">
                  <c:v>Share final exergy services [-]</c:v>
                </c:pt>
              </c:strCache>
            </c:strRef>
          </c:tx>
          <c:spPr>
            <a:solidFill>
              <a:schemeClr val="accent3"/>
            </a:solidFill>
            <a:ln>
              <a:noFill/>
            </a:ln>
            <a:effectLst/>
          </c:spPr>
          <c:invertIfNegative val="0"/>
          <c:cat>
            <c:numRef>
              <c:f>Charts!$B$20:$AH$20</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Charts!$B$28:$AH$28</c:f>
              <c:numCache>
                <c:formatCode>0.00%</c:formatCode>
                <c:ptCount val="33"/>
                <c:pt idx="0">
                  <c:v>0.114180823121005</c:v>
                </c:pt>
                <c:pt idx="1">
                  <c:v>0.11117733210899074</c:v>
                </c:pt>
                <c:pt idx="2">
                  <c:v>0.10630521958057823</c:v>
                </c:pt>
                <c:pt idx="3">
                  <c:v>0.10424486563970144</c:v>
                </c:pt>
                <c:pt idx="4">
                  <c:v>0.10934642537453736</c:v>
                </c:pt>
                <c:pt idx="5">
                  <c:v>0.11442812220272018</c:v>
                </c:pt>
                <c:pt idx="6">
                  <c:v>0.11950981903090302</c:v>
                </c:pt>
                <c:pt idx="7">
                  <c:v>0.12459151585908584</c:v>
                </c:pt>
                <c:pt idx="8">
                  <c:v>0.12967321268726867</c:v>
                </c:pt>
                <c:pt idx="9">
                  <c:v>0.13475490951545149</c:v>
                </c:pt>
                <c:pt idx="10">
                  <c:v>0.13983660634363435</c:v>
                </c:pt>
                <c:pt idx="11">
                  <c:v>0.14491830317181717</c:v>
                </c:pt>
                <c:pt idx="12">
                  <c:v>0.15</c:v>
                </c:pt>
                <c:pt idx="13">
                  <c:v>0.15</c:v>
                </c:pt>
                <c:pt idx="14">
                  <c:v>0.15</c:v>
                </c:pt>
                <c:pt idx="15">
                  <c:v>0.15</c:v>
                </c:pt>
                <c:pt idx="16">
                  <c:v>0.15</c:v>
                </c:pt>
                <c:pt idx="17">
                  <c:v>0.15</c:v>
                </c:pt>
                <c:pt idx="18">
                  <c:v>0.15</c:v>
                </c:pt>
                <c:pt idx="19">
                  <c:v>0.15</c:v>
                </c:pt>
                <c:pt idx="20">
                  <c:v>0.15</c:v>
                </c:pt>
                <c:pt idx="21">
                  <c:v>0.15</c:v>
                </c:pt>
                <c:pt idx="22">
                  <c:v>0.15</c:v>
                </c:pt>
                <c:pt idx="23">
                  <c:v>0.152</c:v>
                </c:pt>
                <c:pt idx="24">
                  <c:v>0.154</c:v>
                </c:pt>
                <c:pt idx="25">
                  <c:v>0.156</c:v>
                </c:pt>
                <c:pt idx="26">
                  <c:v>0.158</c:v>
                </c:pt>
                <c:pt idx="27">
                  <c:v>0.16</c:v>
                </c:pt>
                <c:pt idx="28">
                  <c:v>0.16200000000000001</c:v>
                </c:pt>
                <c:pt idx="29">
                  <c:v>0.16400000000000001</c:v>
                </c:pt>
                <c:pt idx="30">
                  <c:v>0.16600000000000001</c:v>
                </c:pt>
                <c:pt idx="31">
                  <c:v>0.16800000000000001</c:v>
                </c:pt>
                <c:pt idx="32">
                  <c:v>0.17</c:v>
                </c:pt>
              </c:numCache>
            </c:numRef>
          </c:val>
          <c:extLst>
            <c:ext xmlns:c16="http://schemas.microsoft.com/office/drawing/2014/chart" uri="{C3380CC4-5D6E-409C-BE32-E72D297353CC}">
              <c16:uniqueId val="{00000002-BE6F-4F59-8B22-9D0C365771F3}"/>
            </c:ext>
          </c:extLst>
        </c:ser>
        <c:ser>
          <c:idx val="3"/>
          <c:order val="3"/>
          <c:tx>
            <c:strRef>
              <c:f>Charts!$A$29</c:f>
              <c:strCache>
                <c:ptCount val="1"/>
                <c:pt idx="0">
                  <c:v>Share final exergy residencial [-]</c:v>
                </c:pt>
              </c:strCache>
            </c:strRef>
          </c:tx>
          <c:spPr>
            <a:solidFill>
              <a:schemeClr val="accent4"/>
            </a:solidFill>
            <a:ln>
              <a:noFill/>
            </a:ln>
            <a:effectLst/>
          </c:spPr>
          <c:invertIfNegative val="0"/>
          <c:cat>
            <c:numRef>
              <c:f>Charts!$B$20:$AH$20</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Charts!$B$29:$AH$29</c:f>
              <c:numCache>
                <c:formatCode>0.00%</c:formatCode>
                <c:ptCount val="33"/>
                <c:pt idx="0">
                  <c:v>0.15992742249939815</c:v>
                </c:pt>
                <c:pt idx="1">
                  <c:v>0.159256961950485</c:v>
                </c:pt>
                <c:pt idx="2">
                  <c:v>0.17964942968362627</c:v>
                </c:pt>
                <c:pt idx="3">
                  <c:v>0.17499830633485761</c:v>
                </c:pt>
                <c:pt idx="4">
                  <c:v>0.16410964136176276</c:v>
                </c:pt>
                <c:pt idx="5">
                  <c:v>0.16609593619154242</c:v>
                </c:pt>
                <c:pt idx="6">
                  <c:v>0.16808223102132208</c:v>
                </c:pt>
                <c:pt idx="7">
                  <c:v>0.17006852585110172</c:v>
                </c:pt>
                <c:pt idx="8">
                  <c:v>0.17205482068088138</c:v>
                </c:pt>
                <c:pt idx="9">
                  <c:v>0.17404111551066104</c:v>
                </c:pt>
                <c:pt idx="10">
                  <c:v>0.17602741034044067</c:v>
                </c:pt>
                <c:pt idx="11">
                  <c:v>0.17801370517022033</c:v>
                </c:pt>
                <c:pt idx="12">
                  <c:v>0.18</c:v>
                </c:pt>
                <c:pt idx="13">
                  <c:v>0.182</c:v>
                </c:pt>
                <c:pt idx="14">
                  <c:v>0.184</c:v>
                </c:pt>
                <c:pt idx="15">
                  <c:v>0.186</c:v>
                </c:pt>
                <c:pt idx="16">
                  <c:v>0.188</c:v>
                </c:pt>
                <c:pt idx="17">
                  <c:v>0.19</c:v>
                </c:pt>
                <c:pt idx="18">
                  <c:v>0.192</c:v>
                </c:pt>
                <c:pt idx="19">
                  <c:v>0.19400000000000001</c:v>
                </c:pt>
                <c:pt idx="20">
                  <c:v>0.19600000000000001</c:v>
                </c:pt>
                <c:pt idx="21">
                  <c:v>0.19800000000000001</c:v>
                </c:pt>
                <c:pt idx="22">
                  <c:v>0.2</c:v>
                </c:pt>
                <c:pt idx="23">
                  <c:v>0.19800000000000001</c:v>
                </c:pt>
                <c:pt idx="24">
                  <c:v>0.19600000000000001</c:v>
                </c:pt>
                <c:pt idx="25">
                  <c:v>0.19400000000000001</c:v>
                </c:pt>
                <c:pt idx="26">
                  <c:v>0.192</c:v>
                </c:pt>
                <c:pt idx="27">
                  <c:v>0.19</c:v>
                </c:pt>
                <c:pt idx="28">
                  <c:v>0.188</c:v>
                </c:pt>
                <c:pt idx="29">
                  <c:v>0.186</c:v>
                </c:pt>
                <c:pt idx="30">
                  <c:v>0.184</c:v>
                </c:pt>
                <c:pt idx="31">
                  <c:v>0.182</c:v>
                </c:pt>
                <c:pt idx="32">
                  <c:v>0.18</c:v>
                </c:pt>
              </c:numCache>
            </c:numRef>
          </c:val>
          <c:extLst>
            <c:ext xmlns:c16="http://schemas.microsoft.com/office/drawing/2014/chart" uri="{C3380CC4-5D6E-409C-BE32-E72D297353CC}">
              <c16:uniqueId val="{00000003-BE6F-4F59-8B22-9D0C365771F3}"/>
            </c:ext>
          </c:extLst>
        </c:ser>
        <c:ser>
          <c:idx val="4"/>
          <c:order val="4"/>
          <c:tx>
            <c:strRef>
              <c:f>Charts!$A$30</c:f>
              <c:strCache>
                <c:ptCount val="1"/>
                <c:pt idx="0">
                  <c:v>Share Final Exergy Agriculture/forestry/Fishing [-]</c:v>
                </c:pt>
              </c:strCache>
            </c:strRef>
          </c:tx>
          <c:spPr>
            <a:solidFill>
              <a:schemeClr val="accent5"/>
            </a:solidFill>
            <a:ln>
              <a:noFill/>
            </a:ln>
            <a:effectLst/>
          </c:spPr>
          <c:invertIfNegative val="0"/>
          <c:cat>
            <c:numRef>
              <c:f>Charts!$B$20:$AH$20</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Charts!$B$30:$AH$30</c:f>
              <c:numCache>
                <c:formatCode>0.00%</c:formatCode>
                <c:ptCount val="33"/>
                <c:pt idx="0">
                  <c:v>2.8064645671249291E-2</c:v>
                </c:pt>
                <c:pt idx="1">
                  <c:v>2.8618365270782164E-2</c:v>
                </c:pt>
                <c:pt idx="2">
                  <c:v>3.2768238011330567E-2</c:v>
                </c:pt>
                <c:pt idx="3">
                  <c:v>3.3720549767468688E-2</c:v>
                </c:pt>
                <c:pt idx="4">
                  <c:v>2.9928558021861128E-2</c:v>
                </c:pt>
                <c:pt idx="5">
                  <c:v>2.9937488269128489E-2</c:v>
                </c:pt>
                <c:pt idx="6">
                  <c:v>2.9946418516395845E-2</c:v>
                </c:pt>
                <c:pt idx="7">
                  <c:v>2.9955348763663205E-2</c:v>
                </c:pt>
                <c:pt idx="8">
                  <c:v>2.9964279010930565E-2</c:v>
                </c:pt>
                <c:pt idx="9">
                  <c:v>2.9973209258197922E-2</c:v>
                </c:pt>
                <c:pt idx="10">
                  <c:v>2.9982139505465282E-2</c:v>
                </c:pt>
                <c:pt idx="11">
                  <c:v>2.9991069752732639E-2</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c:v>0.03</c:v>
                </c:pt>
                <c:pt idx="25">
                  <c:v>0.03</c:v>
                </c:pt>
                <c:pt idx="26">
                  <c:v>0.03</c:v>
                </c:pt>
                <c:pt idx="27">
                  <c:v>0.03</c:v>
                </c:pt>
                <c:pt idx="28">
                  <c:v>0.03</c:v>
                </c:pt>
                <c:pt idx="29">
                  <c:v>0.03</c:v>
                </c:pt>
                <c:pt idx="30">
                  <c:v>0.03</c:v>
                </c:pt>
                <c:pt idx="31">
                  <c:v>0.03</c:v>
                </c:pt>
                <c:pt idx="32">
                  <c:v>0.03</c:v>
                </c:pt>
              </c:numCache>
            </c:numRef>
          </c:val>
          <c:extLst>
            <c:ext xmlns:c16="http://schemas.microsoft.com/office/drawing/2014/chart" uri="{C3380CC4-5D6E-409C-BE32-E72D297353CC}">
              <c16:uniqueId val="{00000004-BE6F-4F59-8B22-9D0C365771F3}"/>
            </c:ext>
          </c:extLst>
        </c:ser>
        <c:ser>
          <c:idx val="5"/>
          <c:order val="5"/>
          <c:tx>
            <c:strRef>
              <c:f>Charts!$A$31</c:f>
              <c:strCache>
                <c:ptCount val="1"/>
                <c:pt idx="0">
                  <c:v>Share Final Exergy Energy industry own use [-]</c:v>
                </c:pt>
              </c:strCache>
            </c:strRef>
          </c:tx>
          <c:spPr>
            <a:solidFill>
              <a:schemeClr val="accent6"/>
            </a:solidFill>
            <a:ln>
              <a:noFill/>
            </a:ln>
            <a:effectLst/>
          </c:spPr>
          <c:invertIfNegative val="0"/>
          <c:cat>
            <c:numRef>
              <c:f>Charts!$B$20:$AH$20</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cat>
          <c:val>
            <c:numRef>
              <c:f>Charts!$B$31:$AH$31</c:f>
              <c:numCache>
                <c:formatCode>0.00%</c:formatCode>
                <c:ptCount val="33"/>
                <c:pt idx="0">
                  <c:v>6.9833205895531769E-2</c:v>
                </c:pt>
                <c:pt idx="1">
                  <c:v>6.4538019933883639E-2</c:v>
                </c:pt>
                <c:pt idx="2">
                  <c:v>6.673042441862384E-2</c:v>
                </c:pt>
                <c:pt idx="3">
                  <c:v>5.2437289752496709E-2</c:v>
                </c:pt>
                <c:pt idx="4">
                  <c:v>6.0798683627077806E-2</c:v>
                </c:pt>
                <c:pt idx="5">
                  <c:v>5.982384817369308E-2</c:v>
                </c:pt>
                <c:pt idx="6">
                  <c:v>5.8849012720308354E-2</c:v>
                </c:pt>
                <c:pt idx="7">
                  <c:v>5.7874177266923628E-2</c:v>
                </c:pt>
                <c:pt idx="8">
                  <c:v>5.6899341813538902E-2</c:v>
                </c:pt>
                <c:pt idx="9">
                  <c:v>5.5924506360154176E-2</c:v>
                </c:pt>
                <c:pt idx="10">
                  <c:v>5.494967090676945E-2</c:v>
                </c:pt>
                <c:pt idx="11">
                  <c:v>5.3974835453384724E-2</c:v>
                </c:pt>
                <c:pt idx="12">
                  <c:v>5.2999999999999999E-2</c:v>
                </c:pt>
                <c:pt idx="13">
                  <c:v>5.2699999999999997E-2</c:v>
                </c:pt>
                <c:pt idx="14">
                  <c:v>5.2400000000000002E-2</c:v>
                </c:pt>
                <c:pt idx="15">
                  <c:v>5.21E-2</c:v>
                </c:pt>
                <c:pt idx="16">
                  <c:v>5.1799999999999999E-2</c:v>
                </c:pt>
                <c:pt idx="17">
                  <c:v>5.1500000000000004E-2</c:v>
                </c:pt>
                <c:pt idx="18">
                  <c:v>5.1200000000000002E-2</c:v>
                </c:pt>
                <c:pt idx="19">
                  <c:v>5.0900000000000001E-2</c:v>
                </c:pt>
                <c:pt idx="20">
                  <c:v>5.0599999999999999E-2</c:v>
                </c:pt>
                <c:pt idx="21">
                  <c:v>5.0300000000000004E-2</c:v>
                </c:pt>
                <c:pt idx="22">
                  <c:v>0.05</c:v>
                </c:pt>
                <c:pt idx="23">
                  <c:v>4.9500000000000002E-2</c:v>
                </c:pt>
                <c:pt idx="24">
                  <c:v>4.9000000000000002E-2</c:v>
                </c:pt>
                <c:pt idx="25">
                  <c:v>4.8500000000000001E-2</c:v>
                </c:pt>
                <c:pt idx="26">
                  <c:v>4.8000000000000001E-2</c:v>
                </c:pt>
                <c:pt idx="27">
                  <c:v>4.7500000000000001E-2</c:v>
                </c:pt>
                <c:pt idx="28">
                  <c:v>4.7E-2</c:v>
                </c:pt>
                <c:pt idx="29">
                  <c:v>4.65E-2</c:v>
                </c:pt>
                <c:pt idx="30">
                  <c:v>4.5999999999999999E-2</c:v>
                </c:pt>
                <c:pt idx="31">
                  <c:v>4.5499999999999999E-2</c:v>
                </c:pt>
                <c:pt idx="32">
                  <c:v>4.4999999999999998E-2</c:v>
                </c:pt>
              </c:numCache>
            </c:numRef>
          </c:val>
          <c:extLst>
            <c:ext xmlns:c16="http://schemas.microsoft.com/office/drawing/2014/chart" uri="{C3380CC4-5D6E-409C-BE32-E72D297353CC}">
              <c16:uniqueId val="{00000005-BE6F-4F59-8B22-9D0C365771F3}"/>
            </c:ext>
          </c:extLst>
        </c:ser>
        <c:dLbls>
          <c:showLegendKey val="0"/>
          <c:showVal val="0"/>
          <c:showCatName val="0"/>
          <c:showSerName val="0"/>
          <c:showPercent val="0"/>
          <c:showBubbleSize val="0"/>
        </c:dLbls>
        <c:gapWidth val="150"/>
        <c:overlap val="100"/>
        <c:axId val="676725280"/>
        <c:axId val="676725760"/>
      </c:barChart>
      <c:catAx>
        <c:axId val="6767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25760"/>
        <c:crosses val="autoZero"/>
        <c:auto val="1"/>
        <c:lblAlgn val="ctr"/>
        <c:lblOffset val="100"/>
        <c:noMultiLvlLbl val="0"/>
      </c:catAx>
      <c:valAx>
        <c:axId val="67672576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72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a:t>
            </a:r>
            <a:r>
              <a:rPr lang="en-US" baseline="0"/>
              <a:t> Intensity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Charts!$A$15</c:f>
              <c:strCache>
                <c:ptCount val="1"/>
                <c:pt idx="0">
                  <c:v>BAU - Capital/PIB</c:v>
                </c:pt>
              </c:strCache>
            </c:strRef>
          </c:tx>
          <c:spPr>
            <a:ln w="19050" cap="rnd">
              <a:solidFill>
                <a:schemeClr val="accent1"/>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Charts!$B$15:$AH$15</c:f>
              <c:numCache>
                <c:formatCode>General</c:formatCode>
                <c:ptCount val="33"/>
                <c:pt idx="0">
                  <c:v>2.7426767728674202</c:v>
                </c:pt>
                <c:pt idx="1">
                  <c:v>2.6682584999999999</c:v>
                </c:pt>
                <c:pt idx="2">
                  <c:v>2.8963436819172119</c:v>
                </c:pt>
                <c:pt idx="3">
                  <c:v>2.7471914344685238</c:v>
                </c:pt>
                <c:pt idx="4">
                  <c:v>2.5744809454896282</c:v>
                </c:pt>
                <c:pt idx="5">
                  <c:v>3.3174370861934479</c:v>
                </c:pt>
                <c:pt idx="6">
                  <c:v>3.2779237770206704</c:v>
                </c:pt>
                <c:pt idx="7">
                  <c:v>3.2485037154916085</c:v>
                </c:pt>
                <c:pt idx="8">
                  <c:v>3.2210527991622313</c:v>
                </c:pt>
                <c:pt idx="9">
                  <c:v>3.1954991066256064</c:v>
                </c:pt>
                <c:pt idx="10">
                  <c:v>3.1718609260371391</c:v>
                </c:pt>
                <c:pt idx="11">
                  <c:v>3.1499916388700715</c:v>
                </c:pt>
                <c:pt idx="12">
                  <c:v>3.12995201177214</c:v>
                </c:pt>
                <c:pt idx="13">
                  <c:v>3.111563358903799</c:v>
                </c:pt>
                <c:pt idx="14">
                  <c:v>3.0949041829425652</c:v>
                </c:pt>
                <c:pt idx="15">
                  <c:v>3.0793691777573753</c:v>
                </c:pt>
                <c:pt idx="16">
                  <c:v>3.0654134427394499</c:v>
                </c:pt>
                <c:pt idx="17">
                  <c:v>3.0520522103681831</c:v>
                </c:pt>
                <c:pt idx="18">
                  <c:v>3.0386967441920292</c:v>
                </c:pt>
                <c:pt idx="19">
                  <c:v>3.0255182920582415</c:v>
                </c:pt>
                <c:pt idx="20">
                  <c:v>3.0127650903313081</c:v>
                </c:pt>
                <c:pt idx="21">
                  <c:v>2.9984481533759566</c:v>
                </c:pt>
                <c:pt idx="22">
                  <c:v>2.9846680554710319</c:v>
                </c:pt>
                <c:pt idx="23">
                  <c:v>2.9707442776033122</c:v>
                </c:pt>
                <c:pt idx="24">
                  <c:v>2.9573893595951857</c:v>
                </c:pt>
                <c:pt idx="25">
                  <c:v>2.9434876879285414</c:v>
                </c:pt>
                <c:pt idx="26">
                  <c:v>2.929943478804689</c:v>
                </c:pt>
                <c:pt idx="27">
                  <c:v>2.916877630077412</c:v>
                </c:pt>
                <c:pt idx="28">
                  <c:v>2.9037811875797854</c:v>
                </c:pt>
                <c:pt idx="29">
                  <c:v>2.8908705104464381</c:v>
                </c:pt>
                <c:pt idx="30">
                  <c:v>2.8780441296296733</c:v>
                </c:pt>
                <c:pt idx="31">
                  <c:v>2.865310550534407</c:v>
                </c:pt>
                <c:pt idx="32">
                  <c:v>2.8524614764886933</c:v>
                </c:pt>
              </c:numCache>
            </c:numRef>
          </c:yVal>
          <c:smooth val="1"/>
          <c:extLst>
            <c:ext xmlns:c16="http://schemas.microsoft.com/office/drawing/2014/chart" uri="{C3380CC4-5D6E-409C-BE32-E72D297353CC}">
              <c16:uniqueId val="{00000000-600F-416C-8222-7631C381A54F}"/>
            </c:ext>
          </c:extLst>
        </c:ser>
        <c:ser>
          <c:idx val="1"/>
          <c:order val="1"/>
          <c:tx>
            <c:strRef>
              <c:f>Charts!$A$32</c:f>
              <c:strCache>
                <c:ptCount val="1"/>
                <c:pt idx="0">
                  <c:v>DEC - Capital/PIB</c:v>
                </c:pt>
              </c:strCache>
            </c:strRef>
          </c:tx>
          <c:spPr>
            <a:ln w="19050" cap="rnd">
              <a:solidFill>
                <a:schemeClr val="accent2"/>
              </a:solidFill>
              <a:round/>
            </a:ln>
            <a:effectLst/>
          </c:spPr>
          <c:marker>
            <c:symbol val="none"/>
          </c:marker>
          <c:xVal>
            <c:numRef>
              <c:f>Charts!$B$3:$AH$3</c:f>
              <c:numCache>
                <c:formatCode>General</c:formatCode>
                <c:ptCount val="33"/>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numCache>
            </c:numRef>
          </c:xVal>
          <c:yVal>
            <c:numRef>
              <c:f>Charts!$B$32:$AH$32</c:f>
              <c:numCache>
                <c:formatCode>General</c:formatCode>
                <c:ptCount val="33"/>
                <c:pt idx="0">
                  <c:v>2.7426767728674202</c:v>
                </c:pt>
                <c:pt idx="1">
                  <c:v>2.6682584999999999</c:v>
                </c:pt>
                <c:pt idx="2">
                  <c:v>2.8963436819172119</c:v>
                </c:pt>
                <c:pt idx="3">
                  <c:v>2.7471914344685238</c:v>
                </c:pt>
                <c:pt idx="4">
                  <c:v>2.5744809454896282</c:v>
                </c:pt>
                <c:pt idx="5">
                  <c:v>2.626517072277069</c:v>
                </c:pt>
                <c:pt idx="6">
                  <c:v>2.487972243544037</c:v>
                </c:pt>
                <c:pt idx="7">
                  <c:v>2.3680193820909787</c:v>
                </c:pt>
                <c:pt idx="8">
                  <c:v>2.2625660123181883</c:v>
                </c:pt>
                <c:pt idx="9">
                  <c:v>2.1723189334076793</c:v>
                </c:pt>
                <c:pt idx="10">
                  <c:v>2.0963393374324277</c:v>
                </c:pt>
                <c:pt idx="11">
                  <c:v>2.0326635693790536</c:v>
                </c:pt>
                <c:pt idx="12">
                  <c:v>1.9797237771754925</c:v>
                </c:pt>
                <c:pt idx="13">
                  <c:v>1.8236809091687178</c:v>
                </c:pt>
                <c:pt idx="14">
                  <c:v>1.6957637460304174</c:v>
                </c:pt>
                <c:pt idx="15">
                  <c:v>1.5903774127043964</c:v>
                </c:pt>
                <c:pt idx="16">
                  <c:v>1.5034821023670732</c:v>
                </c:pt>
                <c:pt idx="17">
                  <c:v>1.4312999588191144</c:v>
                </c:pt>
                <c:pt idx="18">
                  <c:v>1.3710818460982357</c:v>
                </c:pt>
                <c:pt idx="19">
                  <c:v>1.3213769713271184</c:v>
                </c:pt>
                <c:pt idx="20">
                  <c:v>1.280604194634122</c:v>
                </c:pt>
                <c:pt idx="21">
                  <c:v>1.2475758236133843</c:v>
                </c:pt>
                <c:pt idx="22">
                  <c:v>1.2213391865886001</c:v>
                </c:pt>
                <c:pt idx="23">
                  <c:v>1.2173632513887909</c:v>
                </c:pt>
                <c:pt idx="24">
                  <c:v>1.2159941641473244</c:v>
                </c:pt>
                <c:pt idx="25">
                  <c:v>1.2171146961298578</c:v>
                </c:pt>
                <c:pt idx="26">
                  <c:v>1.2207404505330164</c:v>
                </c:pt>
                <c:pt idx="27">
                  <c:v>1.2268758607163019</c:v>
                </c:pt>
                <c:pt idx="28">
                  <c:v>1.2353913523270141</c:v>
                </c:pt>
                <c:pt idx="29">
                  <c:v>1.2463209537986863</c:v>
                </c:pt>
                <c:pt idx="30">
                  <c:v>1.2596217736877704</c:v>
                </c:pt>
                <c:pt idx="31">
                  <c:v>1.2753755430942288</c:v>
                </c:pt>
                <c:pt idx="32">
                  <c:v>1.2935120739179127</c:v>
                </c:pt>
              </c:numCache>
            </c:numRef>
          </c:yVal>
          <c:smooth val="1"/>
          <c:extLst>
            <c:ext xmlns:c16="http://schemas.microsoft.com/office/drawing/2014/chart" uri="{C3380CC4-5D6E-409C-BE32-E72D297353CC}">
              <c16:uniqueId val="{00000001-600F-416C-8222-7631C381A54F}"/>
            </c:ext>
          </c:extLst>
        </c:ser>
        <c:dLbls>
          <c:showLegendKey val="0"/>
          <c:showVal val="0"/>
          <c:showCatName val="0"/>
          <c:showSerName val="0"/>
          <c:showPercent val="0"/>
          <c:showBubbleSize val="0"/>
        </c:dLbls>
        <c:axId val="1806601552"/>
        <c:axId val="1806594832"/>
      </c:scatterChart>
      <c:valAx>
        <c:axId val="180660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594832"/>
        <c:crosses val="autoZero"/>
        <c:crossBetween val="midCat"/>
      </c:valAx>
      <c:valAx>
        <c:axId val="1806594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015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651710</xdr:colOff>
      <xdr:row>2</xdr:row>
      <xdr:rowOff>0</xdr:rowOff>
    </xdr:from>
    <xdr:ext cx="184731" cy="264560"/>
    <xdr:sp macro="" textlink="">
      <xdr:nvSpPr>
        <xdr:cNvPr id="9" name="TextBox 8">
          <a:extLst>
            <a:ext uri="{FF2B5EF4-FFF2-40B4-BE49-F238E27FC236}">
              <a16:creationId xmlns:a16="http://schemas.microsoft.com/office/drawing/2014/main" id="{F0043604-CAEA-45CA-B27E-CBE16E66F849}"/>
            </a:ext>
          </a:extLst>
        </xdr:cNvPr>
        <xdr:cNvSpPr txBox="1"/>
      </xdr:nvSpPr>
      <xdr:spPr>
        <a:xfrm>
          <a:off x="651710" y="445596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651710</xdr:colOff>
      <xdr:row>24</xdr:row>
      <xdr:rowOff>66842</xdr:rowOff>
    </xdr:from>
    <xdr:ext cx="184731" cy="264560"/>
    <xdr:sp macro="" textlink="">
      <xdr:nvSpPr>
        <xdr:cNvPr id="11" name="TextBox 10">
          <a:extLst>
            <a:ext uri="{FF2B5EF4-FFF2-40B4-BE49-F238E27FC236}">
              <a16:creationId xmlns:a16="http://schemas.microsoft.com/office/drawing/2014/main" id="{5B49DD94-FF04-D6E4-55B8-C493E0B3561E}"/>
            </a:ext>
          </a:extLst>
        </xdr:cNvPr>
        <xdr:cNvSpPr txBox="1"/>
      </xdr:nvSpPr>
      <xdr:spPr>
        <a:xfrm>
          <a:off x="1913355" y="429460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651710</xdr:colOff>
      <xdr:row>2</xdr:row>
      <xdr:rowOff>0</xdr:rowOff>
    </xdr:from>
    <xdr:ext cx="184731" cy="264560"/>
    <xdr:sp macro="" textlink="">
      <xdr:nvSpPr>
        <xdr:cNvPr id="7" name="TextBox 6">
          <a:extLst>
            <a:ext uri="{FF2B5EF4-FFF2-40B4-BE49-F238E27FC236}">
              <a16:creationId xmlns:a16="http://schemas.microsoft.com/office/drawing/2014/main" id="{8DA797F9-EDF9-458E-8417-69CD1BC14839}"/>
            </a:ext>
          </a:extLst>
        </xdr:cNvPr>
        <xdr:cNvSpPr txBox="1"/>
      </xdr:nvSpPr>
      <xdr:spPr>
        <a:xfrm>
          <a:off x="651710" y="365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36</xdr:col>
      <xdr:colOff>412375</xdr:colOff>
      <xdr:row>29</xdr:row>
      <xdr:rowOff>170330</xdr:rowOff>
    </xdr:from>
    <xdr:to>
      <xdr:col>55</xdr:col>
      <xdr:colOff>544284</xdr:colOff>
      <xdr:row>46</xdr:row>
      <xdr:rowOff>54427</xdr:rowOff>
    </xdr:to>
    <xdr:graphicFrame macro="">
      <xdr:nvGraphicFramePr>
        <xdr:cNvPr id="3" name="Grafico 5">
          <a:extLst>
            <a:ext uri="{FF2B5EF4-FFF2-40B4-BE49-F238E27FC236}">
              <a16:creationId xmlns:a16="http://schemas.microsoft.com/office/drawing/2014/main" id="{49CB7571-FDB0-47F5-9A61-8E9073836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663574</xdr:colOff>
      <xdr:row>35</xdr:row>
      <xdr:rowOff>69850</xdr:rowOff>
    </xdr:from>
    <xdr:to>
      <xdr:col>26</xdr:col>
      <xdr:colOff>615949</xdr:colOff>
      <xdr:row>54</xdr:row>
      <xdr:rowOff>6350</xdr:rowOff>
    </xdr:to>
    <xdr:graphicFrame macro="">
      <xdr:nvGraphicFramePr>
        <xdr:cNvPr id="2" name="Chart 1">
          <a:extLst>
            <a:ext uri="{FF2B5EF4-FFF2-40B4-BE49-F238E27FC236}">
              <a16:creationId xmlns:a16="http://schemas.microsoft.com/office/drawing/2014/main" id="{415F04BC-BA16-180A-B223-41C17D8CF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485774</xdr:colOff>
      <xdr:row>36</xdr:row>
      <xdr:rowOff>177800</xdr:rowOff>
    </xdr:from>
    <xdr:to>
      <xdr:col>15</xdr:col>
      <xdr:colOff>285749</xdr:colOff>
      <xdr:row>53</xdr:row>
      <xdr:rowOff>133350</xdr:rowOff>
    </xdr:to>
    <xdr:graphicFrame macro="">
      <xdr:nvGraphicFramePr>
        <xdr:cNvPr id="3" name="Chart 2">
          <a:extLst>
            <a:ext uri="{FF2B5EF4-FFF2-40B4-BE49-F238E27FC236}">
              <a16:creationId xmlns:a16="http://schemas.microsoft.com/office/drawing/2014/main" id="{79DD2C61-37A9-0185-21C9-B9B7D2109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581024</xdr:colOff>
      <xdr:row>56</xdr:row>
      <xdr:rowOff>69850</xdr:rowOff>
    </xdr:from>
    <xdr:to>
      <xdr:col>15</xdr:col>
      <xdr:colOff>234949</xdr:colOff>
      <xdr:row>72</xdr:row>
      <xdr:rowOff>82550</xdr:rowOff>
    </xdr:to>
    <xdr:graphicFrame macro="">
      <xdr:nvGraphicFramePr>
        <xdr:cNvPr id="4" name="Chart 3">
          <a:extLst>
            <a:ext uri="{FF2B5EF4-FFF2-40B4-BE49-F238E27FC236}">
              <a16:creationId xmlns:a16="http://schemas.microsoft.com/office/drawing/2014/main" id="{4E61977C-E1DF-E5BD-E7E5-CC51D991C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708024</xdr:colOff>
      <xdr:row>55</xdr:row>
      <xdr:rowOff>152400</xdr:rowOff>
    </xdr:from>
    <xdr:to>
      <xdr:col>26</xdr:col>
      <xdr:colOff>546100</xdr:colOff>
      <xdr:row>73</xdr:row>
      <xdr:rowOff>165100</xdr:rowOff>
    </xdr:to>
    <xdr:graphicFrame macro="">
      <xdr:nvGraphicFramePr>
        <xdr:cNvPr id="5" name="Chart 4">
          <a:extLst>
            <a:ext uri="{FF2B5EF4-FFF2-40B4-BE49-F238E27FC236}">
              <a16:creationId xmlns:a16="http://schemas.microsoft.com/office/drawing/2014/main" id="{F4393D9A-6E7E-086B-2F57-989C146AC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415924</xdr:colOff>
      <xdr:row>35</xdr:row>
      <xdr:rowOff>88900</xdr:rowOff>
    </xdr:from>
    <xdr:to>
      <xdr:col>36</xdr:col>
      <xdr:colOff>12699</xdr:colOff>
      <xdr:row>53</xdr:row>
      <xdr:rowOff>152400</xdr:rowOff>
    </xdr:to>
    <xdr:graphicFrame macro="">
      <xdr:nvGraphicFramePr>
        <xdr:cNvPr id="6" name="Chart 5">
          <a:extLst>
            <a:ext uri="{FF2B5EF4-FFF2-40B4-BE49-F238E27FC236}">
              <a16:creationId xmlns:a16="http://schemas.microsoft.com/office/drawing/2014/main" id="{EB71C209-168A-B9FC-4346-915E1D828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269874</xdr:colOff>
      <xdr:row>74</xdr:row>
      <xdr:rowOff>171450</xdr:rowOff>
    </xdr:from>
    <xdr:to>
      <xdr:col>17</xdr:col>
      <xdr:colOff>501649</xdr:colOff>
      <xdr:row>100</xdr:row>
      <xdr:rowOff>76200</xdr:rowOff>
    </xdr:to>
    <xdr:graphicFrame macro="">
      <xdr:nvGraphicFramePr>
        <xdr:cNvPr id="7" name="Chart 6">
          <a:extLst>
            <a:ext uri="{FF2B5EF4-FFF2-40B4-BE49-F238E27FC236}">
              <a16:creationId xmlns:a16="http://schemas.microsoft.com/office/drawing/2014/main" id="{66DAFBC0-C7F9-69FF-AE7A-2FE6CB4D0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358774</xdr:colOff>
      <xdr:row>75</xdr:row>
      <xdr:rowOff>6350</xdr:rowOff>
    </xdr:from>
    <xdr:to>
      <xdr:col>30</xdr:col>
      <xdr:colOff>736599</xdr:colOff>
      <xdr:row>105</xdr:row>
      <xdr:rowOff>95250</xdr:rowOff>
    </xdr:to>
    <xdr:graphicFrame macro="">
      <xdr:nvGraphicFramePr>
        <xdr:cNvPr id="8" name="Chart 7">
          <a:extLst>
            <a:ext uri="{FF2B5EF4-FFF2-40B4-BE49-F238E27FC236}">
              <a16:creationId xmlns:a16="http://schemas.microsoft.com/office/drawing/2014/main" id="{D663C790-BA87-B1F7-3EE5-DC3EEF80C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488950</xdr:colOff>
      <xdr:row>36</xdr:row>
      <xdr:rowOff>152400</xdr:rowOff>
    </xdr:from>
    <xdr:to>
      <xdr:col>8</xdr:col>
      <xdr:colOff>377825</xdr:colOff>
      <xdr:row>53</xdr:row>
      <xdr:rowOff>44450</xdr:rowOff>
    </xdr:to>
    <xdr:graphicFrame macro="">
      <xdr:nvGraphicFramePr>
        <xdr:cNvPr id="9" name="Chart 8">
          <a:extLst>
            <a:ext uri="{FF2B5EF4-FFF2-40B4-BE49-F238E27FC236}">
              <a16:creationId xmlns:a16="http://schemas.microsoft.com/office/drawing/2014/main" id="{225B87AA-BCC2-1371-123F-E1891B92F3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Tania Alexandra Dos Santos Costa e Sousa" id="{26441E15-15A3-4442-92DC-E78DC1CAB5AA}" userId="S::ist14067@tecnico.ulisboa.pt::ff90d039-e05d-4bdf-97d9-5a1caa34eb9a" providerId="AD"/>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5" dT="2026-04-25T10:35:26.08" personId="{26441E15-15A3-4442-92DC-E78DC1CAB5AA}" id="{FC2ECAB6-18E9-48B2-9EEE-A93B29F4936C}">
    <text xml:space="preserve">Sectoral exergy shares of final exergy follow historical trends  
</text>
  </threadedComment>
  <threadedComment ref="A12" dT="2026-04-26T09:50:36.23" personId="{26441E15-15A3-4442-92DC-E78DC1CAB5AA}" id="{DF80B6B9-DA77-4C93-AF5A-DD48725BE8B5}">
    <text>The final exergy for sector s = total final exergy * share final exergy sector s</text>
  </threadedComment>
  <threadedComment ref="A19" dT="2026-04-25T10:58:16.65" personId="{26441E15-15A3-4442-92DC-E78DC1CAB5AA}" id="{4825E4A5-EAFA-4981-9FF4-EA863BCC7F2D}">
    <text xml:space="preserve">Shares of carriers in each sector follow historical trends 
</text>
  </threadedComment>
  <threadedComment ref="A58" dT="2026-04-26T10:01:59.34" personId="{26441E15-15A3-4442-92DC-E78DC1CAB5AA}" id="{2FA89283-F8EF-4B52-8B68-6EAA9AA68771}">
    <text>The final exergy for each pair sector - energy carrier = total final exergy sector s * share final exergy of energy carrier c in sector s</text>
  </threadedComment>
  <threadedComment ref="A97" dT="2026-04-26T09:00:51.78" personId="{26441E15-15A3-4442-92DC-E78DC1CAB5AA}" id="{74BEB136-D559-4970-8FB9-B7FEDC810492}">
    <text>The share of final exergy in a sector that is used by energy carrier/end-use. In this scenario, these shares follow historical trends</text>
  </threadedComment>
  <threadedComment ref="A181" dT="2026-04-26T10:06:09.96" personId="{26441E15-15A3-4442-92DC-E78DC1CAB5AA}" id="{D44AD318-ABFC-4807-BD52-CFC3CA6A21B5}">
    <text xml:space="preserve">The final exergy for each sector - energy carrier - end -use = total final exergy of the energy carrier c in sector s * share final exergy of end-use e by energy carrier c in sector s
</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6-04-23T13:09:57.08" personId="{26441E15-15A3-4442-92DC-E78DC1CAB5AA}" id="{D74B4B18-8D7B-4C9B-9149-27AEC0CBF9B0}">
    <text>Estimations derived from current plans of investment and policies</text>
  </threadedComment>
  <threadedComment ref="A10" dT="2026-04-23T11:02:27.98" personId="{26441E15-15A3-4442-92DC-E78DC1CAB5AA}" id="{EBB0433E-E56D-4B30-88E6-672EA8A736C4}">
    <text xml:space="preserve">Estimations derived from current plans of investment and policies
</text>
  </threadedComment>
  <threadedComment ref="A18" dT="2026-04-23T10:47:36.38" personId="{26441E15-15A3-4442-92DC-E78DC1CAB5AA}" id="{8A4F1DAE-2309-4FB8-AC4C-D973CE8466D8}">
    <text xml:space="preserve">Historical data for costs of new capacity for renewable energy have been taken from (IRENA, 2024). For the future they follow their recent declining trend until a minimum limit is reached. For hydrogen, future projections are directly taken from (IRENA, 2020). Such trends, for both the BaU and the Optimistic cases </text>
  </threadedComment>
  <threadedComment ref="A25" dT="2026-04-23T14:24:56.09" personId="{26441E15-15A3-4442-92DC-E78DC1CAB5AA}" id="{791FE9E3-44EE-4A6E-BBDB-1C7392E007B2}">
    <text>Computed = cost per GW×new GW</text>
  </threadedComment>
  <threadedComment ref="A33" dT="2026-04-23T13:11:21.52" personId="{26441E15-15A3-4442-92DC-E78DC1CAB5AA}" id="{B08AFFBA-29AB-4AA6-B378-991FE9C80DD5}">
    <text xml:space="preserve">The yearly investment in a sector is calculated by the product of the average investment-to-GDP ratio, historically observed from 2000 to 2022, and the GDP of the previous year. 
All historical data for capital, investments and depreciation are obtained from the Eurostat database. </text>
  </threadedComment>
  <threadedComment ref="A40" dT="2026-04-23T15:03:48.99" personId="{26441E15-15A3-4442-92DC-E78DC1CAB5AA}" id="{B59B0F5F-1670-4929-AF52-6955EAA0EE22}">
    <text xml:space="preserve">To get the yearly depreciation in a sector, the average of depreciation-to-capital ratio, which is also recorded from 2000 to 2022, is applied to the previous year's capital stock for both the scenarios. 
All historical data for capital, investments and depreciation are obtained from the Eurostat database. </text>
  </threadedComment>
  <threadedComment ref="A47" dT="2026-04-23T15:07:57.76" personId="{26441E15-15A3-4442-92DC-E78DC1CAB5AA}" id="{F2DCEE19-A787-41D4-BC16-54C3C0AEFF2C}">
    <text xml:space="preserve">Capital is estimated adding investment and subtractin depreciation from the previous year
𝐾𝑠,𝑡=𝐾𝑠,𝑡−1+𝐼𝑠,𝑡−𝐷𝑠,𝑡  
</text>
  </threadedComment>
  <threadedComment ref="A59" dT="2026-04-23T16:00:27.62" personId="{26441E15-15A3-4442-92DC-E78DC1CAB5AA}" id="{404705C0-1A34-4FC5-81BF-E6A050A9D2E3}">
    <text xml:space="preserve">Human Labour, which measures the total number of hours worked by all the engaged individuals in the economy.
HL_t=WAP_t*LFPR_t*(1-u_t )*H_t
Working age population (WAP) represents the part of the population that is generally considered suitable for work from 15 to 64 years. The BaU scenario follows the central projection of (INE, 2020), with the WAP declining from 6.5 million to 5.5 million. 
Labour Force Participation Rate (LFPR) indicates the share of the working age population who are currently engaged in the labour market, either employed or actively seeking for work. The historical data used are provided by the International Labour Organization, using the ILOSTAT data explorer, and by the INE database up to 2024. In the BaU scenario, it increases from 0.792, last data available, up to 0.85 in 2050. 
Unemployment rate (u) measures the percentage of the active workforce that does not have a job, but it is still searching for it. Historical data comes from the INE database up to 2024 and in the BaU scenario this term is assumed to maintain the same value as it was in 2024, i.e. 6.4%. 
Historical data for the average Hours Worked by an engaged individual (H) comes from Penn World Table database up to 2018 and then for the BaU scenario the last historical year value is kept constant, i.e.1864.5 hours worked per year.
</text>
  </threadedComment>
  <threadedComment ref="A61" dT="2026-04-24T09:52:52.26" personId="{26441E15-15A3-4442-92DC-E78DC1CAB5AA}" id="{5FA2227A-744D-4413-B2C3-1B3F98E7CF19}">
    <text>Relationship obtained for Portugal between exergy efficiency and TFP</text>
  </threadedComment>
  <threadedComment ref="A63" dT="2026-04-25T09:49:50.44" personId="{26441E15-15A3-4442-92DC-E78DC1CAB5AA}" id="{9E216590-628D-46FF-B690-0D660D987F0A}">
    <text>Economic output is modelled via a Cobb-Douglas production function</text>
  </threadedComment>
  <threadedComment ref="A71" dT="2026-04-24T15:57:26.37" personId="{26441E15-15A3-4442-92DC-E78DC1CAB5AA}" id="{46E885B2-A249-44E0-8C23-E9CBC10A4649}">
    <text>Estimated from the historical relationship between useful exergy and GDP for Portugal</text>
  </threadedComment>
  <threadedComment ref="A74" dT="2026-04-25T10:35:26.08" personId="{26441E15-15A3-4442-92DC-E78DC1CAB5AA}" id="{F396224D-B764-46AA-A8AC-24CD8E31BC26}">
    <text xml:space="preserve">Sectoral exergy shares of final exergy follow historical trends  
</text>
  </threadedComment>
  <threadedComment ref="A81" dT="2026-04-26T09:50:36.23" personId="{26441E15-15A3-4442-92DC-E78DC1CAB5AA}" id="{AD757155-CFCE-446D-BA69-413613E9ABAF}">
    <text>The final exergy for sector s = total final exergy * share final exergy sector s</text>
  </threadedComment>
  <threadedComment ref="A88" dT="2026-04-25T10:58:16.65" personId="{26441E15-15A3-4442-92DC-E78DC1CAB5AA}" id="{D833F238-E1A6-4BDA-9530-8A231EC76D8B}">
    <text xml:space="preserve">Shares of carriers in each sector follow historical trends 
</text>
  </threadedComment>
  <threadedComment ref="A127" dT="2026-04-26T10:01:59.34" personId="{26441E15-15A3-4442-92DC-E78DC1CAB5AA}" id="{708F6073-F15E-4106-9FA7-7B231AB73A82}">
    <text>The final exergy for each pair sector - energy carrier = total final exergy sector s * share final exergy of energy carrier c in sector s</text>
  </threadedComment>
  <threadedComment ref="A166" dT="2026-04-26T09:00:51.78" personId="{26441E15-15A3-4442-92DC-E78DC1CAB5AA}" id="{54F83F62-AA3D-471F-9978-D3E81B2C413E}">
    <text>The share of final exergy in a sector that is used by energy carrier/end-use. In this scenario, these shares follow historical trends</text>
  </threadedComment>
  <threadedComment ref="A250" dT="2026-04-26T10:06:09.96" personId="{26441E15-15A3-4442-92DC-E78DC1CAB5AA}" id="{1AF68B73-1734-4239-8C71-91381C7BCC98}">
    <text xml:space="preserve">The final exergy for each sector - energy carrier - end -use = total final exergy of the energy carrier c in sector s * share final exergy of end-use e by energy carrier c in sector s
</text>
  </threadedComment>
  <threadedComment ref="A334" dT="2026-04-27T10:17:01.05" personId="{26441E15-15A3-4442-92DC-E78DC1CAB5AA}" id="{5A22D9AB-997A-44E5-938B-40E05C5452B9}">
    <text xml:space="preserve">Useful exergy = finale exergy * efficiency
</text>
  </threadedComment>
  <threadedComment ref="A483" dT="2026-04-27T10:18:22.55" personId="{26441E15-15A3-4442-92DC-E78DC1CAB5AA}" id="{E32CFC33-2C43-423D-9662-F8D0F6EB256D}">
    <text>All renewable capacity is working - all electricity that cannot be produced by renewable capacity is from natural gas</text>
  </threadedComment>
</ThreadedComments>
</file>

<file path=xl/threadedComments/threadedComment3.xml><?xml version="1.0" encoding="utf-8"?>
<ThreadedComments xmlns="http://schemas.microsoft.com/office/spreadsheetml/2018/threadedcomments" xmlns:x="http://schemas.openxmlformats.org/spreadsheetml/2006/main">
  <threadedComment ref="A5" dT="2026-04-25T10:36:53.06" personId="{26441E15-15A3-4442-92DC-E78DC1CAB5AA}" id="{0F2EE612-86E0-4384-8392-7E7EFF4007A1}">
    <text>all the shares follow RNC2050 projections and assumptions</text>
  </threadedComment>
  <threadedComment ref="A12" dT="2026-04-26T09:49:40.86" personId="{26441E15-15A3-4442-92DC-E78DC1CAB5AA}" id="{D22300AC-3ED6-4227-A889-4FFE52FC93BE}">
    <text>The final exergy for sector s = total final exergy * share final exergy sector s</text>
  </threadedComment>
  <threadedComment ref="A60" dT="2026-04-26T10:02:36.08" personId="{26441E15-15A3-4442-92DC-E78DC1CAB5AA}" id="{6F129A1D-2F07-467E-B361-A8051FC1BDE4}">
    <text xml:space="preserve">The final exergy for each pair sector - energy carrier = total final exergy sector s * share final exergy of energy carrier c in sector s
</text>
  </threadedComment>
  <threadedComment ref="A101" dT="2026-04-26T09:01:59.13" personId="{26441E15-15A3-4442-92DC-E78DC1CAB5AA}" id="{98220DD5-E182-468B-8EC1-590607802C5B}">
    <text xml:space="preserve">The share of final exergy in a sector that is used by energy carrier/end-use. In this scenario, these shares follow Roadmap assumptions
</text>
  </threadedComment>
  <threadedComment ref="A189" dT="2026-04-26T10:06:29.02" personId="{26441E15-15A3-4442-92DC-E78DC1CAB5AA}" id="{5F78E438-1FA2-4BA5-B3C1-3C93AA6823CD}">
    <text xml:space="preserve">The final exergy for each sector - energy carrier - end -use = total final exergy of the energy carrier c in sector s * share final exergy of end-use e by energy carrier c in sector s
</text>
  </threadedComment>
</ThreadedComments>
</file>

<file path=xl/threadedComments/threadedComment4.xml><?xml version="1.0" encoding="utf-8"?>
<ThreadedComments xmlns="http://schemas.microsoft.com/office/spreadsheetml/2018/threadedcomments" xmlns:x="http://schemas.openxmlformats.org/spreadsheetml/2006/main">
  <threadedComment ref="A26" dT="2026-04-23T10:47:36.38" personId="{26441E15-15A3-4442-92DC-E78DC1CAB5AA}" id="{807F9ABC-9833-45AA-A52A-18D34F736BB8}">
    <text xml:space="preserve">Historical data for costs of new capacity for renewable energy have been taken from (IRENA, 2024). For the future they follow their recent declining trend until a minimum limit is reached. For hydrogen, future projections are directly taken from (IRENA, 2020). Such trends, for both the BaU and the Optimistic cases </text>
  </threadedComment>
  <threadedComment ref="A32" dT="2026-04-23T14:26:27.02" personId="{26441E15-15A3-4442-92DC-E78DC1CAB5AA}" id="{CC0A0A5B-3EA7-4013-92B7-DB82B2EBC69A}">
    <text>Computed = cost per GW×extra GW</text>
  </threadedComment>
  <threadedComment ref="A40" dT="2026-04-23T13:14:22.30" personId="{26441E15-15A3-4442-92DC-E78DC1CAB5AA}" id="{13ACE8DE-021B-48A1-8FE8-9802AE098E87}">
    <text xml:space="preserve">Assumptions regarding yearly investments per sector are taken from the National Roadmap are followed.  
All historical data for capital, investments and depreciation are obtained from the Eurostat database. 
The cost of the extra renewable capacity, defined as the difference between the renewable capacity in the Roadmap and the BaU scenarios, is subtracted from the total investment, meaning that this portion of the investment is imposed and forced to be spent to meet the roadmap targets, and it can be considered as an extra or additional investment dedicated to renewable energy. 
</text>
  </threadedComment>
  <threadedComment ref="A48" dT="2026-04-23T15:03:32.06" personId="{26441E15-15A3-4442-92DC-E78DC1CAB5AA}" id="{068F778B-C0A6-453A-8583-4CBB548D545A}">
    <text xml:space="preserve">To get the yearly depreciation in a sector, the average of depreciation-to-capital ratio, which is also recorded from 2000 to 2022, is applied to the previous year's capital stock for both the scenarios. 
All historical data for capital, investments and depreciation are obtained from the Eurostat database. </text>
  </threadedComment>
  <threadedComment ref="A55" dT="2026-04-23T15:07:39.73" personId="{26441E15-15A3-4442-92DC-E78DC1CAB5AA}" id="{95679A23-719E-4201-A0E3-82EEC468A742}">
    <text xml:space="preserve">Capital is estimated adding investment and subtractin depreciation from the previous year
𝐾𝑠,𝑡=𝐾𝑠,𝑡−1+𝐼𝑠,𝑡−𝐷𝑠,𝑡  </text>
  </threadedComment>
  <threadedComment ref="A66" dT="2026-04-23T16:42:53.11" personId="{26441E15-15A3-4442-92DC-E78DC1CAB5AA}" id="{2EE978E0-1E23-431E-A6FD-C55D0CCE59FC}">
    <text xml:space="preserve">Human Labour, which measures the total number of hours worked by all the engaged individuals in the economy.
HL_t=WAP_t*LFPR_t*(1-u_t )*H_t
Working age population (WAP) represents the part of the population that is generally considered suitable for work from 15 to 64 years. In the roadmap scenario, the WAP decreases from 6.5 million to approximately 6 million for this time period. 
Labour Force Participation Rate (LFPR) indicates the share of the working age population who are currently engaged in the labour market, either employed or actively seeking for work. The historical data used are provided by the International Labour Organization, using the ILOSTAT data explorer, and by the INE database up to 2024. In the roadmap scenario, it reached 0.9, assuming inclusive polices and structural improvements in workforce participation.
Unemployment rate (u) measures the percentage of the active workforce that does not have a job, but it is still searching for it. Historical data comes from the INE database up to 2024 and in the roaadmap scenario the unemployment rate will decrease up to 5 % by 2050, the 2023 record global average stated by (United Nations, 2024).
Historical data for the average Hours Worked by an engaged individual (H) comes from Penn World Table database up to 2018 and then for the Roadmap scenario it gradually decreases up to 1450 hours per year in 2050 (8 hours of work per day, 4 days of work per week and 45.3 weeks of work per year).
</text>
  </threadedComment>
  <threadedComment ref="A68" dT="2026-04-24T09:53:06.65" personId="{26441E15-15A3-4442-92DC-E78DC1CAB5AA}" id="{CDBD32F2-9A97-434B-B930-F800DFAEF717}">
    <text xml:space="preserve">Relationship obtained for Portugal between exergy efficiency and TFP
</text>
  </threadedComment>
  <threadedComment ref="A70" dT="2026-04-25T09:50:01.95" personId="{26441E15-15A3-4442-92DC-E78DC1CAB5AA}" id="{C9A3D55F-479D-433D-93FF-D8057FD73F29}">
    <text>Economic output is modelled via a Cobb-Douglas production function</text>
  </threadedComment>
  <threadedComment ref="A76" dT="2026-04-25T10:36:53.06" personId="{26441E15-15A3-4442-92DC-E78DC1CAB5AA}" id="{21C796E8-4D52-4012-B688-F26404D9CA0D}">
    <text>all the shares follow RNC2050 projections and assumptions</text>
  </threadedComment>
  <threadedComment ref="A83" dT="2026-04-26T09:49:40.86" personId="{26441E15-15A3-4442-92DC-E78DC1CAB5AA}" id="{50F846CB-8358-472A-A826-5466E0BA718E}">
    <text>The final exergy for sector s = total final exergy * share final exergy sector s</text>
  </threadedComment>
  <threadedComment ref="A131" dT="2026-04-26T10:02:36.08" personId="{26441E15-15A3-4442-92DC-E78DC1CAB5AA}" id="{8147AC84-AEC2-40DC-B7ED-4630F2DB7217}">
    <text xml:space="preserve">The final exergy for each pair sector - energy carrier = total final exergy sector s * share final exergy of energy carrier c in sector s
</text>
  </threadedComment>
  <threadedComment ref="A172" dT="2026-04-26T09:01:59.13" personId="{26441E15-15A3-4442-92DC-E78DC1CAB5AA}" id="{3AD233BA-9733-4CE6-9DA8-659EDE3B07C7}">
    <text xml:space="preserve">The share of final exergy in a sector that is used by energy carrier/end-use. In this scenario, these shares follow Roadmap assumptions
</text>
  </threadedComment>
  <threadedComment ref="A260" dT="2026-04-26T10:06:29.02" personId="{26441E15-15A3-4442-92DC-E78DC1CAB5AA}" id="{FC20E2AD-3EF4-4A67-B8A3-39FEE91B8167}">
    <text xml:space="preserve">The final exergy for each sector - energy carrier - end -use = total final exergy of the energy carrier c in sector s * share final exergy of end-use e by energy carrier c in sector s
</text>
  </threadedComment>
  <threadedComment ref="A499" dT="2026-05-01T11:30:00.35" personId="{26441E15-15A3-4442-92DC-E78DC1CAB5AA}" id="{B2C7AF08-4ADB-4B73-93AA-9C185174847C}">
    <text>Does not include H2 used to produce electricity</text>
  </threadedComment>
  <threadedComment ref="B533" dT="2026-05-01T10:52:50.63" personId="{26441E15-15A3-4442-92DC-E78DC1CAB5AA}" id="{8E2D7FCC-EEBD-40B3-A662-98ED0A92952B}">
    <text xml:space="preserve">Scenarios from  Irena for 2050 </text>
  </threadedComment>
  <threadedComment ref="B536" dT="2026-05-01T10:52:50.63" personId="{26441E15-15A3-4442-92DC-E78DC1CAB5AA}" id="{FABAE40D-4F5C-4C0E-96C0-A86601D24F47}">
    <text xml:space="preserve">Scenarios from  Irena for 2050 - for fuel cell technology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E214-37C0-4BAD-9CC0-5FF68C3333EA}">
  <dimension ref="A1:AJ400"/>
  <sheetViews>
    <sheetView topLeftCell="A28" zoomScale="88" zoomScaleNormal="88" workbookViewId="0">
      <pane xSplit="1" topLeftCell="B1" activePane="topRight" state="frozen"/>
      <selection pane="topRight" activeCell="A2" sqref="A2:J2"/>
    </sheetView>
  </sheetViews>
  <sheetFormatPr defaultColWidth="8.88671875" defaultRowHeight="14.4" x14ac:dyDescent="0.3"/>
  <cols>
    <col min="1" max="1" width="65.21875" style="3" customWidth="1"/>
    <col min="2" max="2" width="33.6640625" style="29" customWidth="1"/>
    <col min="3" max="3" width="13.5546875" style="3" customWidth="1"/>
    <col min="4" max="8" width="16.6640625" style="3" bestFit="1" customWidth="1"/>
    <col min="9" max="10" width="16.33203125" style="3" bestFit="1" customWidth="1"/>
    <col min="11" max="11" width="15.88671875" style="3" bestFit="1" customWidth="1"/>
    <col min="12" max="13" width="16.33203125" style="3" bestFit="1" customWidth="1"/>
    <col min="14" max="14" width="24.88671875" style="3" customWidth="1"/>
    <col min="15" max="20" width="16.33203125" style="3" bestFit="1" customWidth="1"/>
    <col min="21" max="21" width="15.88671875" style="3" bestFit="1" customWidth="1"/>
    <col min="22" max="22" width="16.33203125" style="3" bestFit="1" customWidth="1"/>
    <col min="23" max="23" width="15.88671875" style="3" bestFit="1" customWidth="1"/>
    <col min="24" max="24" width="16.33203125" style="3" bestFit="1" customWidth="1"/>
    <col min="25" max="25" width="15.88671875" style="3" bestFit="1" customWidth="1"/>
    <col min="26" max="26" width="16.33203125" style="3" bestFit="1" customWidth="1"/>
    <col min="27" max="34" width="15.6640625" style="3" bestFit="1" customWidth="1"/>
    <col min="35" max="36" width="16.33203125" style="3" bestFit="1" customWidth="1"/>
    <col min="37" max="16384" width="8.88671875" style="3"/>
  </cols>
  <sheetData>
    <row r="1" spans="1:36" x14ac:dyDescent="0.3">
      <c r="A1" s="2" t="s">
        <v>528</v>
      </c>
    </row>
    <row r="2" spans="1:36" x14ac:dyDescent="0.3">
      <c r="A2" s="3" t="s">
        <v>561</v>
      </c>
      <c r="C2" s="3">
        <v>2017</v>
      </c>
      <c r="D2" s="3">
        <v>2018</v>
      </c>
      <c r="E2" s="3">
        <v>2019</v>
      </c>
      <c r="F2" s="3">
        <v>2020</v>
      </c>
      <c r="G2" s="3">
        <v>2021</v>
      </c>
      <c r="H2" s="3">
        <v>2022</v>
      </c>
      <c r="I2" s="3">
        <v>2023</v>
      </c>
      <c r="J2" s="3">
        <v>2024</v>
      </c>
      <c r="K2" s="3">
        <v>2025</v>
      </c>
      <c r="L2" s="3">
        <v>2026</v>
      </c>
      <c r="M2" s="3">
        <v>2027</v>
      </c>
      <c r="N2" s="3">
        <v>2028</v>
      </c>
      <c r="O2" s="3">
        <v>2029</v>
      </c>
      <c r="P2" s="3">
        <v>2030</v>
      </c>
      <c r="Q2" s="3">
        <v>2031</v>
      </c>
      <c r="R2" s="3">
        <v>2032</v>
      </c>
      <c r="S2" s="3">
        <v>2033</v>
      </c>
      <c r="T2" s="3">
        <v>2034</v>
      </c>
      <c r="U2" s="3">
        <v>2035</v>
      </c>
      <c r="V2" s="3">
        <v>2036</v>
      </c>
      <c r="W2" s="3">
        <v>2037</v>
      </c>
      <c r="X2" s="3">
        <v>2038</v>
      </c>
      <c r="Y2" s="3">
        <v>2039</v>
      </c>
      <c r="Z2" s="3">
        <v>2040</v>
      </c>
      <c r="AA2" s="3">
        <v>2041</v>
      </c>
      <c r="AB2" s="3">
        <v>2042</v>
      </c>
      <c r="AC2" s="3">
        <v>2043</v>
      </c>
      <c r="AD2" s="3">
        <v>2044</v>
      </c>
      <c r="AE2" s="3">
        <v>2045</v>
      </c>
      <c r="AF2" s="3">
        <v>2046</v>
      </c>
      <c r="AG2" s="3">
        <v>2047</v>
      </c>
      <c r="AH2" s="3">
        <v>2048</v>
      </c>
      <c r="AI2" s="3">
        <v>2049</v>
      </c>
      <c r="AJ2" s="3">
        <v>2050</v>
      </c>
    </row>
    <row r="3" spans="1:36" x14ac:dyDescent="0.3">
      <c r="A3" s="37" t="s">
        <v>314</v>
      </c>
      <c r="B3" s="71"/>
      <c r="C3" s="84">
        <v>1</v>
      </c>
      <c r="D3" s="84">
        <v>1</v>
      </c>
      <c r="E3" s="84">
        <v>1</v>
      </c>
      <c r="F3" s="84">
        <v>1</v>
      </c>
      <c r="G3" s="84">
        <v>1</v>
      </c>
      <c r="H3" s="84">
        <v>1</v>
      </c>
      <c r="I3" s="84">
        <v>1</v>
      </c>
      <c r="J3" s="84">
        <v>1</v>
      </c>
      <c r="K3" s="84">
        <v>1</v>
      </c>
      <c r="L3" s="84">
        <v>1</v>
      </c>
      <c r="M3" s="84">
        <v>1</v>
      </c>
      <c r="N3" s="84">
        <v>1</v>
      </c>
      <c r="O3" s="84">
        <v>1</v>
      </c>
      <c r="P3" s="84">
        <v>1</v>
      </c>
      <c r="Q3" s="84">
        <v>1</v>
      </c>
      <c r="R3" s="84">
        <v>1</v>
      </c>
      <c r="S3" s="84">
        <v>1</v>
      </c>
      <c r="T3" s="84">
        <v>1</v>
      </c>
      <c r="U3" s="84">
        <v>1</v>
      </c>
      <c r="V3" s="84">
        <v>1</v>
      </c>
      <c r="W3" s="84">
        <v>1</v>
      </c>
      <c r="X3" s="84">
        <v>1</v>
      </c>
      <c r="Y3" s="84">
        <v>1</v>
      </c>
      <c r="Z3" s="84">
        <v>1</v>
      </c>
      <c r="AA3" s="84">
        <v>1</v>
      </c>
      <c r="AB3" s="84">
        <v>1</v>
      </c>
      <c r="AC3" s="84">
        <v>1</v>
      </c>
      <c r="AD3" s="84">
        <v>1</v>
      </c>
      <c r="AE3" s="84">
        <v>1</v>
      </c>
      <c r="AF3" s="84">
        <v>1</v>
      </c>
      <c r="AG3" s="84">
        <v>1</v>
      </c>
      <c r="AH3" s="84">
        <v>1</v>
      </c>
      <c r="AI3" s="84">
        <v>1</v>
      </c>
      <c r="AJ3" s="85">
        <v>1</v>
      </c>
    </row>
    <row r="4" spans="1:36" x14ac:dyDescent="0.3">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row>
    <row r="5" spans="1:36" x14ac:dyDescent="0.3">
      <c r="A5" s="16" t="s">
        <v>315</v>
      </c>
      <c r="B5" s="54" t="s">
        <v>526</v>
      </c>
      <c r="C5" s="105">
        <v>0.27142930752071365</v>
      </c>
      <c r="D5" s="105">
        <v>0.27119604086600013</v>
      </c>
      <c r="E5" s="105">
        <v>0.27325049653126066</v>
      </c>
      <c r="F5" s="105">
        <v>0.28555072142520338</v>
      </c>
      <c r="G5" s="105">
        <v>0.28462772879751735</v>
      </c>
      <c r="H5" s="105">
        <v>0.27572585462860855</v>
      </c>
      <c r="I5" s="105">
        <v>0.25944504168878524</v>
      </c>
      <c r="J5" s="105">
        <v>0.25617083755715608</v>
      </c>
      <c r="K5" s="105">
        <v>0.25289663342552693</v>
      </c>
      <c r="L5" s="105">
        <v>0.24962242929389777</v>
      </c>
      <c r="M5" s="105">
        <v>0.24634822516226862</v>
      </c>
      <c r="N5" s="105">
        <v>0.24307402103063946</v>
      </c>
      <c r="O5" s="105">
        <v>0.23979981689901031</v>
      </c>
      <c r="P5" s="105">
        <v>0.23652561276738115</v>
      </c>
      <c r="Q5" s="105">
        <v>0.233251408635752</v>
      </c>
      <c r="R5" s="105">
        <v>0.22997720450412285</v>
      </c>
      <c r="S5" s="105">
        <v>0.22670300037249369</v>
      </c>
      <c r="T5" s="105">
        <v>0.22342879624086454</v>
      </c>
      <c r="U5" s="105">
        <v>0.22015459210923538</v>
      </c>
      <c r="V5" s="105">
        <v>0.21688038797760623</v>
      </c>
      <c r="W5" s="105">
        <v>0.21360618384597707</v>
      </c>
      <c r="X5" s="105">
        <v>0.21033197971434792</v>
      </c>
      <c r="Y5" s="105">
        <v>0.20705777558271876</v>
      </c>
      <c r="Z5" s="105">
        <v>0.20378357145108961</v>
      </c>
      <c r="AA5" s="114">
        <v>0.20050936731946045</v>
      </c>
      <c r="AB5" s="114">
        <v>0.1972351631878313</v>
      </c>
      <c r="AC5" s="114">
        <v>0.19396095905620214</v>
      </c>
      <c r="AD5" s="114">
        <v>0.19068675492457299</v>
      </c>
      <c r="AE5" s="114">
        <v>0.18741255079294383</v>
      </c>
      <c r="AF5" s="114">
        <v>0.18413834666131468</v>
      </c>
      <c r="AG5" s="114">
        <v>0.18086414252968552</v>
      </c>
      <c r="AH5" s="114">
        <v>0.17758993839805637</v>
      </c>
      <c r="AI5" s="114">
        <v>0.17431573426642721</v>
      </c>
      <c r="AJ5" s="115">
        <v>0.17104153013479806</v>
      </c>
    </row>
    <row r="6" spans="1:36" x14ac:dyDescent="0.3">
      <c r="A6" s="7" t="s">
        <v>316</v>
      </c>
      <c r="B6" s="55" t="s">
        <v>526</v>
      </c>
      <c r="C6" s="108">
        <v>0.35464319562383245</v>
      </c>
      <c r="D6" s="108">
        <v>0.3567978619468159</v>
      </c>
      <c r="E6" s="108">
        <v>0.36315882420459766</v>
      </c>
      <c r="F6" s="108">
        <v>0.32899596688063792</v>
      </c>
      <c r="G6" s="108">
        <v>0.34997125970795845</v>
      </c>
      <c r="H6" s="108">
        <v>0.36009083698615246</v>
      </c>
      <c r="I6" s="108">
        <v>0.37211799973633219</v>
      </c>
      <c r="J6" s="108">
        <v>0.37430882943118515</v>
      </c>
      <c r="K6" s="108">
        <v>0.37649965912603722</v>
      </c>
      <c r="L6" s="108">
        <v>0.37869048882089018</v>
      </c>
      <c r="M6" s="108">
        <v>0.38088131851574314</v>
      </c>
      <c r="N6" s="108">
        <v>0.38307214821059521</v>
      </c>
      <c r="O6" s="108">
        <v>0.38526297790544817</v>
      </c>
      <c r="P6" s="108">
        <v>0.38745380760030113</v>
      </c>
      <c r="Q6" s="108">
        <v>0.3896446372951532</v>
      </c>
      <c r="R6" s="108">
        <v>0.39183546699000615</v>
      </c>
      <c r="S6" s="108">
        <v>0.39402629668485822</v>
      </c>
      <c r="T6" s="108">
        <v>0.39621712637971118</v>
      </c>
      <c r="U6" s="108">
        <v>0.39840795607456414</v>
      </c>
      <c r="V6" s="108">
        <v>0.40059878576941621</v>
      </c>
      <c r="W6" s="108">
        <v>0.40278961546426917</v>
      </c>
      <c r="X6" s="108">
        <v>0.40498044515912213</v>
      </c>
      <c r="Y6" s="108">
        <v>0.4071712748539742</v>
      </c>
      <c r="Z6" s="108">
        <v>0.40936210454882715</v>
      </c>
      <c r="AA6" s="116">
        <v>0.41155293424368011</v>
      </c>
      <c r="AB6" s="116">
        <v>0.41374376393853218</v>
      </c>
      <c r="AC6" s="116">
        <v>0.41593459363338514</v>
      </c>
      <c r="AD6" s="116">
        <v>0.41812542332823721</v>
      </c>
      <c r="AE6" s="116">
        <v>0.42031625302309017</v>
      </c>
      <c r="AF6" s="116">
        <v>0.42250708271794313</v>
      </c>
      <c r="AG6" s="116">
        <v>0.4246979124127952</v>
      </c>
      <c r="AH6" s="116">
        <v>0.42688874210764816</v>
      </c>
      <c r="AI6" s="116">
        <v>0.42907957180250111</v>
      </c>
      <c r="AJ6" s="117">
        <v>0.43127040149735318</v>
      </c>
    </row>
    <row r="7" spans="1:36" x14ac:dyDescent="0.3">
      <c r="A7" s="7" t="s">
        <v>317</v>
      </c>
      <c r="B7" s="55" t="s">
        <v>526</v>
      </c>
      <c r="C7" s="108">
        <v>0.11098227261593051</v>
      </c>
      <c r="D7" s="108">
        <v>0.114180823121005</v>
      </c>
      <c r="E7" s="108">
        <v>0.11117733210899074</v>
      </c>
      <c r="F7" s="108">
        <v>0.10630521958057823</v>
      </c>
      <c r="G7" s="108">
        <v>0.10424486563970144</v>
      </c>
      <c r="H7" s="108">
        <v>0.10934642537453736</v>
      </c>
      <c r="I7" s="108">
        <v>0.15300365093648671</v>
      </c>
      <c r="J7" s="108">
        <v>0.15238571374656651</v>
      </c>
      <c r="K7" s="108">
        <v>0.15176777655664631</v>
      </c>
      <c r="L7" s="108">
        <v>0.1511498393667261</v>
      </c>
      <c r="M7" s="108">
        <v>0.1505319021768059</v>
      </c>
      <c r="N7" s="108">
        <v>0.14991396498688569</v>
      </c>
      <c r="O7" s="108">
        <v>0.14929602779696549</v>
      </c>
      <c r="P7" s="108">
        <v>0.14867809060704529</v>
      </c>
      <c r="Q7" s="108">
        <v>0.14806015341712508</v>
      </c>
      <c r="R7" s="108">
        <v>0.1474422162272051</v>
      </c>
      <c r="S7" s="108">
        <v>0.1468242790372849</v>
      </c>
      <c r="T7" s="108">
        <v>0.1462063418473647</v>
      </c>
      <c r="U7" s="108">
        <v>0.14558840465744449</v>
      </c>
      <c r="V7" s="108">
        <v>0.14497046746752429</v>
      </c>
      <c r="W7" s="108">
        <v>0.14435253027760409</v>
      </c>
      <c r="X7" s="108">
        <v>0.14373459308768388</v>
      </c>
      <c r="Y7" s="108">
        <v>0.14311665589776368</v>
      </c>
      <c r="Z7" s="108">
        <v>0.14249871870784347</v>
      </c>
      <c r="AA7" s="116">
        <v>0.14188078151792327</v>
      </c>
      <c r="AB7" s="116">
        <v>0.14126284432800307</v>
      </c>
      <c r="AC7" s="116">
        <v>0.14064490713808286</v>
      </c>
      <c r="AD7" s="116">
        <v>0.14002696994816266</v>
      </c>
      <c r="AE7" s="116">
        <v>0.13940903275824246</v>
      </c>
      <c r="AF7" s="116">
        <v>0.13879109556832225</v>
      </c>
      <c r="AG7" s="116">
        <v>0.13817315837840205</v>
      </c>
      <c r="AH7" s="116">
        <v>0.13755522118848185</v>
      </c>
      <c r="AI7" s="116">
        <v>0.13693728399856164</v>
      </c>
      <c r="AJ7" s="117">
        <v>0.13631934680864144</v>
      </c>
    </row>
    <row r="8" spans="1:36" x14ac:dyDescent="0.3">
      <c r="A8" s="7" t="s">
        <v>318</v>
      </c>
      <c r="B8" s="55" t="s">
        <v>526</v>
      </c>
      <c r="C8" s="108">
        <v>0.1568034780102574</v>
      </c>
      <c r="D8" s="108">
        <v>0.15992742249939815</v>
      </c>
      <c r="E8" s="108">
        <v>0.159256961950485</v>
      </c>
      <c r="F8" s="108">
        <v>0.17964942968362627</v>
      </c>
      <c r="G8" s="108">
        <v>0.17499830633485761</v>
      </c>
      <c r="H8" s="108">
        <v>0.16410964136176276</v>
      </c>
      <c r="I8" s="108">
        <v>0.12335774197451999</v>
      </c>
      <c r="J8" s="108">
        <v>0.12518343580772928</v>
      </c>
      <c r="K8" s="108">
        <v>0.12700912964093902</v>
      </c>
      <c r="L8" s="108">
        <v>0.12883482347414832</v>
      </c>
      <c r="M8" s="108">
        <v>0.13066051730735762</v>
      </c>
      <c r="N8" s="108">
        <v>0.13248621114056736</v>
      </c>
      <c r="O8" s="108">
        <v>0.13431190497377665</v>
      </c>
      <c r="P8" s="108">
        <v>0.13613759880698639</v>
      </c>
      <c r="Q8" s="108">
        <v>0.13796329264019569</v>
      </c>
      <c r="R8" s="108">
        <v>0.13978898647340543</v>
      </c>
      <c r="S8" s="108">
        <v>0.14161468030661473</v>
      </c>
      <c r="T8" s="108">
        <v>0.14344037413982402</v>
      </c>
      <c r="U8" s="108">
        <v>0.14526606797303376</v>
      </c>
      <c r="V8" s="108">
        <v>0.14709176180624306</v>
      </c>
      <c r="W8" s="108">
        <v>0.1489174556394528</v>
      </c>
      <c r="X8" s="108">
        <v>0.1507431494726621</v>
      </c>
      <c r="Y8" s="108">
        <v>0.15256884330587139</v>
      </c>
      <c r="Z8" s="108">
        <v>0.15439453713908113</v>
      </c>
      <c r="AA8" s="116">
        <v>0.15622023097229043</v>
      </c>
      <c r="AB8" s="116">
        <v>0.15804592480550017</v>
      </c>
      <c r="AC8" s="116">
        <v>0.15987161863870947</v>
      </c>
      <c r="AD8" s="116">
        <v>0.16169731247191876</v>
      </c>
      <c r="AE8" s="116">
        <v>0.1635230063051285</v>
      </c>
      <c r="AF8" s="116">
        <v>0.1653487001383378</v>
      </c>
      <c r="AG8" s="116">
        <v>0.16717439397154754</v>
      </c>
      <c r="AH8" s="116">
        <v>0.16900008780475684</v>
      </c>
      <c r="AI8" s="116">
        <v>0.17082578163796613</v>
      </c>
      <c r="AJ8" s="117">
        <v>0.17265147547117587</v>
      </c>
    </row>
    <row r="9" spans="1:36" x14ac:dyDescent="0.3">
      <c r="A9" s="7" t="s">
        <v>319</v>
      </c>
      <c r="B9" s="55" t="s">
        <v>526</v>
      </c>
      <c r="C9" s="108">
        <v>2.7798035081324522E-2</v>
      </c>
      <c r="D9" s="108">
        <v>2.8064645671249291E-2</v>
      </c>
      <c r="E9" s="108">
        <v>2.8618365270782164E-2</v>
      </c>
      <c r="F9" s="108">
        <v>3.2768238011330567E-2</v>
      </c>
      <c r="G9" s="108">
        <v>3.3720549767468688E-2</v>
      </c>
      <c r="H9" s="108">
        <v>2.9928558021861128E-2</v>
      </c>
      <c r="I9" s="108">
        <v>2.3282590592800578E-2</v>
      </c>
      <c r="J9" s="108">
        <v>2.2797523246152362E-2</v>
      </c>
      <c r="K9" s="108">
        <v>2.2312455899504147E-2</v>
      </c>
      <c r="L9" s="108">
        <v>2.1827388552855931E-2</v>
      </c>
      <c r="M9" s="108">
        <v>2.1342321206207715E-2</v>
      </c>
      <c r="N9" s="108">
        <v>2.0857253859559499E-2</v>
      </c>
      <c r="O9" s="108">
        <v>2.0372186512911283E-2</v>
      </c>
      <c r="P9" s="108">
        <v>1.9887119166263068E-2</v>
      </c>
      <c r="Q9" s="108">
        <v>1.9402051819614852E-2</v>
      </c>
      <c r="R9" s="108">
        <v>1.8916984472966636E-2</v>
      </c>
      <c r="S9" s="108">
        <v>1.843191712631842E-2</v>
      </c>
      <c r="T9" s="108">
        <v>1.7946849779670204E-2</v>
      </c>
      <c r="U9" s="108">
        <v>1.7461782433021988E-2</v>
      </c>
      <c r="V9" s="108">
        <v>1.6976715086373773E-2</v>
      </c>
      <c r="W9" s="108">
        <v>1.6491647739725446E-2</v>
      </c>
      <c r="X9" s="108">
        <v>1.600658039307723E-2</v>
      </c>
      <c r="Y9" s="108">
        <v>1.5521513046429014E-2</v>
      </c>
      <c r="Z9" s="108">
        <v>1.5036445699780798E-2</v>
      </c>
      <c r="AA9" s="116">
        <v>1.4551378353132582E-2</v>
      </c>
      <c r="AB9" s="116">
        <v>1.4066311006484367E-2</v>
      </c>
      <c r="AC9" s="116">
        <v>1.3581243659836151E-2</v>
      </c>
      <c r="AD9" s="116">
        <v>1.3096176313187935E-2</v>
      </c>
      <c r="AE9" s="116">
        <v>1.2611108966539719E-2</v>
      </c>
      <c r="AF9" s="116">
        <v>1.2126041619891503E-2</v>
      </c>
      <c r="AG9" s="116">
        <v>1.1640974273243287E-2</v>
      </c>
      <c r="AH9" s="116">
        <v>1.1155906926595072E-2</v>
      </c>
      <c r="AI9" s="116">
        <v>1.0670839579946856E-2</v>
      </c>
      <c r="AJ9" s="117">
        <v>1.018577223329864E-2</v>
      </c>
    </row>
    <row r="10" spans="1:36" x14ac:dyDescent="0.3">
      <c r="A10" s="11" t="s">
        <v>320</v>
      </c>
      <c r="B10" s="56" t="s">
        <v>526</v>
      </c>
      <c r="C10" s="111">
        <v>7.8343711147941489E-2</v>
      </c>
      <c r="D10" s="111">
        <v>6.9833205895531769E-2</v>
      </c>
      <c r="E10" s="111">
        <v>6.4538019933883639E-2</v>
      </c>
      <c r="F10" s="111">
        <v>6.673042441862384E-2</v>
      </c>
      <c r="G10" s="111">
        <v>5.2437289752496709E-2</v>
      </c>
      <c r="H10" s="111">
        <v>6.0798683627077806E-2</v>
      </c>
      <c r="I10" s="111">
        <v>6.8792975071074958E-2</v>
      </c>
      <c r="J10" s="111">
        <v>6.9153660211210388E-2</v>
      </c>
      <c r="K10" s="111">
        <v>6.9514345351345819E-2</v>
      </c>
      <c r="L10" s="111">
        <v>6.9875030491481249E-2</v>
      </c>
      <c r="M10" s="111">
        <v>7.023571563161668E-2</v>
      </c>
      <c r="N10" s="111">
        <v>7.059640077175211E-2</v>
      </c>
      <c r="O10" s="111">
        <v>7.0957085911887541E-2</v>
      </c>
      <c r="P10" s="111">
        <v>7.1317771052023082E-2</v>
      </c>
      <c r="Q10" s="111">
        <v>7.1678456192158513E-2</v>
      </c>
      <c r="R10" s="111">
        <v>7.2039141332293943E-2</v>
      </c>
      <c r="S10" s="111">
        <v>7.2399826472429374E-2</v>
      </c>
      <c r="T10" s="111">
        <v>7.2760511612564804E-2</v>
      </c>
      <c r="U10" s="111">
        <v>7.3121196752700235E-2</v>
      </c>
      <c r="V10" s="111">
        <v>7.3481881892835665E-2</v>
      </c>
      <c r="W10" s="111">
        <v>7.3842567032971207E-2</v>
      </c>
      <c r="X10" s="111">
        <v>7.4203252173106637E-2</v>
      </c>
      <c r="Y10" s="111">
        <v>7.4563937313242068E-2</v>
      </c>
      <c r="Z10" s="111">
        <v>7.4924622453377498E-2</v>
      </c>
      <c r="AA10" s="118">
        <v>7.5285307593512929E-2</v>
      </c>
      <c r="AB10" s="118">
        <v>7.564599273364836E-2</v>
      </c>
      <c r="AC10" s="118">
        <v>7.600667787378379E-2</v>
      </c>
      <c r="AD10" s="118">
        <v>7.6367363013919221E-2</v>
      </c>
      <c r="AE10" s="118">
        <v>7.6728048154054762E-2</v>
      </c>
      <c r="AF10" s="118">
        <v>7.7088733294190193E-2</v>
      </c>
      <c r="AG10" s="118">
        <v>7.7449418434325623E-2</v>
      </c>
      <c r="AH10" s="118">
        <v>7.7810103574461054E-2</v>
      </c>
      <c r="AI10" s="118">
        <v>7.8170788714596484E-2</v>
      </c>
      <c r="AJ10" s="119">
        <v>7.8531473854731915E-2</v>
      </c>
    </row>
    <row r="11" spans="1:36" x14ac:dyDescent="0.3">
      <c r="C11" s="4"/>
      <c r="D11" s="4"/>
      <c r="E11" s="4"/>
      <c r="F11" s="4"/>
      <c r="G11" s="4"/>
      <c r="H11" s="4"/>
      <c r="I11" s="4"/>
      <c r="K11" s="4"/>
      <c r="L11" s="4"/>
      <c r="M11" s="4"/>
      <c r="N11" s="4"/>
      <c r="O11" s="4"/>
      <c r="P11" s="4"/>
      <c r="Q11" s="4"/>
      <c r="R11" s="4"/>
      <c r="S11" s="4"/>
      <c r="T11" s="4"/>
      <c r="U11" s="4"/>
      <c r="V11" s="4"/>
      <c r="W11" s="4"/>
      <c r="X11" s="4"/>
      <c r="Y11" s="4"/>
      <c r="Z11" s="4"/>
    </row>
    <row r="12" spans="1:36" x14ac:dyDescent="0.3">
      <c r="A12" s="16" t="s">
        <v>321</v>
      </c>
      <c r="B12" s="54" t="s">
        <v>529</v>
      </c>
      <c r="C12" s="18">
        <f t="shared" ref="C12:AJ12" si="0">+C5*C$3</f>
        <v>0.27142930752071365</v>
      </c>
      <c r="D12" s="18">
        <f t="shared" si="0"/>
        <v>0.27119604086600013</v>
      </c>
      <c r="E12" s="18">
        <f t="shared" si="0"/>
        <v>0.27325049653126066</v>
      </c>
      <c r="F12" s="18">
        <f t="shared" si="0"/>
        <v>0.28555072142520338</v>
      </c>
      <c r="G12" s="18">
        <f t="shared" si="0"/>
        <v>0.28462772879751735</v>
      </c>
      <c r="H12" s="18">
        <f t="shared" si="0"/>
        <v>0.27572585462860855</v>
      </c>
      <c r="I12" s="18">
        <f t="shared" si="0"/>
        <v>0.25944504168878524</v>
      </c>
      <c r="J12" s="18">
        <f t="shared" si="0"/>
        <v>0.25617083755715608</v>
      </c>
      <c r="K12" s="18">
        <f t="shared" si="0"/>
        <v>0.25289663342552693</v>
      </c>
      <c r="L12" s="18">
        <f t="shared" si="0"/>
        <v>0.24962242929389777</v>
      </c>
      <c r="M12" s="18">
        <f t="shared" si="0"/>
        <v>0.24634822516226862</v>
      </c>
      <c r="N12" s="18">
        <f t="shared" si="0"/>
        <v>0.24307402103063946</v>
      </c>
      <c r="O12" s="18">
        <f t="shared" si="0"/>
        <v>0.23979981689901031</v>
      </c>
      <c r="P12" s="18">
        <f t="shared" si="0"/>
        <v>0.23652561276738115</v>
      </c>
      <c r="Q12" s="18">
        <f t="shared" si="0"/>
        <v>0.233251408635752</v>
      </c>
      <c r="R12" s="18">
        <f t="shared" si="0"/>
        <v>0.22997720450412285</v>
      </c>
      <c r="S12" s="18">
        <f t="shared" si="0"/>
        <v>0.22670300037249369</v>
      </c>
      <c r="T12" s="18">
        <f t="shared" si="0"/>
        <v>0.22342879624086454</v>
      </c>
      <c r="U12" s="18">
        <f t="shared" si="0"/>
        <v>0.22015459210923538</v>
      </c>
      <c r="V12" s="18">
        <f t="shared" si="0"/>
        <v>0.21688038797760623</v>
      </c>
      <c r="W12" s="18">
        <f t="shared" si="0"/>
        <v>0.21360618384597707</v>
      </c>
      <c r="X12" s="18">
        <f t="shared" si="0"/>
        <v>0.21033197971434792</v>
      </c>
      <c r="Y12" s="18">
        <f t="shared" si="0"/>
        <v>0.20705777558271876</v>
      </c>
      <c r="Z12" s="18">
        <f t="shared" si="0"/>
        <v>0.20378357145108961</v>
      </c>
      <c r="AA12" s="18">
        <f t="shared" si="0"/>
        <v>0.20050936731946045</v>
      </c>
      <c r="AB12" s="18">
        <f t="shared" si="0"/>
        <v>0.1972351631878313</v>
      </c>
      <c r="AC12" s="18">
        <f t="shared" si="0"/>
        <v>0.19396095905620214</v>
      </c>
      <c r="AD12" s="18">
        <f t="shared" si="0"/>
        <v>0.19068675492457299</v>
      </c>
      <c r="AE12" s="18">
        <f t="shared" si="0"/>
        <v>0.18741255079294383</v>
      </c>
      <c r="AF12" s="18">
        <f t="shared" si="0"/>
        <v>0.18413834666131468</v>
      </c>
      <c r="AG12" s="18">
        <f t="shared" si="0"/>
        <v>0.18086414252968552</v>
      </c>
      <c r="AH12" s="18">
        <f t="shared" si="0"/>
        <v>0.17758993839805637</v>
      </c>
      <c r="AI12" s="18">
        <f t="shared" si="0"/>
        <v>0.17431573426642721</v>
      </c>
      <c r="AJ12" s="19">
        <f t="shared" si="0"/>
        <v>0.17104153013479806</v>
      </c>
    </row>
    <row r="13" spans="1:36" x14ac:dyDescent="0.3">
      <c r="A13" s="7" t="s">
        <v>322</v>
      </c>
      <c r="B13" s="55" t="s">
        <v>529</v>
      </c>
      <c r="C13" s="20">
        <f t="shared" ref="C13:AJ13" si="1">+C6*C$3</f>
        <v>0.35464319562383245</v>
      </c>
      <c r="D13" s="20">
        <f t="shared" si="1"/>
        <v>0.3567978619468159</v>
      </c>
      <c r="E13" s="20">
        <f t="shared" si="1"/>
        <v>0.36315882420459766</v>
      </c>
      <c r="F13" s="20">
        <f t="shared" si="1"/>
        <v>0.32899596688063792</v>
      </c>
      <c r="G13" s="20">
        <f t="shared" si="1"/>
        <v>0.34997125970795845</v>
      </c>
      <c r="H13" s="20">
        <f t="shared" si="1"/>
        <v>0.36009083698615246</v>
      </c>
      <c r="I13" s="20">
        <f t="shared" si="1"/>
        <v>0.37211799973633219</v>
      </c>
      <c r="J13" s="20">
        <f t="shared" si="1"/>
        <v>0.37430882943118515</v>
      </c>
      <c r="K13" s="20">
        <f t="shared" si="1"/>
        <v>0.37649965912603722</v>
      </c>
      <c r="L13" s="20">
        <f t="shared" si="1"/>
        <v>0.37869048882089018</v>
      </c>
      <c r="M13" s="20">
        <f t="shared" si="1"/>
        <v>0.38088131851574314</v>
      </c>
      <c r="N13" s="20">
        <f t="shared" si="1"/>
        <v>0.38307214821059521</v>
      </c>
      <c r="O13" s="20">
        <f t="shared" si="1"/>
        <v>0.38526297790544817</v>
      </c>
      <c r="P13" s="20">
        <f t="shared" si="1"/>
        <v>0.38745380760030113</v>
      </c>
      <c r="Q13" s="20">
        <f t="shared" si="1"/>
        <v>0.3896446372951532</v>
      </c>
      <c r="R13" s="20">
        <f t="shared" si="1"/>
        <v>0.39183546699000615</v>
      </c>
      <c r="S13" s="20">
        <f t="shared" si="1"/>
        <v>0.39402629668485822</v>
      </c>
      <c r="T13" s="20">
        <f t="shared" si="1"/>
        <v>0.39621712637971118</v>
      </c>
      <c r="U13" s="20">
        <f t="shared" si="1"/>
        <v>0.39840795607456414</v>
      </c>
      <c r="V13" s="20">
        <f t="shared" si="1"/>
        <v>0.40059878576941621</v>
      </c>
      <c r="W13" s="20">
        <f t="shared" si="1"/>
        <v>0.40278961546426917</v>
      </c>
      <c r="X13" s="20">
        <f t="shared" si="1"/>
        <v>0.40498044515912213</v>
      </c>
      <c r="Y13" s="20">
        <f t="shared" si="1"/>
        <v>0.4071712748539742</v>
      </c>
      <c r="Z13" s="20">
        <f t="shared" si="1"/>
        <v>0.40936210454882715</v>
      </c>
      <c r="AA13" s="20">
        <f t="shared" si="1"/>
        <v>0.41155293424368011</v>
      </c>
      <c r="AB13" s="20">
        <f t="shared" si="1"/>
        <v>0.41374376393853218</v>
      </c>
      <c r="AC13" s="20">
        <f t="shared" si="1"/>
        <v>0.41593459363338514</v>
      </c>
      <c r="AD13" s="20">
        <f t="shared" si="1"/>
        <v>0.41812542332823721</v>
      </c>
      <c r="AE13" s="20">
        <f t="shared" si="1"/>
        <v>0.42031625302309017</v>
      </c>
      <c r="AF13" s="20">
        <f t="shared" si="1"/>
        <v>0.42250708271794313</v>
      </c>
      <c r="AG13" s="20">
        <f t="shared" si="1"/>
        <v>0.4246979124127952</v>
      </c>
      <c r="AH13" s="20">
        <f t="shared" si="1"/>
        <v>0.42688874210764816</v>
      </c>
      <c r="AI13" s="20">
        <f t="shared" si="1"/>
        <v>0.42907957180250111</v>
      </c>
      <c r="AJ13" s="21">
        <f t="shared" si="1"/>
        <v>0.43127040149735318</v>
      </c>
    </row>
    <row r="14" spans="1:36" x14ac:dyDescent="0.3">
      <c r="A14" s="7" t="s">
        <v>323</v>
      </c>
      <c r="B14" s="55" t="s">
        <v>529</v>
      </c>
      <c r="C14" s="20">
        <f t="shared" ref="C14:AJ14" si="2">+C7*C$3</f>
        <v>0.11098227261593051</v>
      </c>
      <c r="D14" s="20">
        <f t="shared" si="2"/>
        <v>0.114180823121005</v>
      </c>
      <c r="E14" s="20">
        <f t="shared" si="2"/>
        <v>0.11117733210899074</v>
      </c>
      <c r="F14" s="20">
        <f t="shared" si="2"/>
        <v>0.10630521958057823</v>
      </c>
      <c r="G14" s="20">
        <f t="shared" si="2"/>
        <v>0.10424486563970144</v>
      </c>
      <c r="H14" s="20">
        <f t="shared" si="2"/>
        <v>0.10934642537453736</v>
      </c>
      <c r="I14" s="20">
        <f t="shared" si="2"/>
        <v>0.15300365093648671</v>
      </c>
      <c r="J14" s="20">
        <f t="shared" si="2"/>
        <v>0.15238571374656651</v>
      </c>
      <c r="K14" s="20">
        <f t="shared" si="2"/>
        <v>0.15176777655664631</v>
      </c>
      <c r="L14" s="20">
        <f t="shared" si="2"/>
        <v>0.1511498393667261</v>
      </c>
      <c r="M14" s="20">
        <f t="shared" si="2"/>
        <v>0.1505319021768059</v>
      </c>
      <c r="N14" s="20">
        <f t="shared" si="2"/>
        <v>0.14991396498688569</v>
      </c>
      <c r="O14" s="20">
        <f t="shared" si="2"/>
        <v>0.14929602779696549</v>
      </c>
      <c r="P14" s="20">
        <f t="shared" si="2"/>
        <v>0.14867809060704529</v>
      </c>
      <c r="Q14" s="20">
        <f t="shared" si="2"/>
        <v>0.14806015341712508</v>
      </c>
      <c r="R14" s="20">
        <f t="shared" si="2"/>
        <v>0.1474422162272051</v>
      </c>
      <c r="S14" s="20">
        <f t="shared" si="2"/>
        <v>0.1468242790372849</v>
      </c>
      <c r="T14" s="20">
        <f t="shared" si="2"/>
        <v>0.1462063418473647</v>
      </c>
      <c r="U14" s="20">
        <f t="shared" si="2"/>
        <v>0.14558840465744449</v>
      </c>
      <c r="V14" s="20">
        <f t="shared" si="2"/>
        <v>0.14497046746752429</v>
      </c>
      <c r="W14" s="20">
        <f t="shared" si="2"/>
        <v>0.14435253027760409</v>
      </c>
      <c r="X14" s="20">
        <f t="shared" si="2"/>
        <v>0.14373459308768388</v>
      </c>
      <c r="Y14" s="20">
        <f t="shared" si="2"/>
        <v>0.14311665589776368</v>
      </c>
      <c r="Z14" s="20">
        <f t="shared" si="2"/>
        <v>0.14249871870784347</v>
      </c>
      <c r="AA14" s="20">
        <f t="shared" si="2"/>
        <v>0.14188078151792327</v>
      </c>
      <c r="AB14" s="20">
        <f t="shared" si="2"/>
        <v>0.14126284432800307</v>
      </c>
      <c r="AC14" s="20">
        <f t="shared" si="2"/>
        <v>0.14064490713808286</v>
      </c>
      <c r="AD14" s="20">
        <f t="shared" si="2"/>
        <v>0.14002696994816266</v>
      </c>
      <c r="AE14" s="20">
        <f t="shared" si="2"/>
        <v>0.13940903275824246</v>
      </c>
      <c r="AF14" s="20">
        <f t="shared" si="2"/>
        <v>0.13879109556832225</v>
      </c>
      <c r="AG14" s="20">
        <f t="shared" si="2"/>
        <v>0.13817315837840205</v>
      </c>
      <c r="AH14" s="20">
        <f t="shared" si="2"/>
        <v>0.13755522118848185</v>
      </c>
      <c r="AI14" s="20">
        <f t="shared" si="2"/>
        <v>0.13693728399856164</v>
      </c>
      <c r="AJ14" s="21">
        <f t="shared" si="2"/>
        <v>0.13631934680864144</v>
      </c>
    </row>
    <row r="15" spans="1:36" x14ac:dyDescent="0.3">
      <c r="A15" s="7" t="s">
        <v>324</v>
      </c>
      <c r="B15" s="55" t="s">
        <v>529</v>
      </c>
      <c r="C15" s="20">
        <f t="shared" ref="C15:AJ15" si="3">+C8*C$3</f>
        <v>0.1568034780102574</v>
      </c>
      <c r="D15" s="20">
        <f t="shared" si="3"/>
        <v>0.15992742249939815</v>
      </c>
      <c r="E15" s="20">
        <f t="shared" si="3"/>
        <v>0.159256961950485</v>
      </c>
      <c r="F15" s="20">
        <f t="shared" si="3"/>
        <v>0.17964942968362627</v>
      </c>
      <c r="G15" s="20">
        <f t="shared" si="3"/>
        <v>0.17499830633485761</v>
      </c>
      <c r="H15" s="20">
        <f t="shared" si="3"/>
        <v>0.16410964136176276</v>
      </c>
      <c r="I15" s="20">
        <f t="shared" si="3"/>
        <v>0.12335774197451999</v>
      </c>
      <c r="J15" s="20">
        <f t="shared" si="3"/>
        <v>0.12518343580772928</v>
      </c>
      <c r="K15" s="20">
        <f t="shared" si="3"/>
        <v>0.12700912964093902</v>
      </c>
      <c r="L15" s="20">
        <f t="shared" si="3"/>
        <v>0.12883482347414832</v>
      </c>
      <c r="M15" s="20">
        <f t="shared" si="3"/>
        <v>0.13066051730735762</v>
      </c>
      <c r="N15" s="20">
        <f t="shared" si="3"/>
        <v>0.13248621114056736</v>
      </c>
      <c r="O15" s="20">
        <f t="shared" si="3"/>
        <v>0.13431190497377665</v>
      </c>
      <c r="P15" s="20">
        <f t="shared" si="3"/>
        <v>0.13613759880698639</v>
      </c>
      <c r="Q15" s="20">
        <f t="shared" si="3"/>
        <v>0.13796329264019569</v>
      </c>
      <c r="R15" s="20">
        <f t="shared" si="3"/>
        <v>0.13978898647340543</v>
      </c>
      <c r="S15" s="20">
        <f t="shared" si="3"/>
        <v>0.14161468030661473</v>
      </c>
      <c r="T15" s="20">
        <f t="shared" si="3"/>
        <v>0.14344037413982402</v>
      </c>
      <c r="U15" s="20">
        <f t="shared" si="3"/>
        <v>0.14526606797303376</v>
      </c>
      <c r="V15" s="20">
        <f t="shared" si="3"/>
        <v>0.14709176180624306</v>
      </c>
      <c r="W15" s="20">
        <f t="shared" si="3"/>
        <v>0.1489174556394528</v>
      </c>
      <c r="X15" s="20">
        <f t="shared" si="3"/>
        <v>0.1507431494726621</v>
      </c>
      <c r="Y15" s="20">
        <f t="shared" si="3"/>
        <v>0.15256884330587139</v>
      </c>
      <c r="Z15" s="20">
        <f t="shared" si="3"/>
        <v>0.15439453713908113</v>
      </c>
      <c r="AA15" s="20">
        <f t="shared" si="3"/>
        <v>0.15622023097229043</v>
      </c>
      <c r="AB15" s="20">
        <f t="shared" si="3"/>
        <v>0.15804592480550017</v>
      </c>
      <c r="AC15" s="20">
        <f t="shared" si="3"/>
        <v>0.15987161863870947</v>
      </c>
      <c r="AD15" s="20">
        <f t="shared" si="3"/>
        <v>0.16169731247191876</v>
      </c>
      <c r="AE15" s="20">
        <f t="shared" si="3"/>
        <v>0.1635230063051285</v>
      </c>
      <c r="AF15" s="20">
        <f t="shared" si="3"/>
        <v>0.1653487001383378</v>
      </c>
      <c r="AG15" s="20">
        <f t="shared" si="3"/>
        <v>0.16717439397154754</v>
      </c>
      <c r="AH15" s="20">
        <f t="shared" si="3"/>
        <v>0.16900008780475684</v>
      </c>
      <c r="AI15" s="20">
        <f t="shared" si="3"/>
        <v>0.17082578163796613</v>
      </c>
      <c r="AJ15" s="21">
        <f t="shared" si="3"/>
        <v>0.17265147547117587</v>
      </c>
    </row>
    <row r="16" spans="1:36" x14ac:dyDescent="0.3">
      <c r="A16" s="7" t="s">
        <v>325</v>
      </c>
      <c r="B16" s="55" t="s">
        <v>529</v>
      </c>
      <c r="C16" s="20">
        <f t="shared" ref="C16:AJ16" si="4">+C9*C$3</f>
        <v>2.7798035081324522E-2</v>
      </c>
      <c r="D16" s="20">
        <f t="shared" si="4"/>
        <v>2.8064645671249291E-2</v>
      </c>
      <c r="E16" s="20">
        <f t="shared" si="4"/>
        <v>2.8618365270782164E-2</v>
      </c>
      <c r="F16" s="20">
        <f t="shared" si="4"/>
        <v>3.2768238011330567E-2</v>
      </c>
      <c r="G16" s="20">
        <f t="shared" si="4"/>
        <v>3.3720549767468688E-2</v>
      </c>
      <c r="H16" s="20">
        <f t="shared" si="4"/>
        <v>2.9928558021861128E-2</v>
      </c>
      <c r="I16" s="20">
        <f t="shared" si="4"/>
        <v>2.3282590592800578E-2</v>
      </c>
      <c r="J16" s="20">
        <f t="shared" si="4"/>
        <v>2.2797523246152362E-2</v>
      </c>
      <c r="K16" s="20">
        <f t="shared" si="4"/>
        <v>2.2312455899504147E-2</v>
      </c>
      <c r="L16" s="20">
        <f t="shared" si="4"/>
        <v>2.1827388552855931E-2</v>
      </c>
      <c r="M16" s="20">
        <f t="shared" si="4"/>
        <v>2.1342321206207715E-2</v>
      </c>
      <c r="N16" s="20">
        <f t="shared" si="4"/>
        <v>2.0857253859559499E-2</v>
      </c>
      <c r="O16" s="20">
        <f t="shared" si="4"/>
        <v>2.0372186512911283E-2</v>
      </c>
      <c r="P16" s="20">
        <f t="shared" si="4"/>
        <v>1.9887119166263068E-2</v>
      </c>
      <c r="Q16" s="20">
        <f t="shared" si="4"/>
        <v>1.9402051819614852E-2</v>
      </c>
      <c r="R16" s="20">
        <f t="shared" si="4"/>
        <v>1.8916984472966636E-2</v>
      </c>
      <c r="S16" s="20">
        <f t="shared" si="4"/>
        <v>1.843191712631842E-2</v>
      </c>
      <c r="T16" s="20">
        <f t="shared" si="4"/>
        <v>1.7946849779670204E-2</v>
      </c>
      <c r="U16" s="20">
        <f t="shared" si="4"/>
        <v>1.7461782433021988E-2</v>
      </c>
      <c r="V16" s="20">
        <f t="shared" si="4"/>
        <v>1.6976715086373773E-2</v>
      </c>
      <c r="W16" s="20">
        <f t="shared" si="4"/>
        <v>1.6491647739725446E-2</v>
      </c>
      <c r="X16" s="20">
        <f t="shared" si="4"/>
        <v>1.600658039307723E-2</v>
      </c>
      <c r="Y16" s="20">
        <f t="shared" si="4"/>
        <v>1.5521513046429014E-2</v>
      </c>
      <c r="Z16" s="20">
        <f t="shared" si="4"/>
        <v>1.5036445699780798E-2</v>
      </c>
      <c r="AA16" s="20">
        <f t="shared" si="4"/>
        <v>1.4551378353132582E-2</v>
      </c>
      <c r="AB16" s="20">
        <f t="shared" si="4"/>
        <v>1.4066311006484367E-2</v>
      </c>
      <c r="AC16" s="20">
        <f t="shared" si="4"/>
        <v>1.3581243659836151E-2</v>
      </c>
      <c r="AD16" s="20">
        <f t="shared" si="4"/>
        <v>1.3096176313187935E-2</v>
      </c>
      <c r="AE16" s="20">
        <f t="shared" si="4"/>
        <v>1.2611108966539719E-2</v>
      </c>
      <c r="AF16" s="20">
        <f t="shared" si="4"/>
        <v>1.2126041619891503E-2</v>
      </c>
      <c r="AG16" s="20">
        <f t="shared" si="4"/>
        <v>1.1640974273243287E-2</v>
      </c>
      <c r="AH16" s="20">
        <f t="shared" si="4"/>
        <v>1.1155906926595072E-2</v>
      </c>
      <c r="AI16" s="20">
        <f t="shared" si="4"/>
        <v>1.0670839579946856E-2</v>
      </c>
      <c r="AJ16" s="21">
        <f t="shared" si="4"/>
        <v>1.018577223329864E-2</v>
      </c>
    </row>
    <row r="17" spans="1:36" x14ac:dyDescent="0.3">
      <c r="A17" s="11" t="s">
        <v>326</v>
      </c>
      <c r="B17" s="56" t="s">
        <v>529</v>
      </c>
      <c r="C17" s="23">
        <f t="shared" ref="C17:AJ17" si="5">+C10*C$3</f>
        <v>7.8343711147941489E-2</v>
      </c>
      <c r="D17" s="23">
        <f t="shared" si="5"/>
        <v>6.9833205895531769E-2</v>
      </c>
      <c r="E17" s="23">
        <f t="shared" si="5"/>
        <v>6.4538019933883639E-2</v>
      </c>
      <c r="F17" s="23">
        <f t="shared" si="5"/>
        <v>6.673042441862384E-2</v>
      </c>
      <c r="G17" s="23">
        <f t="shared" si="5"/>
        <v>5.2437289752496709E-2</v>
      </c>
      <c r="H17" s="23">
        <f t="shared" si="5"/>
        <v>6.0798683627077806E-2</v>
      </c>
      <c r="I17" s="23">
        <f t="shared" si="5"/>
        <v>6.8792975071074958E-2</v>
      </c>
      <c r="J17" s="23">
        <f t="shared" si="5"/>
        <v>6.9153660211210388E-2</v>
      </c>
      <c r="K17" s="23">
        <f t="shared" si="5"/>
        <v>6.9514345351345819E-2</v>
      </c>
      <c r="L17" s="23">
        <f t="shared" si="5"/>
        <v>6.9875030491481249E-2</v>
      </c>
      <c r="M17" s="23">
        <f t="shared" si="5"/>
        <v>7.023571563161668E-2</v>
      </c>
      <c r="N17" s="23">
        <f t="shared" si="5"/>
        <v>7.059640077175211E-2</v>
      </c>
      <c r="O17" s="23">
        <f t="shared" si="5"/>
        <v>7.0957085911887541E-2</v>
      </c>
      <c r="P17" s="23">
        <f t="shared" si="5"/>
        <v>7.1317771052023082E-2</v>
      </c>
      <c r="Q17" s="23">
        <f t="shared" si="5"/>
        <v>7.1678456192158513E-2</v>
      </c>
      <c r="R17" s="23">
        <f t="shared" si="5"/>
        <v>7.2039141332293943E-2</v>
      </c>
      <c r="S17" s="23">
        <f t="shared" si="5"/>
        <v>7.2399826472429374E-2</v>
      </c>
      <c r="T17" s="23">
        <f t="shared" si="5"/>
        <v>7.2760511612564804E-2</v>
      </c>
      <c r="U17" s="23">
        <f t="shared" si="5"/>
        <v>7.3121196752700235E-2</v>
      </c>
      <c r="V17" s="23">
        <f t="shared" si="5"/>
        <v>7.3481881892835665E-2</v>
      </c>
      <c r="W17" s="23">
        <f t="shared" si="5"/>
        <v>7.3842567032971207E-2</v>
      </c>
      <c r="X17" s="23">
        <f t="shared" si="5"/>
        <v>7.4203252173106637E-2</v>
      </c>
      <c r="Y17" s="23">
        <f t="shared" si="5"/>
        <v>7.4563937313242068E-2</v>
      </c>
      <c r="Z17" s="23">
        <f t="shared" si="5"/>
        <v>7.4924622453377498E-2</v>
      </c>
      <c r="AA17" s="23">
        <f t="shared" si="5"/>
        <v>7.5285307593512929E-2</v>
      </c>
      <c r="AB17" s="23">
        <f t="shared" si="5"/>
        <v>7.564599273364836E-2</v>
      </c>
      <c r="AC17" s="23">
        <f t="shared" si="5"/>
        <v>7.600667787378379E-2</v>
      </c>
      <c r="AD17" s="23">
        <f t="shared" si="5"/>
        <v>7.6367363013919221E-2</v>
      </c>
      <c r="AE17" s="23">
        <f t="shared" si="5"/>
        <v>7.6728048154054762E-2</v>
      </c>
      <c r="AF17" s="23">
        <f t="shared" si="5"/>
        <v>7.7088733294190193E-2</v>
      </c>
      <c r="AG17" s="23">
        <f t="shared" si="5"/>
        <v>7.7449418434325623E-2</v>
      </c>
      <c r="AH17" s="23">
        <f t="shared" si="5"/>
        <v>7.7810103574461054E-2</v>
      </c>
      <c r="AI17" s="23">
        <f t="shared" si="5"/>
        <v>7.8170788714596484E-2</v>
      </c>
      <c r="AJ17" s="24">
        <f t="shared" si="5"/>
        <v>7.8531473854731915E-2</v>
      </c>
    </row>
    <row r="18" spans="1:36" x14ac:dyDescent="0.3">
      <c r="C18" s="20"/>
      <c r="D18" s="20"/>
      <c r="E18" s="20"/>
      <c r="F18" s="20"/>
      <c r="G18" s="20"/>
      <c r="H18" s="20"/>
      <c r="I18" s="20"/>
      <c r="J18" s="20"/>
      <c r="K18" s="82"/>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spans="1:36" x14ac:dyDescent="0.3">
      <c r="A19" s="16" t="s">
        <v>1</v>
      </c>
      <c r="B19" s="54" t="s">
        <v>526</v>
      </c>
      <c r="C19" s="105">
        <v>0.29707470002836039</v>
      </c>
      <c r="D19" s="105">
        <v>0.30075755502323703</v>
      </c>
      <c r="E19" s="105">
        <v>0.30235708461332755</v>
      </c>
      <c r="F19" s="105">
        <v>0.30163627436199908</v>
      </c>
      <c r="G19" s="105">
        <v>0.30591525709139111</v>
      </c>
      <c r="H19" s="105">
        <v>0.31318182362252578</v>
      </c>
      <c r="I19" s="120">
        <v>0.31035416809105376</v>
      </c>
      <c r="J19" s="120">
        <v>0.31226091032746695</v>
      </c>
      <c r="K19" s="120">
        <v>0.31416765256388013</v>
      </c>
      <c r="L19" s="120">
        <v>0.31607439480029376</v>
      </c>
      <c r="M19" s="120">
        <v>0.31798113703670694</v>
      </c>
      <c r="N19" s="120">
        <v>0.31988787927312012</v>
      </c>
      <c r="O19" s="120">
        <v>0.32179462150953375</v>
      </c>
      <c r="P19" s="120">
        <v>0.32370136374594694</v>
      </c>
      <c r="Q19" s="120">
        <v>0.32560810598236012</v>
      </c>
      <c r="R19" s="120">
        <v>0.3275148482187733</v>
      </c>
      <c r="S19" s="120">
        <v>0.3286375769407599</v>
      </c>
      <c r="T19" s="120">
        <v>0.32990768885021476</v>
      </c>
      <c r="U19" s="120">
        <v>0.33117295235272431</v>
      </c>
      <c r="V19" s="120">
        <v>0.33243339515718789</v>
      </c>
      <c r="W19" s="120">
        <v>0.33368904476176237</v>
      </c>
      <c r="X19" s="120">
        <v>0.33493992845586201</v>
      </c>
      <c r="Y19" s="120">
        <v>0.33618607332213596</v>
      </c>
      <c r="Z19" s="120">
        <v>0.33742750623842177</v>
      </c>
      <c r="AA19" s="120">
        <v>0.33866425387967836</v>
      </c>
      <c r="AB19" s="120">
        <v>0.33989634271989755</v>
      </c>
      <c r="AC19" s="120">
        <v>0.34031391033779829</v>
      </c>
      <c r="AD19" s="120">
        <v>0.34062098780076061</v>
      </c>
      <c r="AE19" s="120">
        <v>0.34092528701147884</v>
      </c>
      <c r="AF19" s="120">
        <v>0.34122684550409321</v>
      </c>
      <c r="AG19" s="120">
        <v>0.34152570013966121</v>
      </c>
      <c r="AH19" s="120">
        <v>0.34182188712117773</v>
      </c>
      <c r="AI19" s="120">
        <v>0.34211544200819455</v>
      </c>
      <c r="AJ19" s="121">
        <v>0.34240639973105252</v>
      </c>
    </row>
    <row r="20" spans="1:36" x14ac:dyDescent="0.3">
      <c r="A20" s="7" t="s">
        <v>2</v>
      </c>
      <c r="B20" s="55" t="s">
        <v>526</v>
      </c>
      <c r="C20" s="108">
        <v>6.8374586465437094E-3</v>
      </c>
      <c r="D20" s="108">
        <v>6.839298344089779E-3</v>
      </c>
      <c r="E20" s="108">
        <v>6.7376335502061851E-3</v>
      </c>
      <c r="F20" s="108">
        <v>7.0045483994046085E-3</v>
      </c>
      <c r="G20" s="108">
        <v>7.0586514207742184E-3</v>
      </c>
      <c r="H20" s="108">
        <v>7.019983198624089E-3</v>
      </c>
      <c r="I20" s="122">
        <v>7.6482888054332232E-3</v>
      </c>
      <c r="J20" s="122">
        <v>7.9060576591556408E-3</v>
      </c>
      <c r="K20" s="122">
        <v>8.1638265128779475E-3</v>
      </c>
      <c r="L20" s="122">
        <v>8.4215953666003651E-3</v>
      </c>
      <c r="M20" s="122">
        <v>8.6793642203227828E-3</v>
      </c>
      <c r="N20" s="122">
        <v>8.9371330740450894E-3</v>
      </c>
      <c r="O20" s="122">
        <v>9.194901927767507E-3</v>
      </c>
      <c r="P20" s="122">
        <v>9.4526707814898137E-3</v>
      </c>
      <c r="Q20" s="122">
        <v>9.7104396352122313E-3</v>
      </c>
      <c r="R20" s="122">
        <v>9.9682084889346489E-3</v>
      </c>
      <c r="S20" s="122">
        <v>1.0225977342656956E-2</v>
      </c>
      <c r="T20" s="122">
        <v>1.0483746196379373E-2</v>
      </c>
      <c r="U20" s="122">
        <v>1.0741515050101791E-2</v>
      </c>
      <c r="V20" s="122">
        <v>1.0999283903824097E-2</v>
      </c>
      <c r="W20" s="122">
        <v>1.1257052757546515E-2</v>
      </c>
      <c r="X20" s="122">
        <v>1.1514821611268933E-2</v>
      </c>
      <c r="Y20" s="122">
        <v>1.1772590464991239E-2</v>
      </c>
      <c r="Z20" s="122">
        <v>1.2030359318713657E-2</v>
      </c>
      <c r="AA20" s="122">
        <v>1.2288128172436075E-2</v>
      </c>
      <c r="AB20" s="122">
        <v>1.2545897026158381E-2</v>
      </c>
      <c r="AC20" s="122">
        <v>1.2803665879880799E-2</v>
      </c>
      <c r="AD20" s="122">
        <v>1.3061434733603106E-2</v>
      </c>
      <c r="AE20" s="122">
        <v>1.3319203587325523E-2</v>
      </c>
      <c r="AF20" s="122">
        <v>1.3576972441047941E-2</v>
      </c>
      <c r="AG20" s="122">
        <v>1.3834741294770247E-2</v>
      </c>
      <c r="AH20" s="122">
        <v>1.4092510148492665E-2</v>
      </c>
      <c r="AI20" s="122">
        <v>1.4350279002215083E-2</v>
      </c>
      <c r="AJ20" s="123">
        <v>1.4608047855937389E-2</v>
      </c>
    </row>
    <row r="21" spans="1:36" x14ac:dyDescent="0.3">
      <c r="A21" s="7" t="s">
        <v>3</v>
      </c>
      <c r="B21" s="55" t="s">
        <v>526</v>
      </c>
      <c r="C21" s="108">
        <v>0.73677032678217225</v>
      </c>
      <c r="D21" s="108">
        <v>0.72971057339847045</v>
      </c>
      <c r="E21" s="108">
        <v>0.73192340854277149</v>
      </c>
      <c r="F21" s="108">
        <v>0.75836109971094856</v>
      </c>
      <c r="G21" s="108">
        <v>0.73914204051865828</v>
      </c>
      <c r="H21" s="108">
        <v>0.75301204877530503</v>
      </c>
      <c r="I21" s="122">
        <v>0.74281677238832755</v>
      </c>
      <c r="J21" s="122">
        <v>0.74264650092190032</v>
      </c>
      <c r="K21" s="122">
        <v>0.74247622945547298</v>
      </c>
      <c r="L21" s="122">
        <v>0.74230595798904564</v>
      </c>
      <c r="M21" s="122">
        <v>0.7421356865226183</v>
      </c>
      <c r="N21" s="122">
        <v>0.74196541505619107</v>
      </c>
      <c r="O21" s="122">
        <v>0.74179514358976384</v>
      </c>
      <c r="P21" s="122">
        <v>0.7416248721233365</v>
      </c>
      <c r="Q21" s="122">
        <v>0.74145460065690916</v>
      </c>
      <c r="R21" s="122">
        <v>0.74128432919048182</v>
      </c>
      <c r="S21" s="122">
        <v>0.74111405772405459</v>
      </c>
      <c r="T21" s="122">
        <v>0.74094378625762725</v>
      </c>
      <c r="U21" s="122">
        <v>0.74077351479120002</v>
      </c>
      <c r="V21" s="122">
        <v>0.74060324332477268</v>
      </c>
      <c r="W21" s="122">
        <v>0.73947302596315045</v>
      </c>
      <c r="X21" s="122">
        <v>0.73855213466070713</v>
      </c>
      <c r="Y21" s="122">
        <v>0.73763311198606263</v>
      </c>
      <c r="Z21" s="122">
        <v>0.73671595225738751</v>
      </c>
      <c r="AA21" s="122">
        <v>0.73580064981586646</v>
      </c>
      <c r="AB21" s="122">
        <v>0.73488719902557798</v>
      </c>
      <c r="AC21" s="122">
        <v>0.73397559427338166</v>
      </c>
      <c r="AD21" s="122">
        <v>0.73306582996880065</v>
      </c>
      <c r="AE21" s="122">
        <v>0.73215790054391028</v>
      </c>
      <c r="AF21" s="122">
        <v>0.73125180045322136</v>
      </c>
      <c r="AG21" s="122">
        <v>0.73034752417356941</v>
      </c>
      <c r="AH21" s="122">
        <v>0.72944506620400185</v>
      </c>
      <c r="AI21" s="122">
        <v>0.72854442106566641</v>
      </c>
      <c r="AJ21" s="123">
        <v>0.72764558330170026</v>
      </c>
    </row>
    <row r="22" spans="1:36" x14ac:dyDescent="0.3">
      <c r="A22" s="7" t="s">
        <v>4</v>
      </c>
      <c r="B22" s="55" t="s">
        <v>526</v>
      </c>
      <c r="C22" s="108">
        <v>0.40105886627633597</v>
      </c>
      <c r="D22" s="108">
        <v>0.41096146450280435</v>
      </c>
      <c r="E22" s="108">
        <v>0.41088932246445492</v>
      </c>
      <c r="F22" s="108">
        <v>0.40750368338699106</v>
      </c>
      <c r="G22" s="108">
        <v>0.42720606041321774</v>
      </c>
      <c r="H22" s="108">
        <v>0.43001357182455235</v>
      </c>
      <c r="I22" s="122">
        <v>0.43031559435583944</v>
      </c>
      <c r="J22" s="122">
        <v>0.43471853854438613</v>
      </c>
      <c r="K22" s="122">
        <v>0.43912148273293106</v>
      </c>
      <c r="L22" s="122">
        <v>0.44352442692147598</v>
      </c>
      <c r="M22" s="122">
        <v>0.4479273711100209</v>
      </c>
      <c r="N22" s="122">
        <v>0.4523303152985676</v>
      </c>
      <c r="O22" s="122">
        <v>0.45673325948711252</v>
      </c>
      <c r="P22" s="122">
        <v>0.46113620367565744</v>
      </c>
      <c r="Q22" s="122">
        <v>0.46553914786420236</v>
      </c>
      <c r="R22" s="122">
        <v>0.46994209205274906</v>
      </c>
      <c r="S22" s="122">
        <v>0.47434503624129398</v>
      </c>
      <c r="T22" s="122">
        <v>0.4787479804298389</v>
      </c>
      <c r="U22" s="122">
        <v>0.48315092461838383</v>
      </c>
      <c r="V22" s="122">
        <v>0.48755386880693052</v>
      </c>
      <c r="W22" s="122">
        <v>0.49195681299547545</v>
      </c>
      <c r="X22" s="122">
        <v>0.49635975718402037</v>
      </c>
      <c r="Y22" s="122">
        <v>0.50076270137256707</v>
      </c>
      <c r="Z22" s="122">
        <v>0.50516564556111199</v>
      </c>
      <c r="AA22" s="122">
        <v>0.50956858974965691</v>
      </c>
      <c r="AB22" s="122">
        <v>0.51397153393820183</v>
      </c>
      <c r="AC22" s="122">
        <v>0.51837447812674853</v>
      </c>
      <c r="AD22" s="122">
        <v>0.52277742231529345</v>
      </c>
      <c r="AE22" s="122">
        <v>0.52718036650383837</v>
      </c>
      <c r="AF22" s="122">
        <v>0.53158331069238329</v>
      </c>
      <c r="AG22" s="122">
        <v>0.53367957139269884</v>
      </c>
      <c r="AH22" s="122">
        <v>0.53499610962691091</v>
      </c>
      <c r="AI22" s="122">
        <v>0.53629772199406267</v>
      </c>
      <c r="AJ22" s="123">
        <v>0.53758466088990009</v>
      </c>
    </row>
    <row r="23" spans="1:36" x14ac:dyDescent="0.3">
      <c r="A23" s="7" t="s">
        <v>78</v>
      </c>
      <c r="B23" s="55" t="s">
        <v>526</v>
      </c>
      <c r="C23" s="108">
        <v>0.17678411550230308</v>
      </c>
      <c r="D23" s="108">
        <v>0.18850158777774689</v>
      </c>
      <c r="E23" s="108">
        <v>0.16560610728118103</v>
      </c>
      <c r="F23" s="108">
        <v>0.16584000620949668</v>
      </c>
      <c r="G23" s="108">
        <v>0.17929810648980846</v>
      </c>
      <c r="H23" s="108">
        <v>0.1627500495649741</v>
      </c>
      <c r="I23" s="122">
        <v>0.16997240411369635</v>
      </c>
      <c r="J23" s="122">
        <v>0.17022649109973426</v>
      </c>
      <c r="K23" s="122">
        <v>0.17048057808577205</v>
      </c>
      <c r="L23" s="122">
        <v>0.17073466507180984</v>
      </c>
      <c r="M23" s="122">
        <v>0.17098875205784764</v>
      </c>
      <c r="N23" s="122">
        <v>0.17124283904388543</v>
      </c>
      <c r="O23" s="122">
        <v>0.17149692602992334</v>
      </c>
      <c r="P23" s="122">
        <v>0.17175101301596113</v>
      </c>
      <c r="Q23" s="122">
        <v>0.17200510000199892</v>
      </c>
      <c r="R23" s="122">
        <v>0.17225918698803672</v>
      </c>
      <c r="S23" s="122">
        <v>0.17251327397407462</v>
      </c>
      <c r="T23" s="122">
        <v>0.17276736096011241</v>
      </c>
      <c r="U23" s="122">
        <v>0.17302144794615021</v>
      </c>
      <c r="V23" s="122">
        <v>0.173275534932188</v>
      </c>
      <c r="W23" s="122">
        <v>0.17352962191822591</v>
      </c>
      <c r="X23" s="122">
        <v>0.1737837089042637</v>
      </c>
      <c r="Y23" s="122">
        <v>0.17403779589030149</v>
      </c>
      <c r="Z23" s="122">
        <v>0.17429188287633929</v>
      </c>
      <c r="AA23" s="122">
        <v>0.17439466119385028</v>
      </c>
      <c r="AB23" s="122">
        <v>0.17454625812841407</v>
      </c>
      <c r="AC23" s="122">
        <v>0.17469767762416744</v>
      </c>
      <c r="AD23" s="122">
        <v>0.17484891999245702</v>
      </c>
      <c r="AE23" s="122">
        <v>0.17499998554390117</v>
      </c>
      <c r="AF23" s="122">
        <v>0.17515087458839276</v>
      </c>
      <c r="AG23" s="122">
        <v>0.17530158743510052</v>
      </c>
      <c r="AH23" s="122">
        <v>0.17545212439247168</v>
      </c>
      <c r="AI23" s="122">
        <v>0.17560248576823409</v>
      </c>
      <c r="AJ23" s="123">
        <v>0.17575267186939808</v>
      </c>
    </row>
    <row r="24" spans="1:36" x14ac:dyDescent="0.3">
      <c r="A24" s="11" t="s">
        <v>79</v>
      </c>
      <c r="B24" s="56" t="s">
        <v>526</v>
      </c>
      <c r="C24" s="111">
        <v>0.20857444769682629</v>
      </c>
      <c r="D24" s="111">
        <v>0.19412629019929217</v>
      </c>
      <c r="E24" s="111">
        <v>0.17649312405100046</v>
      </c>
      <c r="F24" s="111">
        <v>0.17373554514194589</v>
      </c>
      <c r="G24" s="111">
        <v>0.18464615557149722</v>
      </c>
      <c r="H24" s="111">
        <v>0.17476388176502783</v>
      </c>
      <c r="I24" s="124">
        <v>0.17891092667533082</v>
      </c>
      <c r="J24" s="124">
        <v>0.17800461412489121</v>
      </c>
      <c r="K24" s="124">
        <v>0.17709830157445139</v>
      </c>
      <c r="L24" s="124">
        <v>0.17619198902401179</v>
      </c>
      <c r="M24" s="124">
        <v>0.17528567647357196</v>
      </c>
      <c r="N24" s="124">
        <v>0.17437936392313236</v>
      </c>
      <c r="O24" s="124">
        <v>0.17347305137269253</v>
      </c>
      <c r="P24" s="124">
        <v>0.17256673882225293</v>
      </c>
      <c r="Q24" s="124">
        <v>0.1716604262718131</v>
      </c>
      <c r="R24" s="124">
        <v>0.1707541137213735</v>
      </c>
      <c r="S24" s="124">
        <v>0.1698478011709339</v>
      </c>
      <c r="T24" s="124">
        <v>0.16894148862049407</v>
      </c>
      <c r="U24" s="124">
        <v>0.16803517607005447</v>
      </c>
      <c r="V24" s="124">
        <v>0.16712886351961465</v>
      </c>
      <c r="W24" s="124">
        <v>0.16622255096917504</v>
      </c>
      <c r="X24" s="124">
        <v>0.16531623841873522</v>
      </c>
      <c r="Y24" s="124">
        <v>0.16440992586829561</v>
      </c>
      <c r="Z24" s="124">
        <v>0.16350361331785601</v>
      </c>
      <c r="AA24" s="124">
        <v>0.16259730076741619</v>
      </c>
      <c r="AB24" s="124">
        <v>0.16169098821697658</v>
      </c>
      <c r="AC24" s="124">
        <v>0.16078467566653676</v>
      </c>
      <c r="AD24" s="124">
        <v>0.15987836311609716</v>
      </c>
      <c r="AE24" s="124">
        <v>0.15897205056565733</v>
      </c>
      <c r="AF24" s="124">
        <v>0.15767591316366544</v>
      </c>
      <c r="AG24" s="124">
        <v>0.15626303463121569</v>
      </c>
      <c r="AH24" s="124">
        <v>0.15485929739210386</v>
      </c>
      <c r="AI24" s="124">
        <v>0.15346461301644609</v>
      </c>
      <c r="AJ24" s="125">
        <v>0.15207889421128151</v>
      </c>
    </row>
    <row r="25" spans="1:36" x14ac:dyDescent="0.3">
      <c r="A25" s="16" t="s">
        <v>80</v>
      </c>
      <c r="B25" s="54" t="s">
        <v>526</v>
      </c>
      <c r="C25" s="105">
        <v>6.9253403686348705E-2</v>
      </c>
      <c r="D25" s="105">
        <v>6.1170091514868602E-2</v>
      </c>
      <c r="E25" s="105">
        <v>5.9562702328930253E-2</v>
      </c>
      <c r="F25" s="105">
        <v>6.4743036956132052E-2</v>
      </c>
      <c r="G25" s="105">
        <v>5.4408394803749441E-2</v>
      </c>
      <c r="H25" s="105">
        <v>6.0070970006901099E-2</v>
      </c>
      <c r="I25" s="105">
        <v>5.2651272296907692E-2</v>
      </c>
      <c r="J25" s="105">
        <v>4.9897148116763823E-2</v>
      </c>
      <c r="K25" s="105">
        <v>4.7143023936619066E-2</v>
      </c>
      <c r="L25" s="105">
        <v>4.4388899756474309E-2</v>
      </c>
      <c r="M25" s="105">
        <v>4.1634775576330441E-2</v>
      </c>
      <c r="N25" s="105">
        <v>3.8880651396185684E-2</v>
      </c>
      <c r="O25" s="105">
        <v>3.6126527216041815E-2</v>
      </c>
      <c r="P25" s="105">
        <v>3.3372403035897058E-2</v>
      </c>
      <c r="Q25" s="105">
        <v>3.0618278855753189E-2</v>
      </c>
      <c r="R25" s="105">
        <v>2.7864154675608432E-2</v>
      </c>
      <c r="S25" s="106">
        <v>2.5050269375287478E-2</v>
      </c>
      <c r="T25" s="106">
        <v>2.2260050399927844E-2</v>
      </c>
      <c r="U25" s="106">
        <v>1.948048254669214E-2</v>
      </c>
      <c r="V25" s="106">
        <v>1.6711504943861422E-2</v>
      </c>
      <c r="W25" s="106">
        <v>1.3953057182678953E-2</v>
      </c>
      <c r="X25" s="106">
        <v>1.1205079312963195E-2</v>
      </c>
      <c r="Y25" s="106">
        <v>8.4675118387577668E-3</v>
      </c>
      <c r="Z25" s="106">
        <v>5.7402957140445521E-3</v>
      </c>
      <c r="AA25" s="106">
        <v>3.023372338491525E-3</v>
      </c>
      <c r="AB25" s="106">
        <v>3.1668355326156363E-4</v>
      </c>
      <c r="AC25" s="106">
        <v>0</v>
      </c>
      <c r="AD25" s="106">
        <v>0</v>
      </c>
      <c r="AE25" s="106">
        <v>0</v>
      </c>
      <c r="AF25" s="106">
        <v>0</v>
      </c>
      <c r="AG25" s="106">
        <v>0</v>
      </c>
      <c r="AH25" s="106">
        <v>0</v>
      </c>
      <c r="AI25" s="106">
        <v>0</v>
      </c>
      <c r="AJ25" s="107">
        <v>0</v>
      </c>
    </row>
    <row r="26" spans="1:36" x14ac:dyDescent="0.3">
      <c r="A26" s="7" t="s">
        <v>5</v>
      </c>
      <c r="B26" s="55" t="s">
        <v>526</v>
      </c>
      <c r="C26" s="108">
        <v>7.8378661850697043E-2</v>
      </c>
      <c r="D26" s="108">
        <v>7.7637821338972388E-2</v>
      </c>
      <c r="E26" s="108">
        <v>6.9863979493689735E-2</v>
      </c>
      <c r="F26" s="108">
        <v>7.0795621413395307E-2</v>
      </c>
      <c r="G26" s="108">
        <v>6.9265914118159369E-2</v>
      </c>
      <c r="H26" s="108">
        <v>8.2289434017492211E-2</v>
      </c>
      <c r="I26" s="108">
        <v>7.0176561559910589E-2</v>
      </c>
      <c r="J26" s="108">
        <v>6.8490573252289355E-2</v>
      </c>
      <c r="K26" s="108">
        <v>6.6804584944667678E-2</v>
      </c>
      <c r="L26" s="108">
        <v>6.5118596637046E-2</v>
      </c>
      <c r="M26" s="108">
        <v>6.3432608329424767E-2</v>
      </c>
      <c r="N26" s="108">
        <v>6.1746620021803089E-2</v>
      </c>
      <c r="O26" s="108">
        <v>6.0060631714181412E-2</v>
      </c>
      <c r="P26" s="108">
        <v>5.8374643406560178E-2</v>
      </c>
      <c r="Q26" s="108">
        <v>5.6688655098938501E-2</v>
      </c>
      <c r="R26" s="108">
        <v>5.5002666791316823E-2</v>
      </c>
      <c r="S26" s="109">
        <v>5.3189786386496324E-2</v>
      </c>
      <c r="T26" s="109">
        <v>5.1409312120568512E-2</v>
      </c>
      <c r="U26" s="109">
        <v>4.9635634471326469E-2</v>
      </c>
      <c r="V26" s="109">
        <v>4.7868714595750879E-2</v>
      </c>
      <c r="W26" s="109">
        <v>4.6108513946245017E-2</v>
      </c>
      <c r="X26" s="109">
        <v>4.4354994267833736E-2</v>
      </c>
      <c r="Y26" s="109">
        <v>4.2608117595391098E-2</v>
      </c>
      <c r="Z26" s="109">
        <v>4.0867846250898836E-2</v>
      </c>
      <c r="AA26" s="109">
        <v>3.9134142840740765E-2</v>
      </c>
      <c r="AB26" s="109">
        <v>3.7406970253020769E-2</v>
      </c>
      <c r="AC26" s="109">
        <v>3.5601566038287534E-2</v>
      </c>
      <c r="AD26" s="109">
        <v>3.3800828035430427E-2</v>
      </c>
      <c r="AE26" s="109">
        <v>3.2016382027268961E-2</v>
      </c>
      <c r="AF26" s="109">
        <v>3.0248007909232568E-2</v>
      </c>
      <c r="AG26" s="109">
        <v>2.8495489523787911E-2</v>
      </c>
      <c r="AH26" s="109">
        <v>2.6758614572356978E-2</v>
      </c>
      <c r="AI26" s="109">
        <v>2.503717452958695E-2</v>
      </c>
      <c r="AJ26" s="110">
        <v>2.3330964559892052E-2</v>
      </c>
    </row>
    <row r="27" spans="1:36" x14ac:dyDescent="0.3">
      <c r="A27" s="7" t="s">
        <v>6</v>
      </c>
      <c r="B27" s="55" t="s">
        <v>526</v>
      </c>
      <c r="C27" s="108">
        <v>0.27024947773168134</v>
      </c>
      <c r="D27" s="108">
        <v>0.2755297028528147</v>
      </c>
      <c r="E27" s="108">
        <v>0.27458465346280109</v>
      </c>
      <c r="F27" s="108">
        <v>0.26404359715863673</v>
      </c>
      <c r="G27" s="108">
        <v>0.29137166357704269</v>
      </c>
      <c r="H27" s="108">
        <v>0.25694602251816051</v>
      </c>
      <c r="I27" s="108">
        <v>0.28170259248192053</v>
      </c>
      <c r="J27" s="108">
        <v>0.28512851877729162</v>
      </c>
      <c r="K27" s="108">
        <v>0.2885544450726627</v>
      </c>
      <c r="L27" s="108">
        <v>0.2919803713680329</v>
      </c>
      <c r="M27" s="108">
        <v>0.29540629766340398</v>
      </c>
      <c r="N27" s="108">
        <v>0.29883222395877507</v>
      </c>
      <c r="O27" s="108">
        <v>0.30225815025414615</v>
      </c>
      <c r="P27" s="108">
        <v>0.30568407654951724</v>
      </c>
      <c r="Q27" s="108">
        <v>0.30911000284488832</v>
      </c>
      <c r="R27" s="108">
        <v>0.31253592914025852</v>
      </c>
      <c r="S27" s="109">
        <v>0.31520987568723885</v>
      </c>
      <c r="T27" s="109">
        <v>0.31801833565482646</v>
      </c>
      <c r="U27" s="109">
        <v>0.32081607486882457</v>
      </c>
      <c r="V27" s="109">
        <v>0.32360315459890032</v>
      </c>
      <c r="W27" s="109">
        <v>0.32637963564873029</v>
      </c>
      <c r="X27" s="109">
        <v>0.32914557836042024</v>
      </c>
      <c r="Y27" s="109">
        <v>0.33190104261887771</v>
      </c>
      <c r="Z27" s="109">
        <v>0.33464608785613559</v>
      </c>
      <c r="AA27" s="109">
        <v>0.33738077305562225</v>
      </c>
      <c r="AB27" s="109">
        <v>0.34010515675638781</v>
      </c>
      <c r="AC27" s="109">
        <v>0.34200538294659705</v>
      </c>
      <c r="AD27" s="109">
        <v>0.34378157827330352</v>
      </c>
      <c r="AE27" s="109">
        <v>0.3455417036526901</v>
      </c>
      <c r="AF27" s="109">
        <v>0.34728597618947271</v>
      </c>
      <c r="AG27" s="109">
        <v>0.34901460909512277</v>
      </c>
      <c r="AH27" s="109">
        <v>0.35072781177475182</v>
      </c>
      <c r="AI27" s="109">
        <v>0.35242578991167217</v>
      </c>
      <c r="AJ27" s="110">
        <v>0.35410874554971788</v>
      </c>
    </row>
    <row r="28" spans="1:36" x14ac:dyDescent="0.3">
      <c r="A28" s="7" t="s">
        <v>81</v>
      </c>
      <c r="B28" s="55" t="s">
        <v>526</v>
      </c>
      <c r="C28" s="108">
        <v>0.26201817485068724</v>
      </c>
      <c r="D28" s="108">
        <v>0.258762126120194</v>
      </c>
      <c r="E28" s="108">
        <v>0.26551584399319361</v>
      </c>
      <c r="F28" s="108">
        <v>0.27237961063939431</v>
      </c>
      <c r="G28" s="108">
        <v>0.25652296148097503</v>
      </c>
      <c r="H28" s="108">
        <v>0.27022413881891133</v>
      </c>
      <c r="I28" s="108">
        <v>0.2682956723354204</v>
      </c>
      <c r="J28" s="108">
        <v>0.26932365439548978</v>
      </c>
      <c r="K28" s="108">
        <v>0.27035163645555871</v>
      </c>
      <c r="L28" s="108">
        <v>0.27137961851562808</v>
      </c>
      <c r="M28" s="108">
        <v>0.27240760057569702</v>
      </c>
      <c r="N28" s="108">
        <v>0.27343558263576639</v>
      </c>
      <c r="O28" s="108">
        <v>0.27446356469583533</v>
      </c>
      <c r="P28" s="108">
        <v>0.27549154675590426</v>
      </c>
      <c r="Q28" s="108">
        <v>0.27651952881597364</v>
      </c>
      <c r="R28" s="108">
        <v>0.27754751087604257</v>
      </c>
      <c r="S28" s="109">
        <v>0.27791249161021742</v>
      </c>
      <c r="T28" s="109">
        <v>0.2784046129744624</v>
      </c>
      <c r="U28" s="109">
        <v>0.27889485576043249</v>
      </c>
      <c r="V28" s="109">
        <v>0.27938323070429949</v>
      </c>
      <c r="W28" s="109">
        <v>0.27986974846058332</v>
      </c>
      <c r="X28" s="109">
        <v>0.28035441960292085</v>
      </c>
      <c r="Y28" s="109">
        <v>0.2808372546248375</v>
      </c>
      <c r="Z28" s="109">
        <v>0.28131826394049925</v>
      </c>
      <c r="AA28" s="109">
        <v>0.28179745788546712</v>
      </c>
      <c r="AB28" s="109">
        <v>0.2822748467174323</v>
      </c>
      <c r="AC28" s="109">
        <v>0.2820791406773171</v>
      </c>
      <c r="AD28" s="109">
        <v>0.28179660589050548</v>
      </c>
      <c r="AE28" s="109">
        <v>0.28151662730856208</v>
      </c>
      <c r="AF28" s="109">
        <v>0.28123917039720153</v>
      </c>
      <c r="AG28" s="109">
        <v>0.28096420124142812</v>
      </c>
      <c r="AH28" s="109">
        <v>0.2806916865317135</v>
      </c>
      <c r="AI28" s="109">
        <v>0.2804215935505463</v>
      </c>
      <c r="AJ28" s="110">
        <v>0.2801538901593375</v>
      </c>
    </row>
    <row r="29" spans="1:36" x14ac:dyDescent="0.3">
      <c r="A29" s="7" t="s">
        <v>82</v>
      </c>
      <c r="B29" s="55" t="s">
        <v>526</v>
      </c>
      <c r="C29" s="108">
        <v>2.3025581852225301E-2</v>
      </c>
      <c r="D29" s="108">
        <v>2.6142703149913325E-2</v>
      </c>
      <c r="E29" s="108">
        <v>2.8115736108057735E-2</v>
      </c>
      <c r="F29" s="108">
        <v>2.6401859470442608E-2</v>
      </c>
      <c r="G29" s="108">
        <v>2.2515808928682209E-2</v>
      </c>
      <c r="H29" s="108">
        <v>1.7287611016008949E-2</v>
      </c>
      <c r="I29" s="109">
        <v>1.6819733234787027E-2</v>
      </c>
      <c r="J29" s="109">
        <v>1.4899195130699372E-2</v>
      </c>
      <c r="K29" s="109">
        <v>1.2978657026611717E-2</v>
      </c>
      <c r="L29" s="109">
        <v>1.1058118922524063E-2</v>
      </c>
      <c r="M29" s="109">
        <v>9.1375808184368523E-3</v>
      </c>
      <c r="N29" s="109">
        <v>7.2170427143491978E-3</v>
      </c>
      <c r="O29" s="109">
        <v>5.2965046102615432E-3</v>
      </c>
      <c r="P29" s="109">
        <v>3.3759665061743327E-3</v>
      </c>
      <c r="Q29" s="109">
        <v>1.4554284020866781E-3</v>
      </c>
      <c r="R29" s="109">
        <v>-4.6510970200097645E-4</v>
      </c>
      <c r="S29" s="109">
        <v>0</v>
      </c>
      <c r="T29" s="109">
        <v>0</v>
      </c>
      <c r="U29" s="109">
        <v>0</v>
      </c>
      <c r="V29" s="109">
        <v>0</v>
      </c>
      <c r="W29" s="109">
        <v>0</v>
      </c>
      <c r="X29" s="109">
        <v>0</v>
      </c>
      <c r="Y29" s="109">
        <v>0</v>
      </c>
      <c r="Z29" s="109">
        <v>0</v>
      </c>
      <c r="AA29" s="109">
        <v>0</v>
      </c>
      <c r="AB29" s="109">
        <v>0</v>
      </c>
      <c r="AC29" s="109">
        <v>0</v>
      </c>
      <c r="AD29" s="109">
        <v>0</v>
      </c>
      <c r="AE29" s="109">
        <v>0</v>
      </c>
      <c r="AF29" s="109">
        <v>0</v>
      </c>
      <c r="AG29" s="109">
        <v>0</v>
      </c>
      <c r="AH29" s="109">
        <v>0</v>
      </c>
      <c r="AI29" s="109">
        <v>0</v>
      </c>
      <c r="AJ29" s="126">
        <f>+AI29*(1-AJ$19)/(1-AI$19)</f>
        <v>0</v>
      </c>
    </row>
    <row r="30" spans="1:36" x14ac:dyDescent="0.3">
      <c r="A30" s="16" t="s">
        <v>83</v>
      </c>
      <c r="B30" s="54" t="s">
        <v>526</v>
      </c>
      <c r="C30" s="105">
        <v>0</v>
      </c>
      <c r="D30" s="105">
        <v>0</v>
      </c>
      <c r="E30" s="105">
        <v>0</v>
      </c>
      <c r="F30" s="105">
        <v>0</v>
      </c>
      <c r="G30" s="105">
        <v>0</v>
      </c>
      <c r="H30" s="105">
        <v>0</v>
      </c>
      <c r="I30" s="106">
        <v>0</v>
      </c>
      <c r="J30" s="106">
        <v>0</v>
      </c>
      <c r="K30" s="106">
        <v>0</v>
      </c>
      <c r="L30" s="106">
        <v>0</v>
      </c>
      <c r="M30" s="106">
        <v>0</v>
      </c>
      <c r="N30" s="106">
        <v>0</v>
      </c>
      <c r="O30" s="106">
        <v>0</v>
      </c>
      <c r="P30" s="106">
        <v>0</v>
      </c>
      <c r="Q30" s="106">
        <v>0</v>
      </c>
      <c r="R30" s="106">
        <v>0</v>
      </c>
      <c r="S30" s="106">
        <v>0</v>
      </c>
      <c r="T30" s="106">
        <v>0</v>
      </c>
      <c r="U30" s="106">
        <v>0</v>
      </c>
      <c r="V30" s="106">
        <v>0</v>
      </c>
      <c r="W30" s="106">
        <v>0</v>
      </c>
      <c r="X30" s="106">
        <v>0</v>
      </c>
      <c r="Y30" s="106">
        <v>0</v>
      </c>
      <c r="Z30" s="106">
        <v>0</v>
      </c>
      <c r="AA30" s="106">
        <v>0</v>
      </c>
      <c r="AB30" s="106">
        <v>0</v>
      </c>
      <c r="AC30" s="106">
        <v>0</v>
      </c>
      <c r="AD30" s="106">
        <v>0</v>
      </c>
      <c r="AE30" s="106">
        <v>0</v>
      </c>
      <c r="AF30" s="106">
        <v>0</v>
      </c>
      <c r="AG30" s="106">
        <v>0</v>
      </c>
      <c r="AH30" s="106">
        <v>0</v>
      </c>
      <c r="AI30" s="106">
        <v>0</v>
      </c>
      <c r="AJ30" s="107">
        <v>0</v>
      </c>
    </row>
    <row r="31" spans="1:36" x14ac:dyDescent="0.3">
      <c r="A31" s="7" t="s">
        <v>7</v>
      </c>
      <c r="B31" s="55" t="s">
        <v>526</v>
      </c>
      <c r="C31" s="108">
        <v>0.94650317133816064</v>
      </c>
      <c r="D31" s="108">
        <v>0.94323568341295327</v>
      </c>
      <c r="E31" s="108">
        <v>0.94252361700254594</v>
      </c>
      <c r="F31" s="108">
        <v>0.9378862526473053</v>
      </c>
      <c r="G31" s="108">
        <v>0.92726816968655401</v>
      </c>
      <c r="H31" s="108">
        <v>0.92771701585664346</v>
      </c>
      <c r="I31" s="109">
        <v>0.93231342663970374</v>
      </c>
      <c r="J31" s="109">
        <v>0.93126882464553429</v>
      </c>
      <c r="K31" s="109">
        <v>0.93022422265136484</v>
      </c>
      <c r="L31" s="109">
        <v>0.92917962065719584</v>
      </c>
      <c r="M31" s="109">
        <v>0.92813501866302639</v>
      </c>
      <c r="N31" s="109">
        <v>0.92709041666885694</v>
      </c>
      <c r="O31" s="109">
        <v>0.9260458146746875</v>
      </c>
      <c r="P31" s="109">
        <v>0.92500121268051805</v>
      </c>
      <c r="Q31" s="109">
        <v>0.9239566106863486</v>
      </c>
      <c r="R31" s="109">
        <v>0.9229120086921796</v>
      </c>
      <c r="S31" s="109">
        <v>0.92186740669801015</v>
      </c>
      <c r="T31" s="109">
        <v>0.9208228047038407</v>
      </c>
      <c r="U31" s="109">
        <v>0.91977820270967126</v>
      </c>
      <c r="V31" s="109">
        <v>0.91873360071550181</v>
      </c>
      <c r="W31" s="109">
        <v>0.91768899872133236</v>
      </c>
      <c r="X31" s="109">
        <v>0.91664439672716291</v>
      </c>
      <c r="Y31" s="109">
        <v>0.91559979473299391</v>
      </c>
      <c r="Z31" s="109">
        <v>0.91455519273882446</v>
      </c>
      <c r="AA31" s="109">
        <v>0.91351059074465502</v>
      </c>
      <c r="AB31" s="109">
        <v>0.91246598875048557</v>
      </c>
      <c r="AC31" s="109">
        <v>0.91142138675631612</v>
      </c>
      <c r="AD31" s="109">
        <v>0.91037678476214667</v>
      </c>
      <c r="AE31" s="109">
        <v>0.90933218276797767</v>
      </c>
      <c r="AF31" s="109">
        <v>0.90828758077380822</v>
      </c>
      <c r="AG31" s="109">
        <v>0.90724297877963878</v>
      </c>
      <c r="AH31" s="109">
        <v>0.90619837678546933</v>
      </c>
      <c r="AI31" s="109">
        <v>0.90515377479129988</v>
      </c>
      <c r="AJ31" s="110">
        <v>0.90410917279713043</v>
      </c>
    </row>
    <row r="32" spans="1:36" x14ac:dyDescent="0.3">
      <c r="A32" s="7" t="s">
        <v>8</v>
      </c>
      <c r="B32" s="55" t="s">
        <v>526</v>
      </c>
      <c r="C32" s="108">
        <v>2.5002831002256718E-3</v>
      </c>
      <c r="D32" s="108">
        <v>2.6990588427153886E-3</v>
      </c>
      <c r="E32" s="108">
        <v>2.8751384999644138E-3</v>
      </c>
      <c r="F32" s="108">
        <v>3.9454464408440627E-3</v>
      </c>
      <c r="G32" s="108">
        <v>4.2923768840875814E-3</v>
      </c>
      <c r="H32" s="108">
        <v>5.5594063509772883E-3</v>
      </c>
      <c r="I32" s="109">
        <v>4.7571423490151421E-3</v>
      </c>
      <c r="J32" s="109">
        <v>5.0449742107405715E-3</v>
      </c>
      <c r="K32" s="109">
        <v>5.3328060724660009E-3</v>
      </c>
      <c r="L32" s="109">
        <v>5.6206379341913193E-3</v>
      </c>
      <c r="M32" s="109">
        <v>5.9084697959167487E-3</v>
      </c>
      <c r="N32" s="109">
        <v>6.1963016576421781E-3</v>
      </c>
      <c r="O32" s="109">
        <v>6.4841335193674965E-3</v>
      </c>
      <c r="P32" s="109">
        <v>6.7719653810929259E-3</v>
      </c>
      <c r="Q32" s="109">
        <v>7.0597972428183553E-3</v>
      </c>
      <c r="R32" s="109">
        <v>7.3476291045436737E-3</v>
      </c>
      <c r="S32" s="109">
        <v>7.6354609662691031E-3</v>
      </c>
      <c r="T32" s="109">
        <v>7.9232928279945325E-3</v>
      </c>
      <c r="U32" s="109">
        <v>8.2111246897198509E-3</v>
      </c>
      <c r="V32" s="109">
        <v>8.4989565514452803E-3</v>
      </c>
      <c r="W32" s="109">
        <v>8.7867884131707097E-3</v>
      </c>
      <c r="X32" s="109">
        <v>9.0746202748960281E-3</v>
      </c>
      <c r="Y32" s="109">
        <v>9.3624521366214575E-3</v>
      </c>
      <c r="Z32" s="109">
        <v>9.6502839983468869E-3</v>
      </c>
      <c r="AA32" s="109">
        <v>9.9381158600722053E-3</v>
      </c>
      <c r="AB32" s="109">
        <v>1.0225947721797635E-2</v>
      </c>
      <c r="AC32" s="109">
        <v>1.0513779583523064E-2</v>
      </c>
      <c r="AD32" s="109">
        <v>1.0801611445248382E-2</v>
      </c>
      <c r="AE32" s="109">
        <v>1.1089443306973812E-2</v>
      </c>
      <c r="AF32" s="109">
        <v>1.1377275168699241E-2</v>
      </c>
      <c r="AG32" s="109">
        <v>1.166510703042456E-2</v>
      </c>
      <c r="AH32" s="109">
        <v>1.1952938892149989E-2</v>
      </c>
      <c r="AI32" s="109">
        <v>1.2240770753875418E-2</v>
      </c>
      <c r="AJ32" s="110">
        <v>1.2528602615600737E-2</v>
      </c>
    </row>
    <row r="33" spans="1:36" x14ac:dyDescent="0.3">
      <c r="A33" s="7" t="s">
        <v>84</v>
      </c>
      <c r="B33" s="55" t="s">
        <v>526</v>
      </c>
      <c r="C33" s="108">
        <v>4.4159086915070075E-2</v>
      </c>
      <c r="D33" s="108">
        <v>4.7225959400241491E-2</v>
      </c>
      <c r="E33" s="108">
        <v>4.7863610947283308E-2</v>
      </c>
      <c r="F33" s="108">
        <v>5.116375251244603E-2</v>
      </c>
      <c r="G33" s="108">
        <v>6.1380802008584229E-2</v>
      </c>
      <c r="H33" s="108">
        <v>5.9703594593755037E-2</v>
      </c>
      <c r="I33" s="109">
        <v>5.5281142205848011E-2</v>
      </c>
      <c r="J33" s="109">
        <v>5.5780143484569611E-2</v>
      </c>
      <c r="K33" s="109">
        <v>5.6279144763291211E-2</v>
      </c>
      <c r="L33" s="109">
        <v>5.6778146042012811E-2</v>
      </c>
      <c r="M33" s="109">
        <v>5.7277147320734412E-2</v>
      </c>
      <c r="N33" s="109">
        <v>5.7776148599456012E-2</v>
      </c>
      <c r="O33" s="109">
        <v>5.8275149878177612E-2</v>
      </c>
      <c r="P33" s="109">
        <v>5.8774151156899213E-2</v>
      </c>
      <c r="Q33" s="109">
        <v>5.9273152435620813E-2</v>
      </c>
      <c r="R33" s="109">
        <v>5.9772153714342413E-2</v>
      </c>
      <c r="S33" s="109">
        <v>6.0271154993064013E-2</v>
      </c>
      <c r="T33" s="109">
        <v>6.0770156271785614E-2</v>
      </c>
      <c r="U33" s="109">
        <v>6.1269157550507214E-2</v>
      </c>
      <c r="V33" s="109">
        <v>6.1768158829228814E-2</v>
      </c>
      <c r="W33" s="109">
        <v>6.2267160107950414E-2</v>
      </c>
      <c r="X33" s="109">
        <v>6.2766161386672015E-2</v>
      </c>
      <c r="Y33" s="109">
        <v>6.3265162665393615E-2</v>
      </c>
      <c r="Z33" s="109">
        <v>6.3764163944115215E-2</v>
      </c>
      <c r="AA33" s="109">
        <v>6.4263165222836816E-2</v>
      </c>
      <c r="AB33" s="109">
        <v>6.4762166501558416E-2</v>
      </c>
      <c r="AC33" s="109">
        <v>6.5261167780280016E-2</v>
      </c>
      <c r="AD33" s="109">
        <v>6.5760169059001616E-2</v>
      </c>
      <c r="AE33" s="109">
        <v>6.6259170337723217E-2</v>
      </c>
      <c r="AF33" s="109">
        <v>6.6758171616444817E-2</v>
      </c>
      <c r="AG33" s="109">
        <v>6.7257172895166417E-2</v>
      </c>
      <c r="AH33" s="109">
        <v>6.7756174173888017E-2</v>
      </c>
      <c r="AI33" s="109">
        <v>6.8255175452609618E-2</v>
      </c>
      <c r="AJ33" s="110">
        <v>6.8754176731331218E-2</v>
      </c>
    </row>
    <row r="34" spans="1:36" x14ac:dyDescent="0.3">
      <c r="A34" s="11" t="s">
        <v>85</v>
      </c>
      <c r="B34" s="55" t="s">
        <v>526</v>
      </c>
      <c r="C34" s="111">
        <v>0</v>
      </c>
      <c r="D34" s="111">
        <v>0</v>
      </c>
      <c r="E34" s="111">
        <v>0</v>
      </c>
      <c r="F34" s="111">
        <v>0</v>
      </c>
      <c r="G34" s="111">
        <v>0</v>
      </c>
      <c r="H34" s="111">
        <v>0</v>
      </c>
      <c r="I34" s="111">
        <v>0</v>
      </c>
      <c r="J34" s="111">
        <v>0</v>
      </c>
      <c r="K34" s="111">
        <v>0</v>
      </c>
      <c r="L34" s="111">
        <v>0</v>
      </c>
      <c r="M34" s="111">
        <v>0</v>
      </c>
      <c r="N34" s="111">
        <v>0</v>
      </c>
      <c r="O34" s="111">
        <v>0</v>
      </c>
      <c r="P34" s="111">
        <v>0</v>
      </c>
      <c r="Q34" s="111">
        <v>0</v>
      </c>
      <c r="R34" s="111">
        <v>0</v>
      </c>
      <c r="S34" s="111">
        <v>0</v>
      </c>
      <c r="T34" s="111">
        <v>0</v>
      </c>
      <c r="U34" s="111">
        <v>0</v>
      </c>
      <c r="V34" s="111">
        <v>0</v>
      </c>
      <c r="W34" s="111">
        <v>0</v>
      </c>
      <c r="X34" s="111">
        <v>0</v>
      </c>
      <c r="Y34" s="111">
        <v>0</v>
      </c>
      <c r="Z34" s="111">
        <v>0</v>
      </c>
      <c r="AA34" s="111">
        <v>0</v>
      </c>
      <c r="AB34" s="111">
        <v>0</v>
      </c>
      <c r="AC34" s="111">
        <v>0</v>
      </c>
      <c r="AD34" s="111">
        <v>0</v>
      </c>
      <c r="AE34" s="111">
        <v>0</v>
      </c>
      <c r="AF34" s="111">
        <v>0</v>
      </c>
      <c r="AG34" s="111">
        <v>0</v>
      </c>
      <c r="AH34" s="111">
        <v>0</v>
      </c>
      <c r="AI34" s="111">
        <v>0</v>
      </c>
      <c r="AJ34" s="111">
        <v>0</v>
      </c>
    </row>
    <row r="35" spans="1:36" x14ac:dyDescent="0.3">
      <c r="A35" s="16" t="s">
        <v>86</v>
      </c>
      <c r="B35" s="54" t="s">
        <v>526</v>
      </c>
      <c r="C35" s="105">
        <v>0</v>
      </c>
      <c r="D35" s="105">
        <v>0</v>
      </c>
      <c r="E35" s="105">
        <v>0</v>
      </c>
      <c r="F35" s="105">
        <v>0</v>
      </c>
      <c r="G35" s="105">
        <v>0</v>
      </c>
      <c r="H35" s="105">
        <v>0</v>
      </c>
      <c r="I35" s="106">
        <v>0</v>
      </c>
      <c r="J35" s="106">
        <v>0</v>
      </c>
      <c r="K35" s="106">
        <v>0</v>
      </c>
      <c r="L35" s="106">
        <v>0</v>
      </c>
      <c r="M35" s="106">
        <v>0</v>
      </c>
      <c r="N35" s="106">
        <v>0</v>
      </c>
      <c r="O35" s="106">
        <v>0</v>
      </c>
      <c r="P35" s="106">
        <v>0</v>
      </c>
      <c r="Q35" s="106">
        <v>0</v>
      </c>
      <c r="R35" s="106">
        <v>0</v>
      </c>
      <c r="S35" s="106">
        <v>0</v>
      </c>
      <c r="T35" s="106">
        <v>0</v>
      </c>
      <c r="U35" s="106">
        <v>0</v>
      </c>
      <c r="V35" s="106">
        <v>0</v>
      </c>
      <c r="W35" s="106">
        <v>0</v>
      </c>
      <c r="X35" s="106">
        <v>0</v>
      </c>
      <c r="Y35" s="106">
        <v>0</v>
      </c>
      <c r="Z35" s="106">
        <v>0</v>
      </c>
      <c r="AA35" s="106">
        <v>0</v>
      </c>
      <c r="AB35" s="106">
        <v>0</v>
      </c>
      <c r="AC35" s="106">
        <v>0</v>
      </c>
      <c r="AD35" s="106">
        <v>0</v>
      </c>
      <c r="AE35" s="106">
        <v>0</v>
      </c>
      <c r="AF35" s="106">
        <v>0</v>
      </c>
      <c r="AG35" s="106">
        <v>0</v>
      </c>
      <c r="AH35" s="106">
        <v>0</v>
      </c>
      <c r="AI35" s="106">
        <v>0</v>
      </c>
      <c r="AJ35" s="107">
        <v>0</v>
      </c>
    </row>
    <row r="36" spans="1:36" x14ac:dyDescent="0.3">
      <c r="A36" s="7" t="s">
        <v>9</v>
      </c>
      <c r="B36" s="55" t="s">
        <v>526</v>
      </c>
      <c r="C36" s="108">
        <v>7.7348965779967568E-2</v>
      </c>
      <c r="D36" s="108">
        <v>8.7056263700780803E-2</v>
      </c>
      <c r="E36" s="108">
        <v>9.0620218991878707E-2</v>
      </c>
      <c r="F36" s="108">
        <v>7.3143915179733829E-2</v>
      </c>
      <c r="G36" s="108">
        <v>6.6652382003170169E-2</v>
      </c>
      <c r="H36" s="108">
        <v>6.6249944563131866E-2</v>
      </c>
      <c r="I36" s="109">
        <v>7.1929210978063374E-2</v>
      </c>
      <c r="J36" s="109">
        <v>7.0741379131395554E-2</v>
      </c>
      <c r="K36" s="109">
        <v>6.9553547284727735E-2</v>
      </c>
      <c r="L36" s="109">
        <v>6.8365715438059915E-2</v>
      </c>
      <c r="M36" s="109">
        <v>6.7177883591392096E-2</v>
      </c>
      <c r="N36" s="109">
        <v>6.5990051744724276E-2</v>
      </c>
      <c r="O36" s="109">
        <v>6.4802219898056457E-2</v>
      </c>
      <c r="P36" s="109">
        <v>6.3614388051388637E-2</v>
      </c>
      <c r="Q36" s="109">
        <v>6.2426556204720818E-2</v>
      </c>
      <c r="R36" s="109">
        <v>6.1238724358052554E-2</v>
      </c>
      <c r="S36" s="109">
        <v>6.0050892511384735E-2</v>
      </c>
      <c r="T36" s="109">
        <v>5.8863060664716915E-2</v>
      </c>
      <c r="U36" s="109">
        <v>5.7675228818049096E-2</v>
      </c>
      <c r="V36" s="109">
        <v>5.6487396971381276E-2</v>
      </c>
      <c r="W36" s="109">
        <v>5.5227871139484387E-2</v>
      </c>
      <c r="X36" s="109">
        <v>5.3986694320182646E-2</v>
      </c>
      <c r="Y36" s="109">
        <v>5.2748036036457099E-2</v>
      </c>
      <c r="Z36" s="109">
        <v>5.1511888630342589E-2</v>
      </c>
      <c r="AA36" s="109">
        <v>5.0278244474889482E-2</v>
      </c>
      <c r="AB36" s="109">
        <v>4.9047095974006624E-2</v>
      </c>
      <c r="AC36" s="109">
        <v>4.7818435562305549E-2</v>
      </c>
      <c r="AD36" s="109">
        <v>4.6592255704945365E-2</v>
      </c>
      <c r="AE36" s="109">
        <v>4.5368548897478961E-2</v>
      </c>
      <c r="AF36" s="109">
        <v>4.414730766569968E-2</v>
      </c>
      <c r="AG36" s="109">
        <v>4.2928524565489248E-2</v>
      </c>
      <c r="AH36" s="109">
        <v>4.1712192182666558E-2</v>
      </c>
      <c r="AI36" s="109">
        <v>4.0498303132837234E-2</v>
      </c>
      <c r="AJ36" s="110">
        <v>3.9286850061244293E-2</v>
      </c>
    </row>
    <row r="37" spans="1:36" x14ac:dyDescent="0.3">
      <c r="A37" s="7" t="s">
        <v>10</v>
      </c>
      <c r="B37" s="55" t="s">
        <v>526</v>
      </c>
      <c r="C37" s="108">
        <v>0.13908516202682489</v>
      </c>
      <c r="D37" s="108">
        <v>0.13780262189122403</v>
      </c>
      <c r="E37" s="108">
        <v>0.13277494210350974</v>
      </c>
      <c r="F37" s="108">
        <v>0.1231687038588377</v>
      </c>
      <c r="G37" s="108">
        <v>0.14388299022226819</v>
      </c>
      <c r="H37" s="108">
        <v>0.13039760678848536</v>
      </c>
      <c r="I37" s="109">
        <v>0.13838597881932069</v>
      </c>
      <c r="J37" s="109">
        <v>0.13973149244892102</v>
      </c>
      <c r="K37" s="109">
        <v>0.14107700607852136</v>
      </c>
      <c r="L37" s="109">
        <v>0.14242251970812125</v>
      </c>
      <c r="M37" s="109">
        <v>0.14376803333772159</v>
      </c>
      <c r="N37" s="109">
        <v>0.14511354696732148</v>
      </c>
      <c r="O37" s="109">
        <v>0.14645906059692182</v>
      </c>
      <c r="P37" s="109">
        <v>0.14780457422652171</v>
      </c>
      <c r="Q37" s="109">
        <v>0.14915008785612205</v>
      </c>
      <c r="R37" s="109">
        <v>0.15049560148572194</v>
      </c>
      <c r="S37" s="109">
        <v>0.15184111511532228</v>
      </c>
      <c r="T37" s="109">
        <v>0.15318662874492217</v>
      </c>
      <c r="U37" s="109">
        <v>0.15453214237452251</v>
      </c>
      <c r="V37" s="109">
        <v>0.15587765600412284</v>
      </c>
      <c r="W37" s="109">
        <v>0.15701933519893169</v>
      </c>
      <c r="X37" s="109">
        <v>0.15820226988670708</v>
      </c>
      <c r="Y37" s="109">
        <v>0.15938280422100387</v>
      </c>
      <c r="Z37" s="109">
        <v>0.16056094550043828</v>
      </c>
      <c r="AA37" s="109">
        <v>0.16173670099406526</v>
      </c>
      <c r="AB37" s="109">
        <v>0.1629100779415307</v>
      </c>
      <c r="AC37" s="109">
        <v>0.16408108355321702</v>
      </c>
      <c r="AD37" s="109">
        <v>0.16524972501039381</v>
      </c>
      <c r="AE37" s="109">
        <v>0.16641600946536206</v>
      </c>
      <c r="AF37" s="109">
        <v>0.16757994404160251</v>
      </c>
      <c r="AG37" s="109">
        <v>0.16874153583391782</v>
      </c>
      <c r="AH37" s="109">
        <v>0.16990079190858012</v>
      </c>
      <c r="AI37" s="109">
        <v>0.17105771930347116</v>
      </c>
      <c r="AJ37" s="110">
        <v>0.17221232502822609</v>
      </c>
    </row>
    <row r="38" spans="1:36" x14ac:dyDescent="0.3">
      <c r="A38" s="7" t="s">
        <v>87</v>
      </c>
      <c r="B38" s="55" t="s">
        <v>526</v>
      </c>
      <c r="C38" s="108">
        <v>1.9601913374372927E-2</v>
      </c>
      <c r="D38" s="108">
        <v>1.8216042807255681E-2</v>
      </c>
      <c r="E38" s="108">
        <v>1.6428919875683821E-2</v>
      </c>
      <c r="F38" s="108">
        <v>1.2844490382625532E-2</v>
      </c>
      <c r="G38" s="108">
        <v>1.6374280611642183E-2</v>
      </c>
      <c r="H38" s="108">
        <v>1.7708290149780006E-2</v>
      </c>
      <c r="I38" s="109">
        <v>1.2953267842292782E-2</v>
      </c>
      <c r="J38" s="109">
        <v>1.1935309522880022E-2</v>
      </c>
      <c r="K38" s="109">
        <v>1.0917351203467707E-2</v>
      </c>
      <c r="L38" s="109">
        <v>9.8993928840549472E-3</v>
      </c>
      <c r="M38" s="109">
        <v>8.8814345646421877E-3</v>
      </c>
      <c r="N38" s="109">
        <v>7.8634762452294282E-3</v>
      </c>
      <c r="O38" s="109">
        <v>6.8455179258166687E-3</v>
      </c>
      <c r="P38" s="109">
        <v>5.8275596064039092E-3</v>
      </c>
      <c r="Q38" s="109">
        <v>4.8096012869911497E-3</v>
      </c>
      <c r="R38" s="109">
        <v>3.7916429675788343E-3</v>
      </c>
      <c r="S38" s="109">
        <v>2.7736846481660749E-3</v>
      </c>
      <c r="T38" s="109">
        <v>1.7557263287533154E-3</v>
      </c>
      <c r="U38" s="109">
        <v>7.3776800934055586E-4</v>
      </c>
      <c r="V38" s="109">
        <v>-2.8019031007220363E-4</v>
      </c>
      <c r="W38" s="109">
        <v>0</v>
      </c>
      <c r="X38" s="109">
        <v>0</v>
      </c>
      <c r="Y38" s="109">
        <v>0</v>
      </c>
      <c r="Z38" s="109">
        <v>0</v>
      </c>
      <c r="AA38" s="109">
        <v>0</v>
      </c>
      <c r="AB38" s="109">
        <v>0</v>
      </c>
      <c r="AC38" s="109">
        <v>0</v>
      </c>
      <c r="AD38" s="109">
        <v>0</v>
      </c>
      <c r="AE38" s="109">
        <v>0</v>
      </c>
      <c r="AF38" s="109">
        <v>0</v>
      </c>
      <c r="AG38" s="109">
        <v>0</v>
      </c>
      <c r="AH38" s="109">
        <v>0</v>
      </c>
      <c r="AI38" s="109">
        <v>0</v>
      </c>
      <c r="AJ38" s="110">
        <v>0</v>
      </c>
    </row>
    <row r="39" spans="1:36" x14ac:dyDescent="0.3">
      <c r="A39" s="7" t="s">
        <v>88</v>
      </c>
      <c r="B39" s="55" t="s">
        <v>526</v>
      </c>
      <c r="C39" s="108">
        <v>1.9231307410743012E-2</v>
      </c>
      <c r="D39" s="108">
        <v>1.9644153018182394E-2</v>
      </c>
      <c r="E39" s="108">
        <v>2.0836863544304408E-2</v>
      </c>
      <c r="F39" s="108">
        <v>2.4392321908205606E-2</v>
      </c>
      <c r="G39" s="108">
        <v>2.5442080300328192E-2</v>
      </c>
      <c r="H39" s="108">
        <v>2.5857494613751506E-2</v>
      </c>
      <c r="I39" s="109">
        <v>2.6444102351114385E-2</v>
      </c>
      <c r="J39" s="109">
        <v>2.7523279114382682E-2</v>
      </c>
      <c r="K39" s="109">
        <v>2.8602455877650979E-2</v>
      </c>
      <c r="L39" s="109">
        <v>2.968163264091972E-2</v>
      </c>
      <c r="M39" s="109">
        <v>3.0760809404188016E-2</v>
      </c>
      <c r="N39" s="109">
        <v>3.1839986167456313E-2</v>
      </c>
      <c r="O39" s="109">
        <v>3.2919162930725054E-2</v>
      </c>
      <c r="P39" s="109">
        <v>3.3998339693993351E-2</v>
      </c>
      <c r="Q39" s="109">
        <v>3.5077516457261648E-2</v>
      </c>
      <c r="R39" s="109">
        <v>3.6156693220530389E-2</v>
      </c>
      <c r="S39" s="109">
        <v>3.7235869983798686E-2</v>
      </c>
      <c r="T39" s="109">
        <v>3.8315046747066983E-2</v>
      </c>
      <c r="U39" s="109">
        <v>3.9394223510335724E-2</v>
      </c>
      <c r="V39" s="109">
        <v>4.0473400273604021E-2</v>
      </c>
      <c r="W39" s="109">
        <v>4.1498705549138322E-2</v>
      </c>
      <c r="X39" s="109">
        <v>4.2533242262178479E-2</v>
      </c>
      <c r="Y39" s="109">
        <v>4.3565679743685616E-2</v>
      </c>
      <c r="Z39" s="109">
        <v>4.4596024376671706E-2</v>
      </c>
      <c r="AA39" s="109">
        <v>4.5624282518297095E-2</v>
      </c>
      <c r="AB39" s="109">
        <v>4.6650460499999741E-2</v>
      </c>
      <c r="AC39" s="109">
        <v>4.7674564627627931E-2</v>
      </c>
      <c r="AD39" s="109">
        <v>4.8696601181568003E-2</v>
      </c>
      <c r="AE39" s="109">
        <v>4.9716576416871612E-2</v>
      </c>
      <c r="AF39" s="109">
        <v>5.0734496563385752E-2</v>
      </c>
      <c r="AG39" s="109">
        <v>5.1750367825878371E-2</v>
      </c>
      <c r="AH39" s="109">
        <v>5.2764196384163166E-2</v>
      </c>
      <c r="AI39" s="109">
        <v>5.3775988393227468E-2</v>
      </c>
      <c r="AJ39" s="110">
        <v>5.4785749983355524E-2</v>
      </c>
    </row>
    <row r="40" spans="1:36" x14ac:dyDescent="0.3">
      <c r="A40" s="11" t="s">
        <v>89</v>
      </c>
      <c r="B40" s="56" t="s">
        <v>526</v>
      </c>
      <c r="C40" s="111">
        <v>7.9623246259193717E-3</v>
      </c>
      <c r="D40" s="111">
        <v>7.5703451840866192E-3</v>
      </c>
      <c r="E40" s="111">
        <v>7.4156469418517751E-3</v>
      </c>
      <c r="F40" s="111">
        <v>8.0894689596486772E-3</v>
      </c>
      <c r="G40" s="111">
        <v>8.506226343932834E-3</v>
      </c>
      <c r="H40" s="111">
        <v>6.7746151095461849E-3</v>
      </c>
      <c r="I40" s="112">
        <v>7.4706676208812633E-3</v>
      </c>
      <c r="J40" s="112">
        <v>7.4220388605205218E-3</v>
      </c>
      <c r="K40" s="112">
        <v>7.3734101001597663E-3</v>
      </c>
      <c r="L40" s="112">
        <v>7.3247813397990108E-3</v>
      </c>
      <c r="M40" s="112">
        <v>7.2761525794382553E-3</v>
      </c>
      <c r="N40" s="112">
        <v>7.2275238190774999E-3</v>
      </c>
      <c r="O40" s="112">
        <v>7.1788950587167444E-3</v>
      </c>
      <c r="P40" s="112">
        <v>7.1302662983559889E-3</v>
      </c>
      <c r="Q40" s="112">
        <v>7.0816375379952334E-3</v>
      </c>
      <c r="R40" s="112">
        <v>7.033008777634478E-3</v>
      </c>
      <c r="S40" s="112">
        <v>6.9843800172737225E-3</v>
      </c>
      <c r="T40" s="112">
        <v>6.935751256912967E-3</v>
      </c>
      <c r="U40" s="112">
        <v>6.8871224965522115E-3</v>
      </c>
      <c r="V40" s="112">
        <v>6.8384937361914561E-3</v>
      </c>
      <c r="W40" s="112">
        <v>6.781062149295144E-3</v>
      </c>
      <c r="X40" s="112">
        <v>6.725658870224702E-3</v>
      </c>
      <c r="Y40" s="112">
        <v>6.6703680127908971E-3</v>
      </c>
      <c r="Z40" s="112">
        <v>6.615189235159781E-3</v>
      </c>
      <c r="AA40" s="112">
        <v>6.5601221968818388E-3</v>
      </c>
      <c r="AB40" s="112">
        <v>6.5051665588850387E-3</v>
      </c>
      <c r="AC40" s="112">
        <v>6.4503219834678395E-3</v>
      </c>
      <c r="AD40" s="112">
        <v>6.3955881342922646E-3</v>
      </c>
      <c r="AE40" s="112">
        <v>6.3409646763770595E-3</v>
      </c>
      <c r="AF40" s="112">
        <v>6.2864512760908231E-3</v>
      </c>
      <c r="AG40" s="112">
        <v>6.2320476011452327E-3</v>
      </c>
      <c r="AH40" s="112">
        <v>6.1777533205882923E-3</v>
      </c>
      <c r="AI40" s="112">
        <v>6.1235681047976196E-3</v>
      </c>
      <c r="AJ40" s="113">
        <v>6.0694916254737758E-3</v>
      </c>
    </row>
    <row r="41" spans="1:36" x14ac:dyDescent="0.3">
      <c r="A41" s="16" t="s">
        <v>90</v>
      </c>
      <c r="B41" s="54" t="s">
        <v>526</v>
      </c>
      <c r="C41" s="105">
        <v>0</v>
      </c>
      <c r="D41" s="105">
        <v>0</v>
      </c>
      <c r="E41" s="105">
        <v>0</v>
      </c>
      <c r="F41" s="105">
        <v>0</v>
      </c>
      <c r="G41" s="105">
        <v>0</v>
      </c>
      <c r="H41" s="105">
        <v>0</v>
      </c>
      <c r="I41" s="106">
        <v>0</v>
      </c>
      <c r="J41" s="106">
        <v>0</v>
      </c>
      <c r="K41" s="106">
        <v>0</v>
      </c>
      <c r="L41" s="106">
        <v>0</v>
      </c>
      <c r="M41" s="106">
        <v>0</v>
      </c>
      <c r="N41" s="106">
        <v>0</v>
      </c>
      <c r="O41" s="106">
        <v>0</v>
      </c>
      <c r="P41" s="106">
        <v>0</v>
      </c>
      <c r="Q41" s="106">
        <v>0</v>
      </c>
      <c r="R41" s="106">
        <v>0</v>
      </c>
      <c r="S41" s="106">
        <v>0</v>
      </c>
      <c r="T41" s="106">
        <v>0</v>
      </c>
      <c r="U41" s="106">
        <v>0</v>
      </c>
      <c r="V41" s="106">
        <v>0</v>
      </c>
      <c r="W41" s="106">
        <v>0</v>
      </c>
      <c r="X41" s="106">
        <v>0</v>
      </c>
      <c r="Y41" s="106">
        <v>0</v>
      </c>
      <c r="Z41" s="106">
        <v>0</v>
      </c>
      <c r="AA41" s="106">
        <v>0</v>
      </c>
      <c r="AB41" s="106">
        <v>0</v>
      </c>
      <c r="AC41" s="106">
        <v>0</v>
      </c>
      <c r="AD41" s="106">
        <v>0</v>
      </c>
      <c r="AE41" s="106">
        <v>0</v>
      </c>
      <c r="AF41" s="106">
        <v>0</v>
      </c>
      <c r="AG41" s="106">
        <v>0</v>
      </c>
      <c r="AH41" s="106">
        <v>0</v>
      </c>
      <c r="AI41" s="106">
        <v>0</v>
      </c>
      <c r="AJ41" s="107">
        <v>0</v>
      </c>
    </row>
    <row r="42" spans="1:36" x14ac:dyDescent="0.3">
      <c r="A42" s="7" t="s">
        <v>11</v>
      </c>
      <c r="B42" s="55" t="s">
        <v>526</v>
      </c>
      <c r="C42" s="108">
        <v>0.16815233018132691</v>
      </c>
      <c r="D42" s="108">
        <v>0.16121303374385371</v>
      </c>
      <c r="E42" s="108">
        <v>0.15597230791189287</v>
      </c>
      <c r="F42" s="108">
        <v>0.16526972258757192</v>
      </c>
      <c r="G42" s="108">
        <v>0.14503903609766</v>
      </c>
      <c r="H42" s="108">
        <v>0.13492864570873445</v>
      </c>
      <c r="I42" s="109">
        <v>0.13387910443929663</v>
      </c>
      <c r="J42" s="109">
        <v>0.12812071568902006</v>
      </c>
      <c r="K42" s="109">
        <v>0.12236232693874349</v>
      </c>
      <c r="L42" s="109">
        <v>0.1166039381884687</v>
      </c>
      <c r="M42" s="109">
        <v>0.11084554943819214</v>
      </c>
      <c r="N42" s="109">
        <v>0.10508716068791735</v>
      </c>
      <c r="O42" s="109">
        <v>9.9328771937640781E-2</v>
      </c>
      <c r="P42" s="109">
        <v>9.3570383187365991E-2</v>
      </c>
      <c r="Q42" s="109">
        <v>8.7811994437089425E-2</v>
      </c>
      <c r="R42" s="109">
        <v>8.2053605686812858E-2</v>
      </c>
      <c r="S42" s="109">
        <v>7.6295216936538068E-2</v>
      </c>
      <c r="T42" s="109">
        <v>7.0536828186261502E-2</v>
      </c>
      <c r="U42" s="109">
        <v>6.4778439435986712E-2</v>
      </c>
      <c r="V42" s="109">
        <v>5.9020050685710146E-2</v>
      </c>
      <c r="W42" s="109">
        <v>5.326166193543358E-2</v>
      </c>
      <c r="X42" s="109">
        <v>4.750327318515879E-2</v>
      </c>
      <c r="Y42" s="109">
        <v>4.1744884434882223E-2</v>
      </c>
      <c r="Z42" s="109">
        <v>3.5986495684607434E-2</v>
      </c>
      <c r="AA42" s="109">
        <v>3.0228106934330867E-2</v>
      </c>
      <c r="AB42" s="109">
        <v>2.4469718184056077E-2</v>
      </c>
      <c r="AC42" s="109">
        <v>1.8711329433779511E-2</v>
      </c>
      <c r="AD42" s="109">
        <v>1.2952940683502945E-2</v>
      </c>
      <c r="AE42" s="109">
        <v>7.1945519332281549E-3</v>
      </c>
      <c r="AF42" s="109">
        <v>1.4361631829515886E-3</v>
      </c>
      <c r="AG42" s="109">
        <v>0</v>
      </c>
      <c r="AH42" s="109">
        <v>0</v>
      </c>
      <c r="AI42" s="109">
        <v>0</v>
      </c>
      <c r="AJ42" s="110">
        <v>0</v>
      </c>
    </row>
    <row r="43" spans="1:36" x14ac:dyDescent="0.3">
      <c r="A43" s="7" t="s">
        <v>12</v>
      </c>
      <c r="B43" s="55" t="s">
        <v>526</v>
      </c>
      <c r="C43" s="108">
        <v>9.6609133099527247E-2</v>
      </c>
      <c r="D43" s="108">
        <v>0.10273662933400371</v>
      </c>
      <c r="E43" s="108">
        <v>0.10682449135750217</v>
      </c>
      <c r="F43" s="108">
        <v>0.10634153699003475</v>
      </c>
      <c r="G43" s="108">
        <v>0.10377429757792243</v>
      </c>
      <c r="H43" s="108">
        <v>9.9861115836463371E-2</v>
      </c>
      <c r="I43" s="109">
        <v>0.10576663881419268</v>
      </c>
      <c r="J43" s="109">
        <v>0.10673735015491537</v>
      </c>
      <c r="K43" s="109">
        <v>0.10770806149563805</v>
      </c>
      <c r="L43" s="109">
        <v>0.10867877283636096</v>
      </c>
      <c r="M43" s="109">
        <v>0.10964948417708364</v>
      </c>
      <c r="N43" s="109">
        <v>0.11062019551780633</v>
      </c>
      <c r="O43" s="109">
        <v>0.11159090685852902</v>
      </c>
      <c r="P43" s="109">
        <v>0.11256161819925192</v>
      </c>
      <c r="Q43" s="109">
        <v>0.11353232953997461</v>
      </c>
      <c r="R43" s="109">
        <v>0.11450304088069729</v>
      </c>
      <c r="S43" s="109">
        <v>0.11547375222141998</v>
      </c>
      <c r="T43" s="109">
        <v>0.11644446356214289</v>
      </c>
      <c r="U43" s="109">
        <v>0.11741517490286557</v>
      </c>
      <c r="V43" s="109">
        <v>0.11838588624358826</v>
      </c>
      <c r="W43" s="109">
        <v>0.11935659758431094</v>
      </c>
      <c r="X43" s="109">
        <v>0.12032730892503385</v>
      </c>
      <c r="Y43" s="109">
        <v>0.12129802026575653</v>
      </c>
      <c r="Z43" s="109">
        <v>0.12226873160647922</v>
      </c>
      <c r="AA43" s="109">
        <v>0.1232394429472019</v>
      </c>
      <c r="AB43" s="109">
        <v>0.12421015428792481</v>
      </c>
      <c r="AC43" s="109">
        <v>0.1251808656286475</v>
      </c>
      <c r="AD43" s="109">
        <v>0.12615157696937018</v>
      </c>
      <c r="AE43" s="109">
        <v>0.12712228831009287</v>
      </c>
      <c r="AF43" s="109">
        <v>0.12809299965081578</v>
      </c>
      <c r="AG43" s="109">
        <v>0.12850826926451106</v>
      </c>
      <c r="AH43" s="109">
        <v>0.12873667753747692</v>
      </c>
      <c r="AI43" s="109">
        <v>0.12896249629847181</v>
      </c>
      <c r="AJ43" s="110">
        <v>0.12918576933602718</v>
      </c>
    </row>
    <row r="44" spans="1:36" x14ac:dyDescent="0.3">
      <c r="A44" s="7" t="s">
        <v>91</v>
      </c>
      <c r="B44" s="55" t="s">
        <v>526</v>
      </c>
      <c r="C44" s="108">
        <v>0.31443397549423002</v>
      </c>
      <c r="D44" s="108">
        <v>0.30410467456320428</v>
      </c>
      <c r="E44" s="108">
        <v>0.3052403425356629</v>
      </c>
      <c r="F44" s="108">
        <v>0.29973914272588736</v>
      </c>
      <c r="G44" s="108">
        <v>0.30177824139287313</v>
      </c>
      <c r="H44" s="108">
        <v>0.31189756499591148</v>
      </c>
      <c r="I44" s="109">
        <v>0.30586445874646129</v>
      </c>
      <c r="J44" s="109">
        <v>0.30545363427613792</v>
      </c>
      <c r="K44" s="109">
        <v>0.30504280980581444</v>
      </c>
      <c r="L44" s="109">
        <v>0.30463198533549107</v>
      </c>
      <c r="M44" s="109">
        <v>0.30422116086516759</v>
      </c>
      <c r="N44" s="109">
        <v>0.30381033639484412</v>
      </c>
      <c r="O44" s="109">
        <v>0.30339951192452075</v>
      </c>
      <c r="P44" s="109">
        <v>0.30298868745419727</v>
      </c>
      <c r="Q44" s="109">
        <v>0.3025778629838739</v>
      </c>
      <c r="R44" s="109">
        <v>0.30216703851355042</v>
      </c>
      <c r="S44" s="109">
        <v>0.30175621404322706</v>
      </c>
      <c r="T44" s="109">
        <v>0.30134538957290358</v>
      </c>
      <c r="U44" s="109">
        <v>0.3009345651025801</v>
      </c>
      <c r="V44" s="109">
        <v>0.30052374063225673</v>
      </c>
      <c r="W44" s="109">
        <v>0.30011291616193325</v>
      </c>
      <c r="X44" s="109">
        <v>0.29970209169160988</v>
      </c>
      <c r="Y44" s="109">
        <v>0.29929126722128641</v>
      </c>
      <c r="Z44" s="109">
        <v>0.29888044275096304</v>
      </c>
      <c r="AA44" s="109">
        <v>0.29846961828063956</v>
      </c>
      <c r="AB44" s="109">
        <v>0.29805879381031608</v>
      </c>
      <c r="AC44" s="109">
        <v>0.29764796933999271</v>
      </c>
      <c r="AD44" s="109">
        <v>0.29723714486966923</v>
      </c>
      <c r="AE44" s="109">
        <v>0.29682632039934587</v>
      </c>
      <c r="AF44" s="109">
        <v>0.29641549592902239</v>
      </c>
      <c r="AG44" s="109">
        <v>0.29473077855216406</v>
      </c>
      <c r="AH44" s="109">
        <v>0.292643817531412</v>
      </c>
      <c r="AI44" s="109">
        <v>0.29058051682066549</v>
      </c>
      <c r="AJ44" s="110">
        <v>0.28854047632513902</v>
      </c>
    </row>
    <row r="45" spans="1:36" x14ac:dyDescent="0.3">
      <c r="A45" s="7" t="s">
        <v>92</v>
      </c>
      <c r="B45" s="55" t="s">
        <v>526</v>
      </c>
      <c r="C45" s="108">
        <v>1.9554557909882784E-2</v>
      </c>
      <c r="D45" s="108">
        <v>2.0755221084887504E-2</v>
      </c>
      <c r="E45" s="108">
        <v>2.0887097732625745E-2</v>
      </c>
      <c r="F45" s="108">
        <v>2.0966870402634792E-2</v>
      </c>
      <c r="G45" s="108">
        <v>2.2022839982477203E-2</v>
      </c>
      <c r="H45" s="108">
        <v>2.3170341243634464E-2</v>
      </c>
      <c r="I45" s="109">
        <v>2.4018419690572834E-2</v>
      </c>
      <c r="J45" s="109">
        <v>2.482016076349125E-2</v>
      </c>
      <c r="K45" s="109">
        <v>2.5621901836409666E-2</v>
      </c>
      <c r="L45" s="109">
        <v>2.6423642909328082E-2</v>
      </c>
      <c r="M45" s="109">
        <v>2.7225383982246498E-2</v>
      </c>
      <c r="N45" s="109">
        <v>2.8027125055164914E-2</v>
      </c>
      <c r="O45" s="109">
        <v>2.882886612808333E-2</v>
      </c>
      <c r="P45" s="109">
        <v>2.9630607201001968E-2</v>
      </c>
      <c r="Q45" s="109">
        <v>3.0432348273920384E-2</v>
      </c>
      <c r="R45" s="109">
        <v>3.12340893468388E-2</v>
      </c>
      <c r="S45" s="109">
        <v>3.2035830419757216E-2</v>
      </c>
      <c r="T45" s="109">
        <v>3.2837571492675632E-2</v>
      </c>
      <c r="U45" s="109">
        <v>3.3639312565594048E-2</v>
      </c>
      <c r="V45" s="109">
        <v>3.4441053638512464E-2</v>
      </c>
      <c r="W45" s="109">
        <v>3.524279471143088E-2</v>
      </c>
      <c r="X45" s="109">
        <v>3.6044535784349296E-2</v>
      </c>
      <c r="Y45" s="109">
        <v>3.6846276857267712E-2</v>
      </c>
      <c r="Z45" s="109">
        <v>3.7648017930186128E-2</v>
      </c>
      <c r="AA45" s="109">
        <v>3.8449759003104544E-2</v>
      </c>
      <c r="AB45" s="109">
        <v>3.925150007602296E-2</v>
      </c>
      <c r="AC45" s="109">
        <v>4.0053241148941376E-2</v>
      </c>
      <c r="AD45" s="109">
        <v>4.0854982221859792E-2</v>
      </c>
      <c r="AE45" s="109">
        <v>4.1656723294778208E-2</v>
      </c>
      <c r="AF45" s="109">
        <v>4.2458464367696624E-2</v>
      </c>
      <c r="AG45" s="109">
        <v>4.3074029767864772E-2</v>
      </c>
      <c r="AH45" s="109">
        <v>4.3622207860410586E-2</v>
      </c>
      <c r="AI45" s="109">
        <v>4.4164171144208696E-2</v>
      </c>
      <c r="AJ45" s="110">
        <v>4.4700024711397252E-2</v>
      </c>
    </row>
    <row r="46" spans="1:36" x14ac:dyDescent="0.3">
      <c r="A46" s="11" t="s">
        <v>93</v>
      </c>
      <c r="B46" s="56" t="s">
        <v>526</v>
      </c>
      <c r="C46" s="111">
        <v>1.9113703869702876E-4</v>
      </c>
      <c r="D46" s="111">
        <v>2.2897677124658695E-4</v>
      </c>
      <c r="E46" s="111">
        <v>1.8643799786136452E-4</v>
      </c>
      <c r="F46" s="111">
        <v>1.7904390688008959E-4</v>
      </c>
      <c r="G46" s="111">
        <v>1.7952453584936921E-4</v>
      </c>
      <c r="H46" s="111">
        <v>1.2876039070386987E-4</v>
      </c>
      <c r="I46" s="111">
        <v>1.5578395363713415E-4</v>
      </c>
      <c r="J46" s="111">
        <v>1.496005720492688E-4</v>
      </c>
      <c r="K46" s="111">
        <v>1.4341719046329082E-4</v>
      </c>
      <c r="L46" s="111">
        <v>1.3723380887520342E-4</v>
      </c>
      <c r="M46" s="111">
        <v>1.3105042728922545E-4</v>
      </c>
      <c r="N46" s="111">
        <v>1.2486704569969476E-4</v>
      </c>
      <c r="O46" s="111">
        <v>1.1868366411360576E-4</v>
      </c>
      <c r="P46" s="111">
        <v>1.1250028252540734E-4</v>
      </c>
      <c r="Q46" s="111">
        <v>1.0631690093931834E-4</v>
      </c>
      <c r="R46" s="111">
        <v>1.00133519351564E-4</v>
      </c>
      <c r="S46" s="111">
        <v>9.3950137763698649E-5</v>
      </c>
      <c r="T46" s="111">
        <v>8.7766756177498628E-5</v>
      </c>
      <c r="U46" s="111">
        <v>8.1583374589744295E-5</v>
      </c>
      <c r="V46" s="111">
        <v>7.539999300187894E-5</v>
      </c>
      <c r="W46" s="111">
        <v>6.9216611415900964E-5</v>
      </c>
      <c r="X46" s="111">
        <v>6.3033229827813564E-5</v>
      </c>
      <c r="Y46" s="111">
        <v>5.6849848240059231E-5</v>
      </c>
      <c r="Z46" s="111">
        <v>5.0666466652193876E-5</v>
      </c>
      <c r="AA46" s="111">
        <v>4.4483085066215899E-5</v>
      </c>
      <c r="AB46" s="111">
        <v>3.8299703478239522E-5</v>
      </c>
      <c r="AC46" s="111">
        <v>3.2116321890374167E-5</v>
      </c>
      <c r="AD46" s="111">
        <v>2.593294030439619E-5</v>
      </c>
      <c r="AE46" s="111">
        <v>1.9749558716530835E-5</v>
      </c>
      <c r="AF46" s="111">
        <v>1.3566177130330814E-5</v>
      </c>
      <c r="AG46" s="111">
        <v>7.3510227612400003E-6</v>
      </c>
      <c r="AH46" s="111">
        <v>1.1874437895881274E-6</v>
      </c>
      <c r="AI46" s="111">
        <v>-4.9062574086419786E-6</v>
      </c>
      <c r="AJ46" s="111">
        <v>-1.0931262463570457E-5</v>
      </c>
    </row>
    <row r="47" spans="1:36" x14ac:dyDescent="0.3">
      <c r="A47" s="16" t="s">
        <v>94</v>
      </c>
      <c r="B47" s="54" t="s">
        <v>526</v>
      </c>
      <c r="C47" s="105">
        <v>0</v>
      </c>
      <c r="D47" s="105">
        <v>0</v>
      </c>
      <c r="E47" s="105">
        <v>0</v>
      </c>
      <c r="F47" s="105">
        <v>0</v>
      </c>
      <c r="G47" s="105">
        <v>0</v>
      </c>
      <c r="H47" s="105">
        <v>0</v>
      </c>
      <c r="I47" s="105">
        <f>+H47*(1-I$23)/(1-H$23)</f>
        <v>0</v>
      </c>
      <c r="J47" s="105">
        <f t="shared" ref="J47:AJ47" si="6">+I47*(1-J$23)/(1-I$23)</f>
        <v>0</v>
      </c>
      <c r="K47" s="105">
        <f t="shared" si="6"/>
        <v>0</v>
      </c>
      <c r="L47" s="105">
        <f t="shared" si="6"/>
        <v>0</v>
      </c>
      <c r="M47" s="105">
        <f t="shared" si="6"/>
        <v>0</v>
      </c>
      <c r="N47" s="105">
        <f t="shared" si="6"/>
        <v>0</v>
      </c>
      <c r="O47" s="105">
        <f t="shared" si="6"/>
        <v>0</v>
      </c>
      <c r="P47" s="105">
        <f t="shared" si="6"/>
        <v>0</v>
      </c>
      <c r="Q47" s="105">
        <f t="shared" si="6"/>
        <v>0</v>
      </c>
      <c r="R47" s="105">
        <f t="shared" si="6"/>
        <v>0</v>
      </c>
      <c r="S47" s="105">
        <f t="shared" si="6"/>
        <v>0</v>
      </c>
      <c r="T47" s="105">
        <f t="shared" si="6"/>
        <v>0</v>
      </c>
      <c r="U47" s="105">
        <f t="shared" si="6"/>
        <v>0</v>
      </c>
      <c r="V47" s="105">
        <f t="shared" si="6"/>
        <v>0</v>
      </c>
      <c r="W47" s="105">
        <f t="shared" si="6"/>
        <v>0</v>
      </c>
      <c r="X47" s="105">
        <f t="shared" si="6"/>
        <v>0</v>
      </c>
      <c r="Y47" s="105">
        <f t="shared" si="6"/>
        <v>0</v>
      </c>
      <c r="Z47" s="105">
        <f t="shared" si="6"/>
        <v>0</v>
      </c>
      <c r="AA47" s="105">
        <f t="shared" si="6"/>
        <v>0</v>
      </c>
      <c r="AB47" s="105">
        <f t="shared" si="6"/>
        <v>0</v>
      </c>
      <c r="AC47" s="105">
        <f t="shared" si="6"/>
        <v>0</v>
      </c>
      <c r="AD47" s="105">
        <f t="shared" si="6"/>
        <v>0</v>
      </c>
      <c r="AE47" s="105">
        <f t="shared" si="6"/>
        <v>0</v>
      </c>
      <c r="AF47" s="105">
        <f t="shared" si="6"/>
        <v>0</v>
      </c>
      <c r="AG47" s="105">
        <f t="shared" si="6"/>
        <v>0</v>
      </c>
      <c r="AH47" s="105">
        <f t="shared" si="6"/>
        <v>0</v>
      </c>
      <c r="AI47" s="105">
        <f t="shared" si="6"/>
        <v>0</v>
      </c>
      <c r="AJ47" s="127">
        <f t="shared" si="6"/>
        <v>0</v>
      </c>
    </row>
    <row r="48" spans="1:36" x14ac:dyDescent="0.3">
      <c r="A48" s="7" t="s">
        <v>402</v>
      </c>
      <c r="B48" s="55" t="s">
        <v>526</v>
      </c>
      <c r="C48" s="108">
        <v>0.78928161425232701</v>
      </c>
      <c r="D48" s="108">
        <v>0.78269748436229358</v>
      </c>
      <c r="E48" s="108">
        <v>0.79580951896968766</v>
      </c>
      <c r="F48" s="108">
        <v>0.79856738949013595</v>
      </c>
      <c r="G48" s="108">
        <v>0.78008788996174661</v>
      </c>
      <c r="H48" s="108">
        <v>0.80941796265564026</v>
      </c>
      <c r="I48" s="109">
        <v>0.79982069000058342</v>
      </c>
      <c r="J48" s="109">
        <v>0.80067585521570306</v>
      </c>
      <c r="K48" s="109">
        <v>0.80153102043082247</v>
      </c>
      <c r="L48" s="109">
        <v>0.80238618564594211</v>
      </c>
      <c r="M48" s="109">
        <v>0.80324135086106152</v>
      </c>
      <c r="N48" s="109">
        <v>0.80409651607618116</v>
      </c>
      <c r="O48" s="109">
        <v>0.80495168129130079</v>
      </c>
      <c r="P48" s="109">
        <v>0.8058068465064202</v>
      </c>
      <c r="Q48" s="109">
        <v>0.80666201172153984</v>
      </c>
      <c r="R48" s="109">
        <v>0.80751717693665925</v>
      </c>
      <c r="S48" s="109">
        <v>0.80837234215177889</v>
      </c>
      <c r="T48" s="109">
        <v>0.80922750736689852</v>
      </c>
      <c r="U48" s="109">
        <v>0.81008267258201794</v>
      </c>
      <c r="V48" s="109">
        <v>0.81093783779713757</v>
      </c>
      <c r="W48" s="109">
        <v>0.81179300301225699</v>
      </c>
      <c r="X48" s="109">
        <v>0.81264816822737662</v>
      </c>
      <c r="Y48" s="109">
        <v>0.81350333344249626</v>
      </c>
      <c r="Z48" s="109">
        <v>0.81435849865761567</v>
      </c>
      <c r="AA48" s="109">
        <v>0.81450697958696971</v>
      </c>
      <c r="AB48" s="109">
        <v>0.81488394832757705</v>
      </c>
      <c r="AC48" s="109">
        <v>0.8152604758397054</v>
      </c>
      <c r="AD48" s="109">
        <v>0.81563656289756536</v>
      </c>
      <c r="AE48" s="109">
        <v>0.81601221027355575</v>
      </c>
      <c r="AF48" s="109">
        <v>0.81638741873827247</v>
      </c>
      <c r="AG48" s="109">
        <v>0.8167621890605109</v>
      </c>
      <c r="AH48" s="109">
        <v>0.81713652200727138</v>
      </c>
      <c r="AI48" s="109">
        <v>0.81751041834376592</v>
      </c>
      <c r="AJ48" s="110">
        <v>0.81788387883342195</v>
      </c>
    </row>
    <row r="49" spans="1:36" x14ac:dyDescent="0.3">
      <c r="A49" s="7" t="s">
        <v>403</v>
      </c>
      <c r="B49" s="55" t="s">
        <v>526</v>
      </c>
      <c r="C49" s="108">
        <v>1.2661805566453703E-2</v>
      </c>
      <c r="D49" s="108">
        <v>8.2961791003530218E-3</v>
      </c>
      <c r="E49" s="108">
        <v>1.3484001044128301E-2</v>
      </c>
      <c r="F49" s="108">
        <v>1.3963078579763038E-2</v>
      </c>
      <c r="G49" s="108">
        <v>1.5486871953157818E-2</v>
      </c>
      <c r="H49" s="108">
        <v>8.7150880548433601E-3</v>
      </c>
      <c r="I49" s="109">
        <v>1.1268207570023947E-2</v>
      </c>
      <c r="J49" s="109">
        <v>1.1034255777137958E-2</v>
      </c>
      <c r="K49" s="109">
        <v>1.0800303984251969E-2</v>
      </c>
      <c r="L49" s="109">
        <v>1.056635219136598E-2</v>
      </c>
      <c r="M49" s="109">
        <v>1.0332400398479935E-2</v>
      </c>
      <c r="N49" s="109">
        <v>1.0098448605593946E-2</v>
      </c>
      <c r="O49" s="109">
        <v>9.8644968127079569E-3</v>
      </c>
      <c r="P49" s="109">
        <v>9.6305450198219678E-3</v>
      </c>
      <c r="Q49" s="109">
        <v>9.3965932269359786E-3</v>
      </c>
      <c r="R49" s="109">
        <v>9.1626414340499895E-3</v>
      </c>
      <c r="S49" s="109">
        <v>8.9286896411640004E-3</v>
      </c>
      <c r="T49" s="109">
        <v>8.6947378482780113E-3</v>
      </c>
      <c r="U49" s="109">
        <v>8.4607860553920222E-3</v>
      </c>
      <c r="V49" s="109">
        <v>8.2268342625060331E-3</v>
      </c>
      <c r="W49" s="109">
        <v>7.992882469620044E-3</v>
      </c>
      <c r="X49" s="109">
        <v>7.7589306767340549E-3</v>
      </c>
      <c r="Y49" s="109">
        <v>7.5249788838480658E-3</v>
      </c>
      <c r="Z49" s="109">
        <v>7.2910270909620767E-3</v>
      </c>
      <c r="AA49" s="109">
        <v>7.0509577310655346E-3</v>
      </c>
      <c r="AB49" s="109">
        <v>6.8132167577710356E-3</v>
      </c>
      <c r="AC49" s="109">
        <v>6.5757540518148186E-3</v>
      </c>
      <c r="AD49" s="109">
        <v>6.3385691249296288E-3</v>
      </c>
      <c r="AE49" s="109">
        <v>6.1016614899898659E-3</v>
      </c>
      <c r="AF49" s="109">
        <v>5.8650306610082666E-3</v>
      </c>
      <c r="AG49" s="109">
        <v>5.6286761531325709E-3</v>
      </c>
      <c r="AH49" s="109">
        <v>5.3925974826422047E-3</v>
      </c>
      <c r="AI49" s="109">
        <v>5.1567941669449944E-3</v>
      </c>
      <c r="AJ49" s="110">
        <v>4.9212657245738707E-3</v>
      </c>
    </row>
    <row r="50" spans="1:36" x14ac:dyDescent="0.3">
      <c r="A50" s="7" t="s">
        <v>404</v>
      </c>
      <c r="B50" s="55" t="s">
        <v>526</v>
      </c>
      <c r="C50" s="108">
        <v>8.6444217443488718E-3</v>
      </c>
      <c r="D50" s="108">
        <v>1.2388317711841757E-2</v>
      </c>
      <c r="E50" s="108">
        <v>1.3887209022425151E-2</v>
      </c>
      <c r="F50" s="108">
        <v>1.356817749271938E-2</v>
      </c>
      <c r="G50" s="108">
        <v>1.4002278610745685E-2</v>
      </c>
      <c r="H50" s="108">
        <v>8.0226929124449457E-3</v>
      </c>
      <c r="I50" s="109">
        <v>9.6880519116808728E-3</v>
      </c>
      <c r="J50" s="109">
        <v>9.1016255756748432E-3</v>
      </c>
      <c r="K50" s="109">
        <v>8.5151992396685916E-3</v>
      </c>
      <c r="L50" s="109">
        <v>7.928772903662562E-3</v>
      </c>
      <c r="M50" s="109">
        <v>7.3423465676565325E-3</v>
      </c>
      <c r="N50" s="109">
        <v>6.7559202316502809E-3</v>
      </c>
      <c r="O50" s="109">
        <v>6.1694938956442513E-3</v>
      </c>
      <c r="P50" s="109">
        <v>5.5830675596379997E-3</v>
      </c>
      <c r="Q50" s="109">
        <v>4.9966412236319702E-3</v>
      </c>
      <c r="R50" s="109">
        <v>4.4102148876259406E-3</v>
      </c>
      <c r="S50" s="109">
        <v>3.823788551619689E-3</v>
      </c>
      <c r="T50" s="109">
        <v>3.2373622156136594E-3</v>
      </c>
      <c r="U50" s="109">
        <v>2.6509358796074078E-3</v>
      </c>
      <c r="V50" s="109">
        <v>2.0645095436013783E-3</v>
      </c>
      <c r="W50" s="109">
        <v>1.4780832075953487E-3</v>
      </c>
      <c r="X50" s="109">
        <v>8.9165687158909712E-4</v>
      </c>
      <c r="Y50" s="109">
        <v>3.0523053558306756E-4</v>
      </c>
      <c r="Z50" s="109">
        <v>-2.8119580042318404E-4</v>
      </c>
      <c r="AA50" s="109">
        <v>0</v>
      </c>
      <c r="AB50" s="109">
        <v>0</v>
      </c>
      <c r="AC50" s="109">
        <v>0</v>
      </c>
      <c r="AD50" s="109">
        <v>0</v>
      </c>
      <c r="AE50" s="109">
        <v>0</v>
      </c>
      <c r="AF50" s="109">
        <v>0</v>
      </c>
      <c r="AG50" s="109">
        <v>0</v>
      </c>
      <c r="AH50" s="109">
        <v>0</v>
      </c>
      <c r="AI50" s="109">
        <v>0</v>
      </c>
      <c r="AJ50" s="110">
        <v>0</v>
      </c>
    </row>
    <row r="51" spans="1:36" x14ac:dyDescent="0.3">
      <c r="A51" s="11" t="s">
        <v>405</v>
      </c>
      <c r="B51" s="55" t="s">
        <v>526</v>
      </c>
      <c r="C51" s="111">
        <v>1.2628042934567299E-2</v>
      </c>
      <c r="D51" s="111">
        <v>8.1164310477647317E-3</v>
      </c>
      <c r="E51" s="111">
        <v>1.1213163682577791E-2</v>
      </c>
      <c r="F51" s="111">
        <v>8.0613482278848909E-3</v>
      </c>
      <c r="G51" s="111">
        <v>1.112485298454159E-2</v>
      </c>
      <c r="H51" s="111">
        <v>1.109420681209736E-2</v>
      </c>
      <c r="I51" s="112">
        <v>9.2506464040152947E-3</v>
      </c>
      <c r="J51" s="112">
        <v>8.9617723317501063E-3</v>
      </c>
      <c r="K51" s="112">
        <v>8.672898259484807E-3</v>
      </c>
      <c r="L51" s="112">
        <v>8.3840241872195076E-3</v>
      </c>
      <c r="M51" s="112">
        <v>8.0951501149543192E-3</v>
      </c>
      <c r="N51" s="112">
        <v>7.8062760426890199E-3</v>
      </c>
      <c r="O51" s="112">
        <v>7.5174019704238315E-3</v>
      </c>
      <c r="P51" s="112">
        <v>7.2285278981585321E-3</v>
      </c>
      <c r="Q51" s="112">
        <v>6.9396538258932328E-3</v>
      </c>
      <c r="R51" s="112">
        <v>6.6507797536280444E-3</v>
      </c>
      <c r="S51" s="112">
        <v>6.361905681362745E-3</v>
      </c>
      <c r="T51" s="112">
        <v>6.0730316090975567E-3</v>
      </c>
      <c r="U51" s="112">
        <v>5.7841575368322573E-3</v>
      </c>
      <c r="V51" s="112">
        <v>5.4952834645669579E-3</v>
      </c>
      <c r="W51" s="112">
        <v>5.2064093923017696E-3</v>
      </c>
      <c r="X51" s="112">
        <v>4.9175353200364702E-3</v>
      </c>
      <c r="Y51" s="112">
        <v>4.6286612477712819E-3</v>
      </c>
      <c r="Z51" s="112">
        <v>4.3397871755059825E-3</v>
      </c>
      <c r="AA51" s="112">
        <v>4.0474014881145791E-3</v>
      </c>
      <c r="AB51" s="112">
        <v>3.7565767862378797E-3</v>
      </c>
      <c r="AC51" s="112">
        <v>3.466092484312228E-3</v>
      </c>
      <c r="AD51" s="112">
        <v>3.1759479850482675E-3</v>
      </c>
      <c r="AE51" s="112">
        <v>2.8861426925532161E-3</v>
      </c>
      <c r="AF51" s="112">
        <v>2.5966760123264611E-3</v>
      </c>
      <c r="AG51" s="112">
        <v>2.307547351256265E-3</v>
      </c>
      <c r="AH51" s="112">
        <v>2.0187561176148268E-3</v>
      </c>
      <c r="AI51" s="112">
        <v>1.7303017210550252E-3</v>
      </c>
      <c r="AJ51" s="113">
        <v>1.4421835726060612E-3</v>
      </c>
    </row>
    <row r="52" spans="1:36" x14ac:dyDescent="0.3">
      <c r="A52" s="7" t="s">
        <v>95</v>
      </c>
      <c r="B52" s="54" t="s">
        <v>526</v>
      </c>
      <c r="C52" s="108">
        <v>0</v>
      </c>
      <c r="D52" s="108">
        <v>0</v>
      </c>
      <c r="E52" s="108">
        <v>0</v>
      </c>
      <c r="F52" s="108">
        <v>0</v>
      </c>
      <c r="G52" s="108">
        <v>0</v>
      </c>
      <c r="H52" s="108">
        <v>0</v>
      </c>
      <c r="I52" s="109">
        <v>0</v>
      </c>
      <c r="J52" s="109">
        <v>0</v>
      </c>
      <c r="K52" s="109">
        <v>0</v>
      </c>
      <c r="L52" s="109">
        <v>0</v>
      </c>
      <c r="M52" s="109">
        <v>0</v>
      </c>
      <c r="N52" s="109">
        <v>0</v>
      </c>
      <c r="O52" s="109">
        <v>0</v>
      </c>
      <c r="P52" s="109">
        <v>0</v>
      </c>
      <c r="Q52" s="109">
        <v>0</v>
      </c>
      <c r="R52" s="109">
        <v>0</v>
      </c>
      <c r="S52" s="109">
        <v>0</v>
      </c>
      <c r="T52" s="109">
        <v>0</v>
      </c>
      <c r="U52" s="109">
        <v>0</v>
      </c>
      <c r="V52" s="109">
        <v>0</v>
      </c>
      <c r="W52" s="109">
        <v>0</v>
      </c>
      <c r="X52" s="109">
        <v>0</v>
      </c>
      <c r="Y52" s="109">
        <v>0</v>
      </c>
      <c r="Z52" s="109">
        <v>0</v>
      </c>
      <c r="AA52" s="109">
        <v>0</v>
      </c>
      <c r="AB52" s="109">
        <v>0</v>
      </c>
      <c r="AC52" s="109">
        <v>0</v>
      </c>
      <c r="AD52" s="109">
        <v>0</v>
      </c>
      <c r="AE52" s="109">
        <v>0</v>
      </c>
      <c r="AF52" s="109">
        <v>0</v>
      </c>
      <c r="AG52" s="109">
        <v>0</v>
      </c>
      <c r="AH52" s="109">
        <v>0</v>
      </c>
      <c r="AI52" s="109">
        <v>0</v>
      </c>
      <c r="AJ52" s="110">
        <v>0</v>
      </c>
    </row>
    <row r="53" spans="1:36" x14ac:dyDescent="0.3">
      <c r="A53" s="7" t="s">
        <v>96</v>
      </c>
      <c r="B53" s="55" t="s">
        <v>526</v>
      </c>
      <c r="C53" s="108">
        <v>0.59862008493138708</v>
      </c>
      <c r="D53" s="108">
        <v>0.59920454074755536</v>
      </c>
      <c r="E53" s="108">
        <v>0.60084937836448959</v>
      </c>
      <c r="F53" s="108">
        <v>0.59317469375734944</v>
      </c>
      <c r="G53" s="108">
        <v>0.56832400092638036</v>
      </c>
      <c r="H53" s="108">
        <v>0.6952217855078191</v>
      </c>
      <c r="I53" s="109">
        <v>0.62585237835949048</v>
      </c>
      <c r="J53" s="109">
        <v>0.62879910659555716</v>
      </c>
      <c r="K53" s="109">
        <v>0.63174583483162294</v>
      </c>
      <c r="L53" s="109">
        <v>0.63469256306768873</v>
      </c>
      <c r="M53" s="109">
        <v>0.63763929130375541</v>
      </c>
      <c r="N53" s="109">
        <v>0.64058601953982119</v>
      </c>
      <c r="O53" s="109">
        <v>0.64353274777588698</v>
      </c>
      <c r="P53" s="109">
        <v>0.64647947601195366</v>
      </c>
      <c r="Q53" s="109">
        <v>0.64942620424801945</v>
      </c>
      <c r="R53" s="109">
        <v>0.65237293248408523</v>
      </c>
      <c r="S53" s="109">
        <v>0.65531966072015191</v>
      </c>
      <c r="T53" s="109">
        <v>0.6582663889562177</v>
      </c>
      <c r="U53" s="109">
        <v>0.66121311719228348</v>
      </c>
      <c r="V53" s="109">
        <v>0.66415984542835016</v>
      </c>
      <c r="W53" s="109">
        <v>0.66710657366441595</v>
      </c>
      <c r="X53" s="109">
        <v>0.67005330190048262</v>
      </c>
      <c r="Y53" s="109">
        <v>0.67300003013654841</v>
      </c>
      <c r="Z53" s="109">
        <v>0.6759467583726142</v>
      </c>
      <c r="AA53" s="109">
        <v>0.67889348660868087</v>
      </c>
      <c r="AB53" s="109">
        <v>0.68184021484474666</v>
      </c>
      <c r="AC53" s="109">
        <v>0.68478694308081245</v>
      </c>
      <c r="AD53" s="109">
        <v>0.68773367131687912</v>
      </c>
      <c r="AE53" s="109">
        <v>0.69068039955294491</v>
      </c>
      <c r="AF53" s="109">
        <v>0.69191649083809248</v>
      </c>
      <c r="AG53" s="109">
        <v>0.69260080498093302</v>
      </c>
      <c r="AH53" s="109">
        <v>0.69328069162617079</v>
      </c>
      <c r="AI53" s="109">
        <v>0.69395619360397076</v>
      </c>
      <c r="AJ53" s="110">
        <v>0.69462735319384017</v>
      </c>
    </row>
    <row r="54" spans="1:36" x14ac:dyDescent="0.3">
      <c r="A54" s="7" t="s">
        <v>97</v>
      </c>
      <c r="B54" s="55" t="s">
        <v>526</v>
      </c>
      <c r="C54" s="108">
        <v>8.1268146584082115E-2</v>
      </c>
      <c r="D54" s="108">
        <v>8.1522539094486007E-2</v>
      </c>
      <c r="E54" s="108">
        <v>8.7493826690596466E-2</v>
      </c>
      <c r="F54" s="108">
        <v>8.4348042582797683E-2</v>
      </c>
      <c r="G54" s="108">
        <v>0.10926921110308162</v>
      </c>
      <c r="H54" s="108">
        <v>6.0417283991521201E-2</v>
      </c>
      <c r="I54" s="109">
        <v>7.2602114572756449E-2</v>
      </c>
      <c r="J54" s="109">
        <v>6.933800884918373E-2</v>
      </c>
      <c r="K54" s="109">
        <v>6.6073903125610123E-2</v>
      </c>
      <c r="L54" s="109">
        <v>6.2809797402037404E-2</v>
      </c>
      <c r="M54" s="109">
        <v>5.9545691678463797E-2</v>
      </c>
      <c r="N54" s="109">
        <v>5.628158595489019E-2</v>
      </c>
      <c r="O54" s="109">
        <v>5.3017480231317471E-2</v>
      </c>
      <c r="P54" s="109">
        <v>4.9753374507743864E-2</v>
      </c>
      <c r="Q54" s="109">
        <v>4.6489268784170257E-2</v>
      </c>
      <c r="R54" s="109">
        <v>4.3225163060597538E-2</v>
      </c>
      <c r="S54" s="109">
        <v>3.9961057337023931E-2</v>
      </c>
      <c r="T54" s="109">
        <v>3.6696951613451212E-2</v>
      </c>
      <c r="U54" s="109">
        <v>3.3432845889877605E-2</v>
      </c>
      <c r="V54" s="109">
        <v>3.0168740166303998E-2</v>
      </c>
      <c r="W54" s="109">
        <v>2.6904634442731279E-2</v>
      </c>
      <c r="X54" s="109">
        <v>2.3640528719157672E-2</v>
      </c>
      <c r="Y54" s="109">
        <v>2.0376422995584953E-2</v>
      </c>
      <c r="Z54" s="109">
        <v>1.7112317272011346E-2</v>
      </c>
      <c r="AA54" s="109">
        <v>1.3848211548437739E-2</v>
      </c>
      <c r="AB54" s="109">
        <v>1.058410582486502E-2</v>
      </c>
      <c r="AC54" s="109">
        <v>7.3200001012914129E-3</v>
      </c>
      <c r="AD54" s="109">
        <v>4.0558943777178058E-3</v>
      </c>
      <c r="AE54" s="109">
        <v>7.9178865414508692E-4</v>
      </c>
      <c r="AF54" s="109">
        <v>0</v>
      </c>
      <c r="AG54" s="109">
        <v>0</v>
      </c>
      <c r="AH54" s="109">
        <v>0</v>
      </c>
      <c r="AI54" s="109">
        <v>0</v>
      </c>
      <c r="AJ54" s="110">
        <v>0</v>
      </c>
    </row>
    <row r="55" spans="1:36" x14ac:dyDescent="0.3">
      <c r="A55" s="7" t="s">
        <v>98</v>
      </c>
      <c r="B55" s="55" t="s">
        <v>526</v>
      </c>
      <c r="C55" s="108">
        <v>0</v>
      </c>
      <c r="D55" s="108">
        <v>0</v>
      </c>
      <c r="E55" s="108">
        <v>0</v>
      </c>
      <c r="F55" s="108">
        <v>0</v>
      </c>
      <c r="G55" s="108">
        <v>0</v>
      </c>
      <c r="H55" s="108">
        <v>0</v>
      </c>
      <c r="I55" s="108">
        <v>0</v>
      </c>
      <c r="J55" s="108">
        <v>-1.1102230246251565E-15</v>
      </c>
      <c r="K55" s="108">
        <v>-2.2204460492503131E-16</v>
      </c>
      <c r="L55" s="108">
        <v>-8.8817841970012523E-16</v>
      </c>
      <c r="M55" s="108">
        <v>-8.8817841970012523E-16</v>
      </c>
      <c r="N55" s="108">
        <v>-2.2204460492503131E-16</v>
      </c>
      <c r="O55" s="108">
        <v>-2.2204460492503131E-16</v>
      </c>
      <c r="P55" s="108">
        <v>-8.8817841970012523E-16</v>
      </c>
      <c r="Q55" s="108">
        <v>0</v>
      </c>
      <c r="R55" s="108">
        <v>-2.2204460492503131E-16</v>
      </c>
      <c r="S55" s="108">
        <v>-4.4408920985006262E-16</v>
      </c>
      <c r="T55" s="108">
        <v>-8.8817841970012523E-16</v>
      </c>
      <c r="U55" s="108">
        <v>-2.2204460492503131E-16</v>
      </c>
      <c r="V55" s="108">
        <v>-2.2204460492503131E-16</v>
      </c>
      <c r="W55" s="108">
        <v>-4.4408920985006262E-16</v>
      </c>
      <c r="X55" s="108">
        <v>-8.8817841970012523E-16</v>
      </c>
      <c r="Y55" s="108">
        <v>-1.1102230246251565E-15</v>
      </c>
      <c r="Z55" s="108">
        <v>-4.4408920985006262E-16</v>
      </c>
      <c r="AA55" s="108">
        <v>-4.4408920985006262E-16</v>
      </c>
      <c r="AB55" s="108">
        <v>-1.1102230246251565E-15</v>
      </c>
      <c r="AC55" s="108">
        <v>-2.2204460492503131E-16</v>
      </c>
      <c r="AD55" s="108">
        <v>-4.4408920985006262E-16</v>
      </c>
      <c r="AE55" s="108">
        <v>-4.4408920985006262E-16</v>
      </c>
      <c r="AF55" s="108">
        <v>0</v>
      </c>
      <c r="AG55" s="108">
        <v>0</v>
      </c>
      <c r="AH55" s="108">
        <v>0</v>
      </c>
      <c r="AI55" s="108">
        <v>0</v>
      </c>
      <c r="AJ55" s="108">
        <v>0</v>
      </c>
    </row>
    <row r="56" spans="1:36" x14ac:dyDescent="0.3">
      <c r="A56" s="11" t="s">
        <v>99</v>
      </c>
      <c r="B56" s="56" t="s">
        <v>526</v>
      </c>
      <c r="C56" s="111">
        <v>0.11153732078770458</v>
      </c>
      <c r="D56" s="111">
        <v>0.12514662995866643</v>
      </c>
      <c r="E56" s="111">
        <v>0.13516367089391351</v>
      </c>
      <c r="F56" s="111">
        <v>0.14874171851790705</v>
      </c>
      <c r="G56" s="111">
        <v>0.13776063239904082</v>
      </c>
      <c r="H56" s="111">
        <v>6.95970487356318E-2</v>
      </c>
      <c r="I56" s="112">
        <v>0.12263458039242225</v>
      </c>
      <c r="J56" s="112">
        <v>0.12385827043036901</v>
      </c>
      <c r="K56" s="112">
        <v>0.12508196046831577</v>
      </c>
      <c r="L56" s="112">
        <v>0.12630565050626297</v>
      </c>
      <c r="M56" s="112">
        <v>0.12752934054420972</v>
      </c>
      <c r="N56" s="112">
        <v>0.12875303058215648</v>
      </c>
      <c r="O56" s="112">
        <v>0.12997672062010324</v>
      </c>
      <c r="P56" s="112">
        <v>0.13120041065805044</v>
      </c>
      <c r="Q56" s="112">
        <v>0.13242410069599719</v>
      </c>
      <c r="R56" s="112">
        <v>0.13364779073394395</v>
      </c>
      <c r="S56" s="112">
        <v>0.13487148077189071</v>
      </c>
      <c r="T56" s="112">
        <v>0.13609517080983791</v>
      </c>
      <c r="U56" s="112">
        <v>0.13731886084778466</v>
      </c>
      <c r="V56" s="112">
        <v>0.13854255088573142</v>
      </c>
      <c r="W56" s="112">
        <v>0.13976624092367818</v>
      </c>
      <c r="X56" s="112">
        <v>0.14098993096162538</v>
      </c>
      <c r="Y56" s="112">
        <v>0.14221362099957213</v>
      </c>
      <c r="Z56" s="112">
        <v>0.14343731103751889</v>
      </c>
      <c r="AA56" s="112">
        <v>0.14466100107546565</v>
      </c>
      <c r="AB56" s="112">
        <v>0.14588469111341285</v>
      </c>
      <c r="AC56" s="112">
        <v>0.1471083811513596</v>
      </c>
      <c r="AD56" s="112">
        <v>0.14833207118930636</v>
      </c>
      <c r="AE56" s="112">
        <v>0.14955576122725311</v>
      </c>
      <c r="AF56" s="112">
        <v>0.15040759599824211</v>
      </c>
      <c r="AG56" s="112">
        <v>0.15113616038785135</v>
      </c>
      <c r="AH56" s="112">
        <v>0.15186001098172539</v>
      </c>
      <c r="AI56" s="112">
        <v>0.15257919337958314</v>
      </c>
      <c r="AJ56" s="113">
        <v>0.15329375259487837</v>
      </c>
    </row>
    <row r="57" spans="1:36" x14ac:dyDescent="0.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4"/>
    </row>
    <row r="58" spans="1:36" x14ac:dyDescent="0.3">
      <c r="A58" s="16" t="s">
        <v>327</v>
      </c>
      <c r="B58" s="54" t="s">
        <v>529</v>
      </c>
      <c r="C58" s="18">
        <f t="shared" ref="C58:H63" si="7">+C19*C12</f>
        <v>8.0634780110621598E-2</v>
      </c>
      <c r="D58" s="18">
        <f t="shared" si="7"/>
        <v>8.1564258182840077E-2</v>
      </c>
      <c r="E58" s="18">
        <f t="shared" si="7"/>
        <v>8.2619223500336139E-2</v>
      </c>
      <c r="F58" s="18">
        <f t="shared" si="7"/>
        <v>8.6132455752079409E-2</v>
      </c>
      <c r="G58" s="18">
        <f t="shared" si="7"/>
        <v>8.7071964830431267E-2</v>
      </c>
      <c r="H58" s="18">
        <f t="shared" si="7"/>
        <v>8.6352325972467059E-2</v>
      </c>
      <c r="I58" s="18">
        <f t="shared" ref="I58:AJ63" si="8">+I19*I12</f>
        <v>8.0519850078671698E-2</v>
      </c>
      <c r="J58" s="18">
        <f>+J19*J12</f>
        <v>7.9992138934947221E-2</v>
      </c>
      <c r="K58" s="18">
        <f t="shared" si="8"/>
        <v>7.9451941664605896E-2</v>
      </c>
      <c r="L58" s="18">
        <f t="shared" si="8"/>
        <v>7.8899258267647862E-2</v>
      </c>
      <c r="M58" s="18">
        <f t="shared" si="8"/>
        <v>7.8334088744072869E-2</v>
      </c>
      <c r="N58" s="18">
        <f t="shared" si="8"/>
        <v>7.7756433093881056E-2</v>
      </c>
      <c r="O58" s="18">
        <f t="shared" si="8"/>
        <v>7.7166291317072519E-2</v>
      </c>
      <c r="P58" s="18">
        <f t="shared" si="8"/>
        <v>7.6563663413647037E-2</v>
      </c>
      <c r="Q58" s="18">
        <f t="shared" si="8"/>
        <v>7.5948549383604722E-2</v>
      </c>
      <c r="R58" s="18">
        <f t="shared" si="8"/>
        <v>7.5320949226945585E-2</v>
      </c>
      <c r="S58" s="18">
        <f t="shared" si="8"/>
        <v>7.4503124727616513E-2</v>
      </c>
      <c r="T58" s="18">
        <f t="shared" si="8"/>
        <v>7.3710877790409177E-2</v>
      </c>
      <c r="U58" s="18">
        <f t="shared" si="8"/>
        <v>7.2909246242825271E-2</v>
      </c>
      <c r="V58" s="18">
        <f t="shared" si="8"/>
        <v>7.2098283718403794E-2</v>
      </c>
      <c r="W58" s="18">
        <f t="shared" si="8"/>
        <v>7.1278043442769487E-2</v>
      </c>
      <c r="X58" s="18">
        <f t="shared" si="8"/>
        <v>7.0448578237503515E-2</v>
      </c>
      <c r="Y58" s="18">
        <f t="shared" si="8"/>
        <v>6.9609940523970265E-2</v>
      </c>
      <c r="Z58" s="18">
        <f t="shared" si="8"/>
        <v>6.8762182327100407E-2</v>
      </c>
      <c r="AA58" s="18">
        <f t="shared" si="8"/>
        <v>6.7905355279131441E-2</v>
      </c>
      <c r="AB58" s="18">
        <f t="shared" si="8"/>
        <v>6.7039510623306028E-2</v>
      </c>
      <c r="AC58" s="18">
        <f t="shared" si="8"/>
        <v>6.6007612429285739E-2</v>
      </c>
      <c r="AD58" s="18">
        <f t="shared" si="8"/>
        <v>6.4951910822929601E-2</v>
      </c>
      <c r="AE58" s="18">
        <f t="shared" si="8"/>
        <v>6.3893677668637738E-2</v>
      </c>
      <c r="AF58" s="18">
        <f t="shared" si="8"/>
        <v>6.2832947167579575E-2</v>
      </c>
      <c r="AG58" s="18">
        <f t="shared" si="8"/>
        <v>6.1769752907610324E-2</v>
      </c>
      <c r="AH58" s="18">
        <f t="shared" si="8"/>
        <v>6.070412787695733E-2</v>
      </c>
      <c r="AI58" s="18">
        <f t="shared" si="8"/>
        <v>5.9636104477541731E-2</v>
      </c>
      <c r="AJ58" s="19">
        <f t="shared" si="8"/>
        <v>5.8565714537946532E-2</v>
      </c>
    </row>
    <row r="59" spans="1:36" x14ac:dyDescent="0.3">
      <c r="A59" s="7" t="s">
        <v>328</v>
      </c>
      <c r="B59" s="55" t="s">
        <v>529</v>
      </c>
      <c r="C59" s="20">
        <f t="shared" si="7"/>
        <v>2.4248581843560654E-3</v>
      </c>
      <c r="D59" s="20">
        <f t="shared" si="7"/>
        <v>2.4402470263876317E-3</v>
      </c>
      <c r="E59" s="20">
        <f t="shared" si="7"/>
        <v>2.4468310780143272E-3</v>
      </c>
      <c r="F59" s="20">
        <f t="shared" si="7"/>
        <v>2.3044681732243438E-3</v>
      </c>
      <c r="G59" s="20">
        <f t="shared" si="7"/>
        <v>2.4703251295677239E-3</v>
      </c>
      <c r="H59" s="20">
        <f t="shared" si="7"/>
        <v>2.5278316256212761E-3</v>
      </c>
      <c r="I59" s="20">
        <f t="shared" si="8"/>
        <v>2.8460659316835927E-3</v>
      </c>
      <c r="J59" s="20">
        <f t="shared" si="8"/>
        <v>2.9593071878140039E-3</v>
      </c>
      <c r="K59" s="20">
        <f t="shared" si="8"/>
        <v>3.0736778992626525E-3</v>
      </c>
      <c r="L59" s="20">
        <f t="shared" si="8"/>
        <v>3.1891780660296362E-3</v>
      </c>
      <c r="M59" s="20">
        <f t="shared" si="8"/>
        <v>3.3058076881149062E-3</v>
      </c>
      <c r="N59" s="20">
        <f t="shared" si="8"/>
        <v>3.4235667655184128E-3</v>
      </c>
      <c r="O59" s="20">
        <f t="shared" si="8"/>
        <v>3.5424552982402558E-3</v>
      </c>
      <c r="P59" s="20">
        <f t="shared" si="8"/>
        <v>3.6624732862803422E-3</v>
      </c>
      <c r="Q59" s="20">
        <f t="shared" si="8"/>
        <v>3.7836207296387497E-3</v>
      </c>
      <c r="R59" s="20">
        <f t="shared" si="8"/>
        <v>3.9058976283154519E-3</v>
      </c>
      <c r="S59" s="20">
        <f t="shared" si="8"/>
        <v>4.0293039823103872E-3</v>
      </c>
      <c r="T59" s="20">
        <f t="shared" si="8"/>
        <v>4.1538397916236628E-3</v>
      </c>
      <c r="U59" s="20">
        <f t="shared" si="8"/>
        <v>4.2795050562552239E-3</v>
      </c>
      <c r="V59" s="20">
        <f t="shared" si="8"/>
        <v>4.4062997762050176E-3</v>
      </c>
      <c r="W59" s="20">
        <f t="shared" si="8"/>
        <v>4.5342239514731516E-3</v>
      </c>
      <c r="X59" s="20">
        <f t="shared" si="8"/>
        <v>4.6632775820595719E-3</v>
      </c>
      <c r="Y59" s="20">
        <f t="shared" si="8"/>
        <v>4.7934606679642241E-3</v>
      </c>
      <c r="Z59" s="20">
        <f t="shared" si="8"/>
        <v>4.9247732091872174E-3</v>
      </c>
      <c r="AA59" s="20">
        <f t="shared" si="8"/>
        <v>5.0572152057284971E-3</v>
      </c>
      <c r="AB59" s="20">
        <f t="shared" si="8"/>
        <v>5.1907866575880059E-3</v>
      </c>
      <c r="AC59" s="20">
        <f t="shared" si="8"/>
        <v>5.3254875647658585E-3</v>
      </c>
      <c r="AD59" s="20">
        <f t="shared" si="8"/>
        <v>5.4613179272619394E-3</v>
      </c>
      <c r="AE59" s="20">
        <f t="shared" si="8"/>
        <v>5.5982777450763648E-3</v>
      </c>
      <c r="AF59" s="20">
        <f t="shared" si="8"/>
        <v>5.7363670182090766E-3</v>
      </c>
      <c r="AG59" s="20">
        <f t="shared" si="8"/>
        <v>5.8755857466600151E-3</v>
      </c>
      <c r="AH59" s="20">
        <f t="shared" si="8"/>
        <v>6.0159339304292998E-3</v>
      </c>
      <c r="AI59" s="20">
        <f t="shared" si="8"/>
        <v>6.157411569516871E-3</v>
      </c>
      <c r="AJ59" s="21">
        <f t="shared" si="8"/>
        <v>6.300018663922667E-3</v>
      </c>
    </row>
    <row r="60" spans="1:36" x14ac:dyDescent="0.3">
      <c r="A60" s="7" t="s">
        <v>329</v>
      </c>
      <c r="B60" s="55" t="s">
        <v>529</v>
      </c>
      <c r="C60" s="20">
        <f t="shared" si="7"/>
        <v>8.1768445262267245E-2</v>
      </c>
      <c r="D60" s="20">
        <f t="shared" si="7"/>
        <v>8.3318953910737889E-2</v>
      </c>
      <c r="E60" s="20">
        <f t="shared" si="7"/>
        <v>8.1373291869904218E-2</v>
      </c>
      <c r="F60" s="20">
        <f t="shared" si="7"/>
        <v>8.0617743226141167E-2</v>
      </c>
      <c r="G60" s="20">
        <f t="shared" si="7"/>
        <v>7.7051762702522286E-2</v>
      </c>
      <c r="H60" s="20">
        <f t="shared" si="7"/>
        <v>8.2339175797536371E-2</v>
      </c>
      <c r="I60" s="20">
        <f t="shared" si="8"/>
        <v>0.11365367815227137</v>
      </c>
      <c r="J60" s="20">
        <f t="shared" si="8"/>
        <v>0.11316871710437394</v>
      </c>
      <c r="K60" s="20">
        <f t="shared" si="8"/>
        <v>0.11268396649061947</v>
      </c>
      <c r="L60" s="20">
        <f t="shared" si="8"/>
        <v>0.11219942631100799</v>
      </c>
      <c r="M60" s="20">
        <f t="shared" si="8"/>
        <v>0.11171509656553946</v>
      </c>
      <c r="N60" s="20">
        <f t="shared" si="8"/>
        <v>0.11123097725421394</v>
      </c>
      <c r="O60" s="20">
        <f t="shared" si="8"/>
        <v>0.1107470683770314</v>
      </c>
      <c r="P60" s="20">
        <f t="shared" si="8"/>
        <v>0.1102633699339918</v>
      </c>
      <c r="Q60" s="20">
        <f t="shared" si="8"/>
        <v>0.10977988192509518</v>
      </c>
      <c r="R60" s="20">
        <f t="shared" si="8"/>
        <v>0.10929660435034171</v>
      </c>
      <c r="S60" s="20">
        <f t="shared" si="8"/>
        <v>0.10881353720973105</v>
      </c>
      <c r="T60" s="20">
        <f t="shared" si="8"/>
        <v>0.10833068050326337</v>
      </c>
      <c r="U60" s="20">
        <f t="shared" si="8"/>
        <v>0.10784803423093867</v>
      </c>
      <c r="V60" s="20">
        <f t="shared" si="8"/>
        <v>0.10736559839275693</v>
      </c>
      <c r="W60" s="20">
        <f t="shared" si="8"/>
        <v>0.10674480236981719</v>
      </c>
      <c r="X60" s="20">
        <f t="shared" si="8"/>
        <v>0.10615549054949705</v>
      </c>
      <c r="Y60" s="20">
        <f t="shared" si="8"/>
        <v>0.10556758426690591</v>
      </c>
      <c r="Z60" s="20">
        <f t="shared" si="8"/>
        <v>0.10498107924830651</v>
      </c>
      <c r="AA60" s="20">
        <f t="shared" si="8"/>
        <v>0.10439597123727092</v>
      </c>
      <c r="AB60" s="20">
        <f t="shared" si="8"/>
        <v>0.10381225599459243</v>
      </c>
      <c r="AC60" s="20">
        <f t="shared" si="8"/>
        <v>0.10322992929819895</v>
      </c>
      <c r="AD60" s="20">
        <f t="shared" si="8"/>
        <v>0.10264898694306616</v>
      </c>
      <c r="AE60" s="20">
        <f t="shared" si="8"/>
        <v>0.10206942474113201</v>
      </c>
      <c r="AF60" s="20">
        <f t="shared" si="8"/>
        <v>0.10149123852121075</v>
      </c>
      <c r="AG60" s="20">
        <f t="shared" si="8"/>
        <v>0.10091442412890843</v>
      </c>
      <c r="AH60" s="20">
        <f t="shared" si="8"/>
        <v>0.10033897742653826</v>
      </c>
      <c r="AI60" s="20">
        <f t="shared" si="8"/>
        <v>9.9764894293036838E-2</v>
      </c>
      <c r="AJ60" s="21">
        <f t="shared" si="8"/>
        <v>9.9192170623880666E-2</v>
      </c>
    </row>
    <row r="61" spans="1:36" x14ac:dyDescent="0.3">
      <c r="A61" s="7" t="s">
        <v>330</v>
      </c>
      <c r="B61" s="55" t="s">
        <v>529</v>
      </c>
      <c r="C61" s="20">
        <f t="shared" si="7"/>
        <v>6.2887425118980211E-2</v>
      </c>
      <c r="D61" s="20">
        <f t="shared" si="7"/>
        <v>6.57240077645114E-2</v>
      </c>
      <c r="E61" s="20">
        <f t="shared" si="7"/>
        <v>6.5436985193582264E-2</v>
      </c>
      <c r="F61" s="20">
        <f t="shared" si="7"/>
        <v>7.3207804314449954E-2</v>
      </c>
      <c r="G61" s="20">
        <f t="shared" si="7"/>
        <v>7.4760337028299956E-2</v>
      </c>
      <c r="H61" s="20">
        <f t="shared" si="7"/>
        <v>7.0569373052817894E-2</v>
      </c>
      <c r="I61" s="20">
        <f t="shared" si="8"/>
        <v>5.3082760056159847E-2</v>
      </c>
      <c r="J61" s="20">
        <f t="shared" si="8"/>
        <v>5.4419560264301052E-2</v>
      </c>
      <c r="K61" s="20">
        <f t="shared" si="8"/>
        <v>5.5772437328548204E-2</v>
      </c>
      <c r="L61" s="20">
        <f t="shared" si="8"/>
        <v>5.7141391248901156E-2</v>
      </c>
      <c r="M61" s="20">
        <f t="shared" si="8"/>
        <v>5.8526422025360084E-2</v>
      </c>
      <c r="N61" s="20">
        <f t="shared" si="8"/>
        <v>5.992752965792543E-2</v>
      </c>
      <c r="O61" s="20">
        <f t="shared" si="8"/>
        <v>6.1344714146596334E-2</v>
      </c>
      <c r="P61" s="20">
        <f t="shared" si="8"/>
        <v>6.2777975491373414E-2</v>
      </c>
      <c r="Q61" s="20">
        <f t="shared" si="8"/>
        <v>6.4227313692256288E-2</v>
      </c>
      <c r="R61" s="20">
        <f t="shared" si="8"/>
        <v>6.5692728749245588E-2</v>
      </c>
      <c r="S61" s="20">
        <f t="shared" si="8"/>
        <v>6.7174220662340425E-2</v>
      </c>
      <c r="T61" s="20">
        <f t="shared" si="8"/>
        <v>6.8671789431541244E-2</v>
      </c>
      <c r="U61" s="20">
        <f t="shared" si="8"/>
        <v>7.0185435056848253E-2</v>
      </c>
      <c r="V61" s="20">
        <f t="shared" si="8"/>
        <v>7.1715157538261298E-2</v>
      </c>
      <c r="W61" s="20">
        <f t="shared" si="8"/>
        <v>7.3260956875780298E-2</v>
      </c>
      <c r="X61" s="20">
        <f t="shared" si="8"/>
        <v>7.4822833069405043E-2</v>
      </c>
      <c r="Y61" s="20">
        <f t="shared" si="8"/>
        <v>7.640078611913606E-2</v>
      </c>
      <c r="Z61" s="20">
        <f t="shared" si="8"/>
        <v>7.7994816024973004E-2</v>
      </c>
      <c r="AA61" s="20">
        <f t="shared" si="8"/>
        <v>7.9604922786915708E-2</v>
      </c>
      <c r="AB61" s="20">
        <f t="shared" si="8"/>
        <v>8.1231106404964629E-2</v>
      </c>
      <c r="AC61" s="20">
        <f t="shared" si="8"/>
        <v>8.2873366879119587E-2</v>
      </c>
      <c r="AD61" s="20">
        <f t="shared" si="8"/>
        <v>8.4531704209380248E-2</v>
      </c>
      <c r="AE61" s="20">
        <f t="shared" si="8"/>
        <v>8.6206118395747114E-2</v>
      </c>
      <c r="AF61" s="20">
        <f t="shared" si="8"/>
        <v>8.7896609438219739E-2</v>
      </c>
      <c r="AG61" s="20">
        <f t="shared" si="8"/>
        <v>8.9217558922569662E-2</v>
      </c>
      <c r="AH61" s="20">
        <f t="shared" si="8"/>
        <v>9.0414389502151263E-2</v>
      </c>
      <c r="AI61" s="20">
        <f t="shared" si="8"/>
        <v>9.1613477550296418E-2</v>
      </c>
      <c r="AJ61" s="21">
        <f t="shared" si="8"/>
        <v>9.281478489331299E-2</v>
      </c>
    </row>
    <row r="62" spans="1:36" x14ac:dyDescent="0.3">
      <c r="A62" s="7" t="s">
        <v>331</v>
      </c>
      <c r="B62" s="55" t="s">
        <v>529</v>
      </c>
      <c r="C62" s="20">
        <f t="shared" si="7"/>
        <v>4.914251044553947E-3</v>
      </c>
      <c r="D62" s="20">
        <f t="shared" si="7"/>
        <v>5.290230269450363E-3</v>
      </c>
      <c r="E62" s="20">
        <f t="shared" si="7"/>
        <v>4.7393760692451764E-3</v>
      </c>
      <c r="F62" s="20">
        <f t="shared" si="7"/>
        <v>5.4342847952733265E-3</v>
      </c>
      <c r="G62" s="20">
        <f t="shared" si="7"/>
        <v>6.0460307231024867E-3</v>
      </c>
      <c r="H62" s="20">
        <f t="shared" si="7"/>
        <v>4.8708743014661019E-3</v>
      </c>
      <c r="I62" s="20">
        <f t="shared" si="8"/>
        <v>3.9573978970532447E-3</v>
      </c>
      <c r="J62" s="20">
        <f t="shared" si="8"/>
        <v>3.8807423879571399E-3</v>
      </c>
      <c r="K62" s="20">
        <f t="shared" si="8"/>
        <v>3.8038403802607619E-3</v>
      </c>
      <c r="L62" s="20">
        <f t="shared" si="8"/>
        <v>3.7266918739641136E-3</v>
      </c>
      <c r="M62" s="20">
        <f t="shared" si="8"/>
        <v>3.6492968690671947E-3</v>
      </c>
      <c r="N62" s="20">
        <f t="shared" si="8"/>
        <v>3.5716553655700057E-3</v>
      </c>
      <c r="O62" s="20">
        <f t="shared" si="8"/>
        <v>3.4937673634725481E-3</v>
      </c>
      <c r="P62" s="20">
        <f t="shared" si="8"/>
        <v>3.4156328627748182E-3</v>
      </c>
      <c r="Q62" s="20">
        <f t="shared" si="8"/>
        <v>3.3372518634768177E-3</v>
      </c>
      <c r="R62" s="20">
        <f t="shared" si="8"/>
        <v>3.2586243655785469E-3</v>
      </c>
      <c r="S62" s="20">
        <f t="shared" si="8"/>
        <v>3.1797503690800077E-3</v>
      </c>
      <c r="T62" s="20">
        <f t="shared" si="8"/>
        <v>3.1006298739811962E-3</v>
      </c>
      <c r="U62" s="20">
        <f t="shared" si="8"/>
        <v>3.0212628802821139E-3</v>
      </c>
      <c r="V62" s="20">
        <f t="shared" si="8"/>
        <v>2.9416493879827615E-3</v>
      </c>
      <c r="W62" s="20">
        <f t="shared" si="8"/>
        <v>2.8617893970831216E-3</v>
      </c>
      <c r="X62" s="20">
        <f t="shared" si="8"/>
        <v>2.7816829075832284E-3</v>
      </c>
      <c r="Y62" s="20">
        <f t="shared" si="8"/>
        <v>2.7013299194830645E-3</v>
      </c>
      <c r="Z62" s="20">
        <f t="shared" si="8"/>
        <v>2.6207304327826304E-3</v>
      </c>
      <c r="AA62" s="20">
        <f t="shared" si="8"/>
        <v>2.5376826977980835E-3</v>
      </c>
      <c r="AB62" s="20">
        <f t="shared" si="8"/>
        <v>2.4552219518523721E-3</v>
      </c>
      <c r="AC62" s="20">
        <f t="shared" si="8"/>
        <v>2.3726117266213236E-3</v>
      </c>
      <c r="AD62" s="20">
        <f t="shared" si="8"/>
        <v>2.2898522843917079E-3</v>
      </c>
      <c r="AE62" s="20">
        <f t="shared" si="8"/>
        <v>2.2069438868370134E-3</v>
      </c>
      <c r="AF62" s="20">
        <f t="shared" si="8"/>
        <v>2.1238867950192477E-3</v>
      </c>
      <c r="AG62" s="20">
        <f t="shared" si="8"/>
        <v>2.0406812693907141E-3</v>
      </c>
      <c r="AH62" s="20">
        <f t="shared" si="8"/>
        <v>1.9573275697957948E-3</v>
      </c>
      <c r="AI62" s="20">
        <f t="shared" si="8"/>
        <v>1.8738259554727267E-3</v>
      </c>
      <c r="AJ62" s="21">
        <f t="shared" si="8"/>
        <v>1.7901766850553619E-3</v>
      </c>
    </row>
    <row r="63" spans="1:36" x14ac:dyDescent="0.3">
      <c r="A63" s="11" t="s">
        <v>332</v>
      </c>
      <c r="B63" s="56" t="s">
        <v>529</v>
      </c>
      <c r="C63" s="23">
        <f t="shared" si="7"/>
        <v>1.634049628320159E-2</v>
      </c>
      <c r="D63" s="23">
        <f t="shared" si="7"/>
        <v>1.3556461193222921E-2</v>
      </c>
      <c r="E63" s="23">
        <f t="shared" si="7"/>
        <v>1.1390516758196865E-2</v>
      </c>
      <c r="F63" s="23">
        <f t="shared" si="7"/>
        <v>1.1593446663923031E-2</v>
      </c>
      <c r="G63" s="23">
        <f t="shared" si="7"/>
        <v>9.6823439613871846E-3</v>
      </c>
      <c r="H63" s="23">
        <f t="shared" si="7"/>
        <v>1.0625413956871959E-2</v>
      </c>
      <c r="I63" s="23">
        <f t="shared" si="8"/>
        <v>1.2307814918718952E-2</v>
      </c>
      <c r="J63" s="23">
        <f t="shared" si="8"/>
        <v>1.2309670601220348E-2</v>
      </c>
      <c r="K63" s="23">
        <f t="shared" si="8"/>
        <v>1.2310872496783205E-2</v>
      </c>
      <c r="L63" s="23">
        <f t="shared" si="8"/>
        <v>1.2311420605407554E-2</v>
      </c>
      <c r="M63" s="23">
        <f t="shared" si="8"/>
        <v>1.2311314927093362E-2</v>
      </c>
      <c r="N63" s="23">
        <f t="shared" si="8"/>
        <v>1.2310555461840664E-2</v>
      </c>
      <c r="O63" s="23">
        <f t="shared" si="8"/>
        <v>1.2309142209649425E-2</v>
      </c>
      <c r="P63" s="23">
        <f t="shared" si="8"/>
        <v>1.2307075170519698E-2</v>
      </c>
      <c r="Q63" s="23">
        <f t="shared" si="8"/>
        <v>1.2304354344451412E-2</v>
      </c>
      <c r="R63" s="23">
        <f t="shared" si="8"/>
        <v>1.2300979731444618E-2</v>
      </c>
      <c r="S63" s="23">
        <f t="shared" si="8"/>
        <v>1.2296951331499301E-2</v>
      </c>
      <c r="T63" s="23">
        <f t="shared" si="8"/>
        <v>1.2292269144615444E-2</v>
      </c>
      <c r="U63" s="23">
        <f t="shared" si="8"/>
        <v>1.2286933170793079E-2</v>
      </c>
      <c r="V63" s="23">
        <f t="shared" si="8"/>
        <v>1.2280943410032174E-2</v>
      </c>
      <c r="W63" s="23">
        <f t="shared" si="8"/>
        <v>1.2274299862332781E-2</v>
      </c>
      <c r="X63" s="23">
        <f t="shared" si="8"/>
        <v>1.226700252769483E-2</v>
      </c>
      <c r="Y63" s="23">
        <f t="shared" si="8"/>
        <v>1.225905140611837E-2</v>
      </c>
      <c r="Z63" s="23">
        <f t="shared" si="8"/>
        <v>1.2250446497603387E-2</v>
      </c>
      <c r="AA63" s="23">
        <f t="shared" si="8"/>
        <v>1.2241187802149863E-2</v>
      </c>
      <c r="AB63" s="23">
        <f t="shared" si="8"/>
        <v>1.2231275319757833E-2</v>
      </c>
      <c r="AC63" s="23">
        <f t="shared" si="8"/>
        <v>1.2220709050427263E-2</v>
      </c>
      <c r="AD63" s="23">
        <f t="shared" si="8"/>
        <v>1.2209488994158186E-2</v>
      </c>
      <c r="AE63" s="23">
        <f t="shared" si="8"/>
        <v>1.2197615150950584E-2</v>
      </c>
      <c r="AF63" s="23">
        <f t="shared" si="8"/>
        <v>1.2155036416791698E-2</v>
      </c>
      <c r="AG63" s="23">
        <f t="shared" si="8"/>
        <v>1.210248115497054E-2</v>
      </c>
      <c r="AH63" s="23">
        <f t="shared" si="8"/>
        <v>1.2049617969547868E-2</v>
      </c>
      <c r="AI63" s="23">
        <f t="shared" si="8"/>
        <v>1.1996449839275921E-2</v>
      </c>
      <c r="AJ63" s="21">
        <f t="shared" si="8"/>
        <v>1.1942979704609795E-2</v>
      </c>
    </row>
    <row r="64" spans="1:36" x14ac:dyDescent="0.3">
      <c r="A64" s="16" t="s">
        <v>333</v>
      </c>
      <c r="B64" s="54" t="s">
        <v>529</v>
      </c>
      <c r="C64" s="18">
        <f t="shared" ref="C64:AJ68" si="9">+C25*C$12</f>
        <v>1.8797403406038068E-2</v>
      </c>
      <c r="D64" s="18">
        <f t="shared" si="9"/>
        <v>1.6589086638243274E-2</v>
      </c>
      <c r="E64" s="18">
        <f t="shared" si="9"/>
        <v>1.6275537986123866E-2</v>
      </c>
      <c r="F64" s="18">
        <f t="shared" si="9"/>
        <v>1.8487420910082111E-2</v>
      </c>
      <c r="G64" s="18">
        <f t="shared" si="9"/>
        <v>1.5486137840509848E-2</v>
      </c>
      <c r="H64" s="18">
        <f t="shared" si="9"/>
        <v>1.6563119543522315E-2</v>
      </c>
      <c r="I64" s="18">
        <f t="shared" si="9"/>
        <v>1.3660111536038799E-2</v>
      </c>
      <c r="J64" s="18">
        <f>+J25*J$12</f>
        <v>1.2782194224784861E-2</v>
      </c>
      <c r="K64" s="18">
        <f t="shared" si="9"/>
        <v>1.1922312043069993E-2</v>
      </c>
      <c r="L64" s="18">
        <f t="shared" si="9"/>
        <v>1.1080464990894424E-2</v>
      </c>
      <c r="M64" s="18">
        <f t="shared" si="9"/>
        <v>1.0256653068258374E-2</v>
      </c>
      <c r="N64" s="18">
        <f t="shared" si="9"/>
        <v>9.450876275161401E-3</v>
      </c>
      <c r="O64" s="18">
        <f t="shared" si="9"/>
        <v>8.6631346116039405E-3</v>
      </c>
      <c r="P64" s="18">
        <f t="shared" si="9"/>
        <v>7.8934280775855622E-3</v>
      </c>
      <c r="Q64" s="18">
        <f t="shared" si="9"/>
        <v>7.1417566731066928E-3</v>
      </c>
      <c r="R64" s="18">
        <f t="shared" si="9"/>
        <v>6.4081203981669116E-3</v>
      </c>
      <c r="S64" s="18">
        <f t="shared" si="9"/>
        <v>5.6789712275168644E-3</v>
      </c>
      <c r="T64" s="18">
        <f t="shared" si="9"/>
        <v>4.9735362651168536E-3</v>
      </c>
      <c r="U64" s="18">
        <f t="shared" si="9"/>
        <v>4.2887176891580866E-3</v>
      </c>
      <c r="V64" s="18">
        <f t="shared" si="9"/>
        <v>3.6243976759143498E-3</v>
      </c>
      <c r="W64" s="18">
        <f t="shared" si="9"/>
        <v>2.9804592977767511E-3</v>
      </c>
      <c r="X64" s="18">
        <f t="shared" si="9"/>
        <v>2.3567865147518341E-3</v>
      </c>
      <c r="Y64" s="18">
        <f t="shared" si="9"/>
        <v>1.7532641660535199E-3</v>
      </c>
      <c r="Z64" s="18">
        <f t="shared" si="9"/>
        <v>1.1697779617933814E-3</v>
      </c>
      <c r="AA64" s="18">
        <f t="shared" si="9"/>
        <v>6.0621447476209335E-4</v>
      </c>
      <c r="AB64" s="18">
        <f t="shared" si="9"/>
        <v>6.2461132306446761E-5</v>
      </c>
      <c r="AC64" s="18">
        <f t="shared" si="9"/>
        <v>0</v>
      </c>
      <c r="AD64" s="18">
        <f t="shared" si="9"/>
        <v>0</v>
      </c>
      <c r="AE64" s="18">
        <f t="shared" si="9"/>
        <v>0</v>
      </c>
      <c r="AF64" s="18">
        <f t="shared" si="9"/>
        <v>0</v>
      </c>
      <c r="AG64" s="18">
        <f t="shared" si="9"/>
        <v>0</v>
      </c>
      <c r="AH64" s="18">
        <f t="shared" si="9"/>
        <v>0</v>
      </c>
      <c r="AI64" s="18">
        <f t="shared" si="9"/>
        <v>0</v>
      </c>
      <c r="AJ64" s="19">
        <f t="shared" si="9"/>
        <v>0</v>
      </c>
    </row>
    <row r="65" spans="1:36" x14ac:dyDescent="0.3">
      <c r="A65" s="7" t="s">
        <v>334</v>
      </c>
      <c r="B65" s="55" t="s">
        <v>529</v>
      </c>
      <c r="C65" s="20">
        <f t="shared" ref="C65:I65" si="10">+C26*C$12</f>
        <v>2.1274265910534874E-2</v>
      </c>
      <c r="D65" s="20">
        <f t="shared" si="10"/>
        <v>2.1055069768591173E-2</v>
      </c>
      <c r="E65" s="20">
        <f t="shared" si="10"/>
        <v>1.9090367086300533E-2</v>
      </c>
      <c r="F65" s="20">
        <f t="shared" si="10"/>
        <v>2.0215740768340606E-2</v>
      </c>
      <c r="G65" s="20">
        <f t="shared" si="10"/>
        <v>1.9714999818535594E-2</v>
      </c>
      <c r="H65" s="20">
        <f t="shared" si="10"/>
        <v>2.2689324521377532E-2</v>
      </c>
      <c r="I65" s="20">
        <f t="shared" si="10"/>
        <v>1.8206960939486608E-2</v>
      </c>
      <c r="J65" s="20">
        <f t="shared" ref="J65:Z65" si="11">+J26*J$12</f>
        <v>1.7545287514808716E-2</v>
      </c>
      <c r="K65" s="20">
        <f t="shared" si="11"/>
        <v>1.6894654629896096E-2</v>
      </c>
      <c r="L65" s="20">
        <f t="shared" si="11"/>
        <v>1.6255062284748864E-2</v>
      </c>
      <c r="M65" s="20">
        <f t="shared" si="11"/>
        <v>1.5626510479367129E-2</v>
      </c>
      <c r="N65" s="20">
        <f t="shared" si="11"/>
        <v>1.5008999213750669E-2</v>
      </c>
      <c r="O65" s="20">
        <f t="shared" si="11"/>
        <v>1.4402528487899594E-2</v>
      </c>
      <c r="P65" s="20">
        <f t="shared" si="11"/>
        <v>1.3807098301814012E-2</v>
      </c>
      <c r="Q65" s="20">
        <f t="shared" si="11"/>
        <v>1.3222708655493711E-2</v>
      </c>
      <c r="R65" s="20">
        <f t="shared" si="11"/>
        <v>1.2649359548938796E-2</v>
      </c>
      <c r="S65" s="20">
        <f t="shared" si="11"/>
        <v>1.2058284162990736E-2</v>
      </c>
      <c r="T65" s="20">
        <f t="shared" si="11"/>
        <v>1.1486320722669509E-2</v>
      </c>
      <c r="U65" s="20">
        <f t="shared" si="11"/>
        <v>1.0927512861117981E-2</v>
      </c>
      <c r="V65" s="20">
        <f t="shared" si="11"/>
        <v>1.0381785393515752E-2</v>
      </c>
      <c r="W65" s="20">
        <f t="shared" si="11"/>
        <v>9.8490637068664108E-3</v>
      </c>
      <c r="X65" s="20">
        <f t="shared" si="11"/>
        <v>9.3292737545720237E-3</v>
      </c>
      <c r="Y65" s="20">
        <f t="shared" si="11"/>
        <v>8.8223420510685803E-3</v>
      </c>
      <c r="Z65" s="20">
        <f t="shared" si="11"/>
        <v>8.3281956665221882E-3</v>
      </c>
      <c r="AA65" s="20">
        <f t="shared" si="9"/>
        <v>7.8467622215863241E-3</v>
      </c>
      <c r="AB65" s="20">
        <f t="shared" si="9"/>
        <v>7.3779698822169027E-3</v>
      </c>
      <c r="AC65" s="20">
        <f t="shared" si="9"/>
        <v>6.905313892688965E-3</v>
      </c>
      <c r="AD65" s="20">
        <f t="shared" si="9"/>
        <v>6.4453702118397582E-3</v>
      </c>
      <c r="AE65" s="20">
        <f t="shared" si="9"/>
        <v>6.0002718228918386E-3</v>
      </c>
      <c r="AF65" s="20">
        <f t="shared" si="9"/>
        <v>5.5698181662044545E-3</v>
      </c>
      <c r="AG65" s="20">
        <f t="shared" si="9"/>
        <v>5.1538122786835379E-3</v>
      </c>
      <c r="AH65" s="20">
        <f t="shared" si="9"/>
        <v>4.752060713522209E-3</v>
      </c>
      <c r="AI65" s="20">
        <f t="shared" si="9"/>
        <v>4.3643734620816381E-3</v>
      </c>
      <c r="AJ65" s="21">
        <f t="shared" si="9"/>
        <v>3.9905638778446823E-3</v>
      </c>
    </row>
    <row r="66" spans="1:36" x14ac:dyDescent="0.3">
      <c r="A66" s="7" t="s">
        <v>335</v>
      </c>
      <c r="B66" s="55" t="s">
        <v>529</v>
      </c>
      <c r="C66" s="20">
        <f t="shared" ref="C66:H68" si="12">+C27*C$12</f>
        <v>7.3353628598544787E-2</v>
      </c>
      <c r="D66" s="20">
        <f t="shared" si="12"/>
        <v>7.4722564554668802E-2</v>
      </c>
      <c r="E66" s="20">
        <f t="shared" si="12"/>
        <v>7.5030392898574536E-2</v>
      </c>
      <c r="F66" s="20">
        <f t="shared" si="12"/>
        <v>7.5397839656354507E-2</v>
      </c>
      <c r="G66" s="20">
        <f t="shared" si="12"/>
        <v>8.2932454839887967E-2</v>
      </c>
      <c r="H66" s="20">
        <f t="shared" si="12"/>
        <v>7.0846661652241502E-2</v>
      </c>
      <c r="I66" s="20">
        <f t="shared" ref="I66:Z68" si="13">+I27*I$12</f>
        <v>7.3086340850310752E-2</v>
      </c>
      <c r="J66" s="20">
        <f t="shared" si="13"/>
        <v>7.3041611466610104E-2</v>
      </c>
      <c r="K66" s="20">
        <f t="shared" si="13"/>
        <v>7.2974447718847521E-2</v>
      </c>
      <c r="L66" s="20">
        <f t="shared" si="13"/>
        <v>7.2884849607022809E-2</v>
      </c>
      <c r="M66" s="20">
        <f t="shared" si="13"/>
        <v>7.2772817131136397E-2</v>
      </c>
      <c r="N66" s="20">
        <f t="shared" si="13"/>
        <v>7.263835029118805E-2</v>
      </c>
      <c r="O66" s="20">
        <f t="shared" si="13"/>
        <v>7.2481449087177796E-2</v>
      </c>
      <c r="P66" s="20">
        <f t="shared" si="13"/>
        <v>7.2302113519105607E-2</v>
      </c>
      <c r="Q66" s="20">
        <f t="shared" si="13"/>
        <v>7.210034358697151E-2</v>
      </c>
      <c r="R66" s="20">
        <f t="shared" si="13"/>
        <v>7.1876139290775284E-2</v>
      </c>
      <c r="S66" s="20">
        <f t="shared" si="13"/>
        <v>7.14590245653378E-2</v>
      </c>
      <c r="T66" s="20">
        <f t="shared" si="13"/>
        <v>7.105445391788108E-2</v>
      </c>
      <c r="U66" s="20">
        <f t="shared" si="13"/>
        <v>7.0629132104831988E-2</v>
      </c>
      <c r="V66" s="20">
        <f t="shared" si="13"/>
        <v>7.0183177720186785E-2</v>
      </c>
      <c r="W66" s="20">
        <f t="shared" si="13"/>
        <v>6.9716708455965698E-2</v>
      </c>
      <c r="X66" s="20">
        <f t="shared" si="13"/>
        <v>6.9229841110771226E-2</v>
      </c>
      <c r="Y66" s="20">
        <f t="shared" si="13"/>
        <v>6.8722691598249952E-2</v>
      </c>
      <c r="Z66" s="20">
        <f t="shared" si="13"/>
        <v>6.819537495545841E-2</v>
      </c>
      <c r="AA66" s="20">
        <f t="shared" si="9"/>
        <v>6.7648005351133286E-2</v>
      </c>
      <c r="AB66" s="20">
        <f t="shared" si="9"/>
        <v>6.7080696093869088E-2</v>
      </c>
      <c r="AC66" s="20">
        <f t="shared" si="9"/>
        <v>6.6335692078705641E-2</v>
      </c>
      <c r="AD66" s="20">
        <f t="shared" si="9"/>
        <v>6.5554593563784333E-2</v>
      </c>
      <c r="AE66" s="20">
        <f t="shared" si="9"/>
        <v>6.4758852086890126E-2</v>
      </c>
      <c r="AF66" s="20">
        <f t="shared" si="9"/>
        <v>6.3948665474190203E-2</v>
      </c>
      <c r="AG66" s="20">
        <f t="shared" si="9"/>
        <v>6.3124228004322769E-2</v>
      </c>
      <c r="AH66" s="20">
        <f t="shared" si="9"/>
        <v>6.2285730487563286E-2</v>
      </c>
      <c r="AI66" s="20">
        <f t="shared" si="9"/>
        <v>6.1433360342878753E-2</v>
      </c>
      <c r="AJ66" s="21">
        <f t="shared" si="9"/>
        <v>6.0567301672937612E-2</v>
      </c>
    </row>
    <row r="67" spans="1:36" x14ac:dyDescent="0.3">
      <c r="A67" s="7" t="s">
        <v>336</v>
      </c>
      <c r="B67" s="55" t="s">
        <v>529</v>
      </c>
      <c r="C67" s="20">
        <f t="shared" si="12"/>
        <v>7.1119411757563311E-2</v>
      </c>
      <c r="D67" s="20">
        <f t="shared" si="12"/>
        <v>7.0175264129865217E-2</v>
      </c>
      <c r="E67" s="20">
        <f t="shared" si="12"/>
        <v>7.25523362080569E-2</v>
      </c>
      <c r="F67" s="20">
        <f t="shared" si="12"/>
        <v>7.7778194319595054E-2</v>
      </c>
      <c r="G67" s="20">
        <f t="shared" si="12"/>
        <v>7.3013547910742951E-2</v>
      </c>
      <c r="H67" s="20">
        <f t="shared" si="12"/>
        <v>7.4507781617124083E-2</v>
      </c>
      <c r="I67" s="20">
        <f t="shared" si="13"/>
        <v>6.9607981893983803E-2</v>
      </c>
      <c r="J67" s="20">
        <f t="shared" si="13"/>
        <v>6.8992866120446653E-2</v>
      </c>
      <c r="K67" s="20">
        <f t="shared" si="13"/>
        <v>6.8371018700692759E-2</v>
      </c>
      <c r="L67" s="20">
        <f t="shared" si="13"/>
        <v>6.7742439634722318E-2</v>
      </c>
      <c r="M67" s="20">
        <f t="shared" si="13"/>
        <v>6.7107128922535147E-2</v>
      </c>
      <c r="N67" s="20">
        <f t="shared" si="13"/>
        <v>6.6465086564131443E-2</v>
      </c>
      <c r="O67" s="20">
        <f t="shared" si="13"/>
        <v>6.5816312559510981E-2</v>
      </c>
      <c r="P67" s="20">
        <f t="shared" si="13"/>
        <v>6.5160806908673888E-2</v>
      </c>
      <c r="Q67" s="20">
        <f t="shared" si="13"/>
        <v>6.4498569611620274E-2</v>
      </c>
      <c r="R67" s="20">
        <f t="shared" si="13"/>
        <v>6.3829600668349903E-2</v>
      </c>
      <c r="S67" s="20">
        <f t="shared" si="13"/>
        <v>6.3003595689031772E-2</v>
      </c>
      <c r="T67" s="20">
        <f t="shared" si="13"/>
        <v>6.220360754478791E-2</v>
      </c>
      <c r="U67" s="20">
        <f t="shared" si="13"/>
        <v>6.1399983211302051E-2</v>
      </c>
      <c r="V67" s="20">
        <f t="shared" si="13"/>
        <v>6.0592743469585542E-2</v>
      </c>
      <c r="W67" s="20">
        <f t="shared" si="13"/>
        <v>5.9781908942598723E-2</v>
      </c>
      <c r="X67" s="20">
        <f t="shared" si="13"/>
        <v>5.896750009674933E-2</v>
      </c>
      <c r="Y67" s="20">
        <f t="shared" si="13"/>
        <v>5.8149537243376452E-2</v>
      </c>
      <c r="Z67" s="20">
        <f t="shared" si="13"/>
        <v>5.7328040540215217E-2</v>
      </c>
      <c r="AA67" s="20">
        <f t="shared" si="9"/>
        <v>5.6503029992847315E-2</v>
      </c>
      <c r="AB67" s="20">
        <f t="shared" si="9"/>
        <v>5.5674525456132828E-2</v>
      </c>
      <c r="AC67" s="20">
        <f t="shared" si="9"/>
        <v>5.4712340655521788E-2</v>
      </c>
      <c r="AD67" s="20">
        <f t="shared" si="9"/>
        <v>5.3734880326019301E-2</v>
      </c>
      <c r="AE67" s="20">
        <f t="shared" si="9"/>
        <v>5.2759749214524129E-2</v>
      </c>
      <c r="AF67" s="20">
        <f t="shared" si="9"/>
        <v>5.1786915853340443E-2</v>
      </c>
      <c r="AG67" s="20">
        <f t="shared" si="9"/>
        <v>5.0816349339068902E-2</v>
      </c>
      <c r="AH67" s="20">
        <f t="shared" si="9"/>
        <v>4.9848019320013551E-2</v>
      </c>
      <c r="AI67" s="20">
        <f t="shared" si="9"/>
        <v>4.8881895983925089E-2</v>
      </c>
      <c r="AJ67" s="21">
        <f t="shared" si="9"/>
        <v>4.7917950046069233E-2</v>
      </c>
    </row>
    <row r="68" spans="1:36" x14ac:dyDescent="0.3">
      <c r="A68" s="7" t="s">
        <v>337</v>
      </c>
      <c r="B68" s="55" t="s">
        <v>529</v>
      </c>
      <c r="C68" s="20">
        <f t="shared" si="12"/>
        <v>6.2498177374110241E-3</v>
      </c>
      <c r="D68" s="20">
        <f t="shared" si="12"/>
        <v>7.0897975917916045E-3</v>
      </c>
      <c r="E68" s="20">
        <f t="shared" si="12"/>
        <v>7.6826388518686705E-3</v>
      </c>
      <c r="F68" s="20">
        <f t="shared" si="12"/>
        <v>7.5390700187517251E-3</v>
      </c>
      <c r="G68" s="20">
        <f t="shared" si="12"/>
        <v>6.4086235574096796E-3</v>
      </c>
      <c r="H68" s="20">
        <f t="shared" si="12"/>
        <v>4.7666413218760148E-3</v>
      </c>
      <c r="I68" s="20">
        <f t="shared" si="13"/>
        <v>4.3637963902935671E-3</v>
      </c>
      <c r="J68" s="20">
        <f t="shared" si="13"/>
        <v>3.8167392955587597E-3</v>
      </c>
      <c r="K68" s="20">
        <f t="shared" si="13"/>
        <v>3.2822586684146627E-3</v>
      </c>
      <c r="L68" s="20">
        <f t="shared" si="13"/>
        <v>2.7603545088612761E-3</v>
      </c>
      <c r="M68" s="20">
        <f t="shared" si="13"/>
        <v>2.2510268168987086E-3</v>
      </c>
      <c r="N68" s="20">
        <f t="shared" si="13"/>
        <v>1.7542755925267401E-3</v>
      </c>
      <c r="O68" s="20">
        <f t="shared" si="13"/>
        <v>1.2701008357454821E-3</v>
      </c>
      <c r="P68" s="20">
        <f t="shared" si="13"/>
        <v>7.9850254655503895E-4</v>
      </c>
      <c r="Q68" s="20">
        <f t="shared" si="13"/>
        <v>3.394807249551993E-4</v>
      </c>
      <c r="R68" s="20">
        <f t="shared" si="13"/>
        <v>-1.069646290539302E-4</v>
      </c>
      <c r="S68" s="20">
        <f t="shared" si="13"/>
        <v>0</v>
      </c>
      <c r="T68" s="20">
        <f t="shared" si="13"/>
        <v>0</v>
      </c>
      <c r="U68" s="20">
        <f t="shared" si="13"/>
        <v>0</v>
      </c>
      <c r="V68" s="20">
        <f t="shared" si="13"/>
        <v>0</v>
      </c>
      <c r="W68" s="20">
        <f t="shared" si="13"/>
        <v>0</v>
      </c>
      <c r="X68" s="20">
        <f t="shared" si="13"/>
        <v>0</v>
      </c>
      <c r="Y68" s="20">
        <f t="shared" si="13"/>
        <v>0</v>
      </c>
      <c r="Z68" s="20">
        <f t="shared" si="13"/>
        <v>0</v>
      </c>
      <c r="AA68" s="20">
        <f t="shared" si="9"/>
        <v>0</v>
      </c>
      <c r="AB68" s="20">
        <f t="shared" si="9"/>
        <v>0</v>
      </c>
      <c r="AC68" s="20">
        <f t="shared" si="9"/>
        <v>0</v>
      </c>
      <c r="AD68" s="20">
        <f t="shared" si="9"/>
        <v>0</v>
      </c>
      <c r="AE68" s="20">
        <f t="shared" si="9"/>
        <v>0</v>
      </c>
      <c r="AF68" s="20">
        <f t="shared" si="9"/>
        <v>0</v>
      </c>
      <c r="AG68" s="20">
        <f t="shared" si="9"/>
        <v>0</v>
      </c>
      <c r="AH68" s="20">
        <f t="shared" si="9"/>
        <v>0</v>
      </c>
      <c r="AI68" s="20">
        <f t="shared" si="9"/>
        <v>0</v>
      </c>
      <c r="AJ68" s="24">
        <f t="shared" si="9"/>
        <v>0</v>
      </c>
    </row>
    <row r="69" spans="1:36" x14ac:dyDescent="0.3">
      <c r="A69" s="16" t="s">
        <v>338</v>
      </c>
      <c r="B69" s="54" t="s">
        <v>529</v>
      </c>
      <c r="C69" s="18">
        <f t="shared" ref="C69:AJ73" si="14">+C$13*C30</f>
        <v>0</v>
      </c>
      <c r="D69" s="18">
        <f t="shared" si="14"/>
        <v>0</v>
      </c>
      <c r="E69" s="18">
        <f t="shared" si="14"/>
        <v>0</v>
      </c>
      <c r="F69" s="18">
        <f t="shared" si="14"/>
        <v>0</v>
      </c>
      <c r="G69" s="18">
        <f t="shared" si="14"/>
        <v>0</v>
      </c>
      <c r="H69" s="18">
        <f t="shared" si="14"/>
        <v>0</v>
      </c>
      <c r="I69" s="18">
        <f t="shared" si="14"/>
        <v>0</v>
      </c>
      <c r="J69" s="18">
        <f t="shared" si="14"/>
        <v>0</v>
      </c>
      <c r="K69" s="18">
        <f t="shared" si="14"/>
        <v>0</v>
      </c>
      <c r="L69" s="18">
        <f t="shared" si="14"/>
        <v>0</v>
      </c>
      <c r="M69" s="18">
        <f t="shared" si="14"/>
        <v>0</v>
      </c>
      <c r="N69" s="18">
        <f t="shared" si="14"/>
        <v>0</v>
      </c>
      <c r="O69" s="18">
        <f t="shared" si="14"/>
        <v>0</v>
      </c>
      <c r="P69" s="18">
        <f t="shared" si="14"/>
        <v>0</v>
      </c>
      <c r="Q69" s="18">
        <f t="shared" si="14"/>
        <v>0</v>
      </c>
      <c r="R69" s="18">
        <f t="shared" si="14"/>
        <v>0</v>
      </c>
      <c r="S69" s="18">
        <f t="shared" si="14"/>
        <v>0</v>
      </c>
      <c r="T69" s="18">
        <f t="shared" si="14"/>
        <v>0</v>
      </c>
      <c r="U69" s="18">
        <f t="shared" si="14"/>
        <v>0</v>
      </c>
      <c r="V69" s="18">
        <f t="shared" si="14"/>
        <v>0</v>
      </c>
      <c r="W69" s="18">
        <f t="shared" si="14"/>
        <v>0</v>
      </c>
      <c r="X69" s="18">
        <f t="shared" si="14"/>
        <v>0</v>
      </c>
      <c r="Y69" s="18">
        <f t="shared" si="14"/>
        <v>0</v>
      </c>
      <c r="Z69" s="18">
        <f t="shared" si="14"/>
        <v>0</v>
      </c>
      <c r="AA69" s="18">
        <f t="shared" si="14"/>
        <v>0</v>
      </c>
      <c r="AB69" s="18">
        <f t="shared" si="14"/>
        <v>0</v>
      </c>
      <c r="AC69" s="18">
        <f t="shared" si="14"/>
        <v>0</v>
      </c>
      <c r="AD69" s="18">
        <f t="shared" si="14"/>
        <v>0</v>
      </c>
      <c r="AE69" s="18">
        <f t="shared" si="14"/>
        <v>0</v>
      </c>
      <c r="AF69" s="18">
        <f t="shared" si="14"/>
        <v>0</v>
      </c>
      <c r="AG69" s="18">
        <f t="shared" si="14"/>
        <v>0</v>
      </c>
      <c r="AH69" s="18">
        <f t="shared" si="14"/>
        <v>0</v>
      </c>
      <c r="AI69" s="18">
        <f t="shared" si="14"/>
        <v>0</v>
      </c>
      <c r="AJ69" s="21">
        <f t="shared" si="14"/>
        <v>0</v>
      </c>
    </row>
    <row r="70" spans="1:36" x14ac:dyDescent="0.3">
      <c r="A70" s="7" t="s">
        <v>339</v>
      </c>
      <c r="B70" s="55" t="s">
        <v>529</v>
      </c>
      <c r="C70" s="20">
        <f t="shared" ref="C70:H73" si="15">+C$13*C31</f>
        <v>0.3356709093514571</v>
      </c>
      <c r="D70" s="20">
        <f t="shared" si="15"/>
        <v>0.33654447515368546</v>
      </c>
      <c r="E70" s="20">
        <f t="shared" si="15"/>
        <v>0.34228576853570913</v>
      </c>
      <c r="F70" s="20">
        <f t="shared" si="15"/>
        <v>0.30856079451375845</v>
      </c>
      <c r="G70" s="20">
        <f t="shared" si="15"/>
        <v>0.32451720943229628</v>
      </c>
      <c r="H70" s="20">
        <f t="shared" si="15"/>
        <v>0.33406239672611443</v>
      </c>
      <c r="I70" s="20">
        <f t="shared" si="14"/>
        <v>0.34693060744849225</v>
      </c>
      <c r="J70" s="20">
        <f>+J$13*J31</f>
        <v>0.34858214363882556</v>
      </c>
      <c r="K70" s="20">
        <f t="shared" si="14"/>
        <v>0.3502291027390218</v>
      </c>
      <c r="L70" s="20">
        <f t="shared" si="14"/>
        <v>0.35187148474908281</v>
      </c>
      <c r="M70" s="20">
        <f t="shared" si="14"/>
        <v>0.35350928966900735</v>
      </c>
      <c r="N70" s="20">
        <f t="shared" si="14"/>
        <v>0.35514251749879483</v>
      </c>
      <c r="O70" s="20">
        <f t="shared" si="14"/>
        <v>0.3567711682384469</v>
      </c>
      <c r="P70" s="20">
        <f t="shared" si="14"/>
        <v>0.35839524188796268</v>
      </c>
      <c r="Q70" s="20">
        <f t="shared" si="14"/>
        <v>0.36001473844734139</v>
      </c>
      <c r="R70" s="20">
        <f t="shared" si="14"/>
        <v>0.3616296579165848</v>
      </c>
      <c r="S70" s="20">
        <f t="shared" si="14"/>
        <v>0.36324000029569098</v>
      </c>
      <c r="T70" s="20">
        <f t="shared" si="14"/>
        <v>0.36484576558466175</v>
      </c>
      <c r="U70" s="20">
        <f t="shared" si="14"/>
        <v>0.36644695378349623</v>
      </c>
      <c r="V70" s="20">
        <f t="shared" si="14"/>
        <v>0.3680435648921937</v>
      </c>
      <c r="W70" s="20">
        <f t="shared" si="14"/>
        <v>0.36963559891075565</v>
      </c>
      <c r="X70" s="20">
        <f t="shared" si="14"/>
        <v>0.37122305583918136</v>
      </c>
      <c r="Y70" s="20">
        <f t="shared" si="14"/>
        <v>0.37280593567747022</v>
      </c>
      <c r="Z70" s="20">
        <f t="shared" si="14"/>
        <v>0.37438423842562341</v>
      </c>
      <c r="AA70" s="20">
        <f t="shared" si="14"/>
        <v>0.37595796408364041</v>
      </c>
      <c r="AB70" s="20">
        <f t="shared" si="14"/>
        <v>0.37752711265152028</v>
      </c>
      <c r="AC70" s="20">
        <f t="shared" si="14"/>
        <v>0.37909168412926469</v>
      </c>
      <c r="AD70" s="20">
        <f t="shared" si="14"/>
        <v>0.38065167851687209</v>
      </c>
      <c r="AE70" s="20">
        <f t="shared" si="14"/>
        <v>0.3822070958143442</v>
      </c>
      <c r="AF70" s="20">
        <f t="shared" si="14"/>
        <v>0.38375793602167985</v>
      </c>
      <c r="AG70" s="20">
        <f t="shared" si="14"/>
        <v>0.38530419913887842</v>
      </c>
      <c r="AH70" s="20">
        <f t="shared" si="14"/>
        <v>0.38684588516594159</v>
      </c>
      <c r="AI70" s="20">
        <f t="shared" si="14"/>
        <v>0.38838299410286847</v>
      </c>
      <c r="AJ70" s="21">
        <f t="shared" si="14"/>
        <v>0.38991552594965834</v>
      </c>
    </row>
    <row r="71" spans="1:36" x14ac:dyDescent="0.3">
      <c r="A71" s="7" t="s">
        <v>340</v>
      </c>
      <c r="B71" s="55" t="s">
        <v>529</v>
      </c>
      <c r="C71" s="20">
        <f t="shared" si="15"/>
        <v>8.8670838862829518E-4</v>
      </c>
      <c r="D71" s="20">
        <f t="shared" si="15"/>
        <v>9.6301842434949787E-4</v>
      </c>
      <c r="E71" s="20">
        <f t="shared" si="15"/>
        <v>1.0441319170724471E-3</v>
      </c>
      <c r="F71" s="20">
        <f t="shared" si="15"/>
        <v>1.2980359665812639E-3</v>
      </c>
      <c r="G71" s="20">
        <f t="shared" si="15"/>
        <v>1.5022085452654525E-3</v>
      </c>
      <c r="H71" s="20">
        <f t="shared" si="15"/>
        <v>2.0018912860695435E-3</v>
      </c>
      <c r="I71" s="20">
        <f t="shared" si="14"/>
        <v>1.7702182953765113E-3</v>
      </c>
      <c r="J71" s="20">
        <f t="shared" si="14"/>
        <v>1.8883783913328206E-3</v>
      </c>
      <c r="K71" s="20">
        <f t="shared" si="14"/>
        <v>2.0077996684687107E-3</v>
      </c>
      <c r="L71" s="20">
        <f t="shared" si="14"/>
        <v>2.1284821267841493E-3</v>
      </c>
      <c r="M71" s="20">
        <f t="shared" si="14"/>
        <v>2.2504257662792149E-3</v>
      </c>
      <c r="N71" s="20">
        <f t="shared" si="14"/>
        <v>2.3736305869538612E-3</v>
      </c>
      <c r="O71" s="20">
        <f t="shared" si="14"/>
        <v>2.4980965888080557E-3</v>
      </c>
      <c r="P71" s="20">
        <f t="shared" si="14"/>
        <v>2.6238237718418786E-3</v>
      </c>
      <c r="Q71" s="20">
        <f t="shared" si="14"/>
        <v>2.7508121360552808E-3</v>
      </c>
      <c r="R71" s="20">
        <f t="shared" si="14"/>
        <v>2.8790616814482312E-3</v>
      </c>
      <c r="S71" s="20">
        <f t="shared" si="14"/>
        <v>3.0085724080208039E-3</v>
      </c>
      <c r="T71" s="20">
        <f t="shared" si="14"/>
        <v>3.139344315772969E-3</v>
      </c>
      <c r="U71" s="20">
        <f t="shared" si="14"/>
        <v>3.2713774047046754E-3</v>
      </c>
      <c r="V71" s="20">
        <f t="shared" si="14"/>
        <v>3.404671674816004E-3</v>
      </c>
      <c r="W71" s="20">
        <f t="shared" si="14"/>
        <v>3.5392271261069259E-3</v>
      </c>
      <c r="X71" s="20">
        <f t="shared" si="14"/>
        <v>3.6750437585773886E-3</v>
      </c>
      <c r="Y71" s="20">
        <f t="shared" si="14"/>
        <v>3.8121215722274737E-3</v>
      </c>
      <c r="Z71" s="20">
        <f t="shared" si="14"/>
        <v>3.9504605670571524E-3</v>
      </c>
      <c r="AA71" s="20">
        <f t="shared" si="14"/>
        <v>4.090060743066371E-3</v>
      </c>
      <c r="AB71" s="20">
        <f t="shared" si="14"/>
        <v>4.2309221002552119E-3</v>
      </c>
      <c r="AC71" s="20">
        <f t="shared" si="14"/>
        <v>4.3730446386236466E-3</v>
      </c>
      <c r="AD71" s="20">
        <f t="shared" si="14"/>
        <v>4.5164283581716124E-3</v>
      </c>
      <c r="AE71" s="20">
        <f t="shared" si="14"/>
        <v>4.6610732588992189E-3</v>
      </c>
      <c r="AF71" s="20">
        <f t="shared" si="14"/>
        <v>4.8069793408064103E-3</v>
      </c>
      <c r="AG71" s="20">
        <f t="shared" si="14"/>
        <v>4.9541466038931312E-3</v>
      </c>
      <c r="AH71" s="20">
        <f t="shared" si="14"/>
        <v>5.1025750481594944E-3</v>
      </c>
      <c r="AI71" s="20">
        <f t="shared" si="14"/>
        <v>5.2522646736054435E-3</v>
      </c>
      <c r="AJ71" s="21">
        <f t="shared" si="14"/>
        <v>5.4032154802309187E-3</v>
      </c>
    </row>
    <row r="72" spans="1:36" x14ac:dyDescent="0.3">
      <c r="A72" s="7" t="s">
        <v>341</v>
      </c>
      <c r="B72" s="55" t="s">
        <v>529</v>
      </c>
      <c r="C72" s="20">
        <f t="shared" si="15"/>
        <v>1.5660719699391017E-2</v>
      </c>
      <c r="D72" s="20">
        <f t="shared" si="15"/>
        <v>1.6850121342393297E-2</v>
      </c>
      <c r="E72" s="20">
        <f t="shared" si="15"/>
        <v>1.7382092673801714E-2</v>
      </c>
      <c r="F72" s="20">
        <f t="shared" si="15"/>
        <v>1.6832668227073848E-2</v>
      </c>
      <c r="G72" s="20">
        <f t="shared" si="15"/>
        <v>2.1481516600829007E-2</v>
      </c>
      <c r="H72" s="20">
        <f t="shared" si="15"/>
        <v>2.1498717348347178E-2</v>
      </c>
      <c r="I72" s="20">
        <f t="shared" si="14"/>
        <v>2.0571108060779893E-2</v>
      </c>
      <c r="J72" s="20">
        <f t="shared" si="14"/>
        <v>2.08790002132128E-2</v>
      </c>
      <c r="K72" s="20">
        <f t="shared" si="14"/>
        <v>2.1189078819284043E-2</v>
      </c>
      <c r="L72" s="20">
        <f t="shared" si="14"/>
        <v>2.1501343878993724E-2</v>
      </c>
      <c r="M72" s="20">
        <f t="shared" si="14"/>
        <v>2.1815795392341786E-2</v>
      </c>
      <c r="N72" s="20">
        <f t="shared" si="14"/>
        <v>2.2132433359328185E-2</v>
      </c>
      <c r="O72" s="20">
        <f t="shared" si="14"/>
        <v>2.2451257779953021E-2</v>
      </c>
      <c r="P72" s="20">
        <f t="shared" si="14"/>
        <v>2.2772268654216242E-2</v>
      </c>
      <c r="Q72" s="20">
        <f t="shared" si="14"/>
        <v>2.3095465982117799E-2</v>
      </c>
      <c r="R72" s="20">
        <f t="shared" si="14"/>
        <v>2.342084976365779E-2</v>
      </c>
      <c r="S72" s="20">
        <f t="shared" si="14"/>
        <v>2.3748419998836114E-2</v>
      </c>
      <c r="T72" s="20">
        <f t="shared" si="14"/>
        <v>2.4078176687652879E-2</v>
      </c>
      <c r="U72" s="20">
        <f t="shared" si="14"/>
        <v>2.4410119830108028E-2</v>
      </c>
      <c r="V72" s="20">
        <f t="shared" si="14"/>
        <v>2.4744249426201508E-2</v>
      </c>
      <c r="W72" s="20">
        <f t="shared" si="14"/>
        <v>2.5080565475933427E-2</v>
      </c>
      <c r="X72" s="20">
        <f t="shared" si="14"/>
        <v>2.5419067979303735E-2</v>
      </c>
      <c r="Y72" s="20">
        <f t="shared" si="14"/>
        <v>2.575975693631237E-2</v>
      </c>
      <c r="Z72" s="20">
        <f t="shared" si="14"/>
        <v>2.6102632346959448E-2</v>
      </c>
      <c r="AA72" s="20">
        <f t="shared" si="14"/>
        <v>2.6447694211244911E-2</v>
      </c>
      <c r="AB72" s="20">
        <f t="shared" si="14"/>
        <v>2.6794942529168701E-2</v>
      </c>
      <c r="AC72" s="20">
        <f t="shared" si="14"/>
        <v>2.7144377300730937E-2</v>
      </c>
      <c r="AD72" s="20">
        <f t="shared" si="14"/>
        <v>2.7495998525931497E-2</v>
      </c>
      <c r="AE72" s="20">
        <f t="shared" si="14"/>
        <v>2.7849806204770504E-2</v>
      </c>
      <c r="AF72" s="20">
        <f t="shared" si="14"/>
        <v>2.8205800337247892E-2</v>
      </c>
      <c r="AG72" s="20">
        <f t="shared" si="14"/>
        <v>2.856398092336361E-2</v>
      </c>
      <c r="AH72" s="20">
        <f t="shared" si="14"/>
        <v>2.8924347963117773E-2</v>
      </c>
      <c r="AI72" s="20">
        <f t="shared" si="14"/>
        <v>2.928690145651032E-2</v>
      </c>
      <c r="AJ72" s="21">
        <f t="shared" si="14"/>
        <v>2.9651641403541193E-2</v>
      </c>
    </row>
    <row r="73" spans="1:36" x14ac:dyDescent="0.3">
      <c r="A73" s="11" t="s">
        <v>342</v>
      </c>
      <c r="B73" s="56" t="s">
        <v>529</v>
      </c>
      <c r="C73" s="23">
        <f t="shared" si="15"/>
        <v>0</v>
      </c>
      <c r="D73" s="23">
        <f t="shared" si="15"/>
        <v>0</v>
      </c>
      <c r="E73" s="23">
        <f t="shared" si="15"/>
        <v>0</v>
      </c>
      <c r="F73" s="23">
        <f t="shared" si="15"/>
        <v>0</v>
      </c>
      <c r="G73" s="23">
        <f t="shared" si="15"/>
        <v>0</v>
      </c>
      <c r="H73" s="23">
        <f t="shared" si="15"/>
        <v>0</v>
      </c>
      <c r="I73" s="23">
        <f t="shared" si="14"/>
        <v>0</v>
      </c>
      <c r="J73" s="23">
        <f t="shared" si="14"/>
        <v>0</v>
      </c>
      <c r="K73" s="23">
        <f t="shared" si="14"/>
        <v>0</v>
      </c>
      <c r="L73" s="23">
        <f t="shared" si="14"/>
        <v>0</v>
      </c>
      <c r="M73" s="23">
        <f t="shared" si="14"/>
        <v>0</v>
      </c>
      <c r="N73" s="23">
        <f t="shared" si="14"/>
        <v>0</v>
      </c>
      <c r="O73" s="23">
        <f t="shared" si="14"/>
        <v>0</v>
      </c>
      <c r="P73" s="23">
        <f t="shared" si="14"/>
        <v>0</v>
      </c>
      <c r="Q73" s="23">
        <f t="shared" si="14"/>
        <v>0</v>
      </c>
      <c r="R73" s="23">
        <f t="shared" si="14"/>
        <v>0</v>
      </c>
      <c r="S73" s="23">
        <f t="shared" si="14"/>
        <v>0</v>
      </c>
      <c r="T73" s="23">
        <f t="shared" si="14"/>
        <v>0</v>
      </c>
      <c r="U73" s="23">
        <f t="shared" si="14"/>
        <v>0</v>
      </c>
      <c r="V73" s="23">
        <f t="shared" si="14"/>
        <v>0</v>
      </c>
      <c r="W73" s="23">
        <f t="shared" si="14"/>
        <v>0</v>
      </c>
      <c r="X73" s="23">
        <f t="shared" si="14"/>
        <v>0</v>
      </c>
      <c r="Y73" s="23">
        <f t="shared" si="14"/>
        <v>0</v>
      </c>
      <c r="Z73" s="23">
        <f t="shared" si="14"/>
        <v>0</v>
      </c>
      <c r="AA73" s="23">
        <f t="shared" si="14"/>
        <v>0</v>
      </c>
      <c r="AB73" s="23">
        <f t="shared" si="14"/>
        <v>0</v>
      </c>
      <c r="AC73" s="23">
        <f t="shared" si="14"/>
        <v>0</v>
      </c>
      <c r="AD73" s="23">
        <f t="shared" si="14"/>
        <v>0</v>
      </c>
      <c r="AE73" s="23">
        <f t="shared" si="14"/>
        <v>0</v>
      </c>
      <c r="AF73" s="23">
        <f t="shared" si="14"/>
        <v>0</v>
      </c>
      <c r="AG73" s="23">
        <f t="shared" si="14"/>
        <v>0</v>
      </c>
      <c r="AH73" s="23">
        <f t="shared" si="14"/>
        <v>0</v>
      </c>
      <c r="AI73" s="23">
        <f t="shared" si="14"/>
        <v>0</v>
      </c>
      <c r="AJ73" s="24">
        <f t="shared" si="14"/>
        <v>0</v>
      </c>
    </row>
    <row r="74" spans="1:36" x14ac:dyDescent="0.3">
      <c r="A74" s="16" t="s">
        <v>343</v>
      </c>
      <c r="B74" s="54" t="s">
        <v>529</v>
      </c>
      <c r="C74" s="18">
        <f t="shared" ref="C74:AJ79" si="16">+C$14*C35</f>
        <v>0</v>
      </c>
      <c r="D74" s="18">
        <f t="shared" si="16"/>
        <v>0</v>
      </c>
      <c r="E74" s="18">
        <f t="shared" si="16"/>
        <v>0</v>
      </c>
      <c r="F74" s="18">
        <f t="shared" si="16"/>
        <v>0</v>
      </c>
      <c r="G74" s="18">
        <f t="shared" si="16"/>
        <v>0</v>
      </c>
      <c r="H74" s="18">
        <f t="shared" si="16"/>
        <v>0</v>
      </c>
      <c r="I74" s="18">
        <f t="shared" si="16"/>
        <v>0</v>
      </c>
      <c r="J74" s="18">
        <f t="shared" si="16"/>
        <v>0</v>
      </c>
      <c r="K74" s="18">
        <f t="shared" si="16"/>
        <v>0</v>
      </c>
      <c r="L74" s="18">
        <f t="shared" si="16"/>
        <v>0</v>
      </c>
      <c r="M74" s="18">
        <f t="shared" si="16"/>
        <v>0</v>
      </c>
      <c r="N74" s="18">
        <f t="shared" si="16"/>
        <v>0</v>
      </c>
      <c r="O74" s="18">
        <f t="shared" si="16"/>
        <v>0</v>
      </c>
      <c r="P74" s="18">
        <f t="shared" si="16"/>
        <v>0</v>
      </c>
      <c r="Q74" s="18">
        <f t="shared" si="16"/>
        <v>0</v>
      </c>
      <c r="R74" s="18">
        <f t="shared" si="16"/>
        <v>0</v>
      </c>
      <c r="S74" s="18">
        <f t="shared" si="16"/>
        <v>0</v>
      </c>
      <c r="T74" s="18">
        <f t="shared" si="16"/>
        <v>0</v>
      </c>
      <c r="U74" s="18">
        <f t="shared" si="16"/>
        <v>0</v>
      </c>
      <c r="V74" s="18">
        <f t="shared" si="16"/>
        <v>0</v>
      </c>
      <c r="W74" s="18">
        <f t="shared" si="16"/>
        <v>0</v>
      </c>
      <c r="X74" s="18">
        <f t="shared" si="16"/>
        <v>0</v>
      </c>
      <c r="Y74" s="18">
        <f t="shared" si="16"/>
        <v>0</v>
      </c>
      <c r="Z74" s="18">
        <f t="shared" si="16"/>
        <v>0</v>
      </c>
      <c r="AA74" s="18">
        <f t="shared" si="16"/>
        <v>0</v>
      </c>
      <c r="AB74" s="18">
        <f t="shared" si="16"/>
        <v>0</v>
      </c>
      <c r="AC74" s="18">
        <f t="shared" si="16"/>
        <v>0</v>
      </c>
      <c r="AD74" s="18">
        <f t="shared" si="16"/>
        <v>0</v>
      </c>
      <c r="AE74" s="18">
        <f t="shared" si="16"/>
        <v>0</v>
      </c>
      <c r="AF74" s="18">
        <f t="shared" si="16"/>
        <v>0</v>
      </c>
      <c r="AG74" s="18">
        <f t="shared" si="16"/>
        <v>0</v>
      </c>
      <c r="AH74" s="18">
        <f t="shared" si="16"/>
        <v>0</v>
      </c>
      <c r="AI74" s="18">
        <f t="shared" si="16"/>
        <v>0</v>
      </c>
      <c r="AJ74" s="19">
        <f t="shared" si="16"/>
        <v>0</v>
      </c>
    </row>
    <row r="75" spans="1:36" x14ac:dyDescent="0.3">
      <c r="A75" s="7" t="s">
        <v>344</v>
      </c>
      <c r="B75" s="55" t="s">
        <v>529</v>
      </c>
      <c r="C75" s="20">
        <f t="shared" ref="C75:H77" si="17">+C$14*C36</f>
        <v>8.5843640067526407E-3</v>
      </c>
      <c r="D75" s="20">
        <f t="shared" si="17"/>
        <v>9.9401558471944214E-3</v>
      </c>
      <c r="E75" s="20">
        <f t="shared" si="17"/>
        <v>1.0074914182649568E-2</v>
      </c>
      <c r="F75" s="20">
        <f t="shared" si="17"/>
        <v>7.7755799641647935E-3</v>
      </c>
      <c r="G75" s="20">
        <f t="shared" si="17"/>
        <v>6.9481686064865279E-3</v>
      </c>
      <c r="H75" s="20">
        <f t="shared" si="17"/>
        <v>7.2441946192397357E-3</v>
      </c>
      <c r="I75" s="20">
        <f t="shared" si="16"/>
        <v>1.1005431888624517E-2</v>
      </c>
      <c r="J75" s="20">
        <f t="shared" si="16"/>
        <v>1.0779975550354176E-2</v>
      </c>
      <c r="K75" s="20">
        <f t="shared" si="16"/>
        <v>1.0555987223030692E-2</v>
      </c>
      <c r="L75" s="20">
        <f t="shared" si="16"/>
        <v>1.0333466906654064E-2</v>
      </c>
      <c r="M75" s="20">
        <f t="shared" si="16"/>
        <v>1.0112414601224289E-2</v>
      </c>
      <c r="N75" s="20">
        <f t="shared" si="16"/>
        <v>9.8928303067413702E-3</v>
      </c>
      <c r="O75" s="20">
        <f t="shared" si="16"/>
        <v>9.6747140232053067E-3</v>
      </c>
      <c r="P75" s="20">
        <f t="shared" si="16"/>
        <v>9.4580657506160987E-3</v>
      </c>
      <c r="Q75" s="20">
        <f t="shared" si="16"/>
        <v>9.2428854889737462E-3</v>
      </c>
      <c r="R75" s="20">
        <f t="shared" si="16"/>
        <v>9.0291732382781972E-3</v>
      </c>
      <c r="S75" s="20">
        <f t="shared" si="16"/>
        <v>8.8169289985295541E-3</v>
      </c>
      <c r="T75" s="20">
        <f t="shared" si="16"/>
        <v>8.6061527697277682E-3</v>
      </c>
      <c r="U75" s="20">
        <f t="shared" si="16"/>
        <v>8.3968445518728362E-3</v>
      </c>
      <c r="V75" s="20">
        <f t="shared" si="16"/>
        <v>8.1890043449647596E-3</v>
      </c>
      <c r="W75" s="20">
        <f t="shared" si="16"/>
        <v>7.9722829408300361E-3</v>
      </c>
      <c r="X75" s="20">
        <f t="shared" si="16"/>
        <v>7.7597555402606272E-3</v>
      </c>
      <c r="Y75" s="20">
        <f t="shared" si="16"/>
        <v>7.5491225227124689E-3</v>
      </c>
      <c r="Z75" s="20">
        <f t="shared" si="16"/>
        <v>7.3403781280449495E-3</v>
      </c>
      <c r="AA75" s="20">
        <f t="shared" si="16"/>
        <v>7.1335166194465274E-3</v>
      </c>
      <c r="AB75" s="20">
        <f t="shared" si="16"/>
        <v>6.9285322833167236E-3</v>
      </c>
      <c r="AC75" s="20">
        <f t="shared" si="16"/>
        <v>6.725419429148863E-3</v>
      </c>
      <c r="AD75" s="20">
        <f t="shared" si="16"/>
        <v>6.5241723894134953E-3</v>
      </c>
      <c r="AE75" s="20">
        <f t="shared" si="16"/>
        <v>6.3247855194425691E-3</v>
      </c>
      <c r="AF75" s="20">
        <f t="shared" si="16"/>
        <v>6.12725319731425E-3</v>
      </c>
      <c r="AG75" s="20">
        <f t="shared" si="16"/>
        <v>5.9315698237384692E-3</v>
      </c>
      <c r="AH75" s="20">
        <f t="shared" si="16"/>
        <v>5.7377298219431615E-3</v>
      </c>
      <c r="AI75" s="20">
        <f t="shared" si="16"/>
        <v>5.5457276375611708E-3</v>
      </c>
      <c r="AJ75" s="21">
        <f t="shared" si="16"/>
        <v>5.3555577385178566E-3</v>
      </c>
    </row>
    <row r="76" spans="1:36" x14ac:dyDescent="0.3">
      <c r="A76" s="7" t="s">
        <v>345</v>
      </c>
      <c r="B76" s="55" t="s">
        <v>529</v>
      </c>
      <c r="C76" s="20">
        <f t="shared" si="17"/>
        <v>1.5435987368891945E-2</v>
      </c>
      <c r="D76" s="20">
        <f t="shared" si="17"/>
        <v>1.5734416795772581E-2</v>
      </c>
      <c r="E76" s="20">
        <f t="shared" si="17"/>
        <v>1.4761563833993919E-2</v>
      </c>
      <c r="F76" s="20">
        <f t="shared" si="17"/>
        <v>1.3093476109168955E-2</v>
      </c>
      <c r="G76" s="20">
        <f t="shared" si="17"/>
        <v>1.4999062983558823E-2</v>
      </c>
      <c r="H76" s="20">
        <f t="shared" si="17"/>
        <v>1.4258512179715381E-2</v>
      </c>
      <c r="I76" s="20">
        <f t="shared" si="16"/>
        <v>2.1173559997775385E-2</v>
      </c>
      <c r="J76" s="20">
        <f t="shared" si="16"/>
        <v>2.1293083209701798E-2</v>
      </c>
      <c r="K76" s="20">
        <f t="shared" si="16"/>
        <v>2.1410943535805662E-2</v>
      </c>
      <c r="L76" s="20">
        <f t="shared" si="16"/>
        <v>2.1527140976086909E-2</v>
      </c>
      <c r="M76" s="20">
        <f t="shared" si="16"/>
        <v>2.1641675530545676E-2</v>
      </c>
      <c r="N76" s="20">
        <f t="shared" si="16"/>
        <v>2.1754547199181826E-2</v>
      </c>
      <c r="O76" s="20">
        <f t="shared" si="16"/>
        <v>2.1865755981995492E-2</v>
      </c>
      <c r="P76" s="20">
        <f t="shared" si="16"/>
        <v>2.1975301878986546E-2</v>
      </c>
      <c r="Q76" s="20">
        <f t="shared" si="16"/>
        <v>2.2083184890155115E-2</v>
      </c>
      <c r="R76" s="20">
        <f t="shared" si="16"/>
        <v>2.2189405015501103E-2</v>
      </c>
      <c r="S76" s="20">
        <f t="shared" si="16"/>
        <v>2.2293962255024575E-2</v>
      </c>
      <c r="T76" s="20">
        <f t="shared" si="16"/>
        <v>2.2396856608725434E-2</v>
      </c>
      <c r="U76" s="20">
        <f t="shared" si="16"/>
        <v>2.249808807660381E-2</v>
      </c>
      <c r="V76" s="20">
        <f t="shared" si="16"/>
        <v>2.2597656658659634E-2</v>
      </c>
      <c r="W76" s="20">
        <f t="shared" si="16"/>
        <v>2.2666138338473051E-2</v>
      </c>
      <c r="X76" s="20">
        <f t="shared" si="16"/>
        <v>2.2739138887713787E-2</v>
      </c>
      <c r="Y76" s="20">
        <f t="shared" si="16"/>
        <v>2.2810333947718048E-2</v>
      </c>
      <c r="Z76" s="20">
        <f t="shared" si="16"/>
        <v>2.2879729008332343E-2</v>
      </c>
      <c r="AA76" s="20">
        <f t="shared" si="16"/>
        <v>2.2947329537168656E-2</v>
      </c>
      <c r="AB76" s="20">
        <f t="shared" si="16"/>
        <v>2.3013140979717298E-2</v>
      </c>
      <c r="AC76" s="20">
        <f t="shared" si="16"/>
        <v>2.3077168759458224E-2</v>
      </c>
      <c r="AD76" s="20">
        <f t="shared" si="16"/>
        <v>2.3139418277972557E-2</v>
      </c>
      <c r="AE76" s="20">
        <f t="shared" si="16"/>
        <v>2.3199894915052647E-2</v>
      </c>
      <c r="AF76" s="20">
        <f t="shared" si="16"/>
        <v>2.3258604028812149E-2</v>
      </c>
      <c r="AG76" s="20">
        <f t="shared" si="16"/>
        <v>2.3315550955794732E-2</v>
      </c>
      <c r="AH76" s="20">
        <f t="shared" si="16"/>
        <v>2.3370741011082965E-2</v>
      </c>
      <c r="AI76" s="20">
        <f t="shared" si="16"/>
        <v>2.342417948840567E-2</v>
      </c>
      <c r="AJ76" s="21">
        <f t="shared" si="16"/>
        <v>2.3475871660245236E-2</v>
      </c>
    </row>
    <row r="77" spans="1:36" x14ac:dyDescent="0.3">
      <c r="A77" s="7" t="s">
        <v>346</v>
      </c>
      <c r="B77" s="55" t="s">
        <v>529</v>
      </c>
      <c r="C77" s="20">
        <f t="shared" si="17"/>
        <v>2.1754648939085104E-3</v>
      </c>
      <c r="D77" s="20">
        <f t="shared" si="17"/>
        <v>2.079922761739916E-3</v>
      </c>
      <c r="E77" s="20">
        <f t="shared" si="17"/>
        <v>1.8265234812108989E-3</v>
      </c>
      <c r="F77" s="20">
        <f t="shared" si="17"/>
        <v>1.3654363705256326E-3</v>
      </c>
      <c r="G77" s="20">
        <f t="shared" si="17"/>
        <v>1.7069346823074076E-3</v>
      </c>
      <c r="H77" s="20">
        <f t="shared" si="17"/>
        <v>1.9363382273735743E-3</v>
      </c>
      <c r="I77" s="20">
        <f t="shared" si="16"/>
        <v>1.9818972714289833E-3</v>
      </c>
      <c r="J77" s="20">
        <f t="shared" si="16"/>
        <v>1.8187706604302644E-3</v>
      </c>
      <c r="K77" s="20">
        <f t="shared" si="16"/>
        <v>1.6569021180383205E-3</v>
      </c>
      <c r="L77" s="20">
        <f t="shared" si="16"/>
        <v>1.4962916442530167E-3</v>
      </c>
      <c r="M77" s="20">
        <f t="shared" si="16"/>
        <v>1.3369392390744205E-3</v>
      </c>
      <c r="N77" s="20">
        <f t="shared" si="16"/>
        <v>1.178844902502532E-3</v>
      </c>
      <c r="O77" s="20">
        <f t="shared" si="16"/>
        <v>1.0220086345373509E-3</v>
      </c>
      <c r="P77" s="20">
        <f t="shared" si="16"/>
        <v>8.6643043517887759E-4</v>
      </c>
      <c r="Q77" s="20">
        <f t="shared" si="16"/>
        <v>7.1211030442711184E-4</v>
      </c>
      <c r="R77" s="20">
        <f t="shared" si="16"/>
        <v>5.5904824228212007E-4</v>
      </c>
      <c r="S77" s="20">
        <f t="shared" si="16"/>
        <v>4.0724424874376915E-4</v>
      </c>
      <c r="T77" s="20">
        <f t="shared" si="16"/>
        <v>2.5669832381212585E-4</v>
      </c>
      <c r="U77" s="20">
        <f t="shared" si="16"/>
        <v>1.0741046748719013E-4</v>
      </c>
      <c r="V77" s="20">
        <f t="shared" si="16"/>
        <v>-4.0619320231037941E-5</v>
      </c>
      <c r="W77" s="20">
        <f t="shared" si="16"/>
        <v>0</v>
      </c>
      <c r="X77" s="20">
        <f t="shared" si="16"/>
        <v>0</v>
      </c>
      <c r="Y77" s="20">
        <f t="shared" si="16"/>
        <v>0</v>
      </c>
      <c r="Z77" s="20">
        <f t="shared" si="16"/>
        <v>0</v>
      </c>
      <c r="AA77" s="20">
        <f t="shared" si="16"/>
        <v>0</v>
      </c>
      <c r="AB77" s="20">
        <f t="shared" si="16"/>
        <v>0</v>
      </c>
      <c r="AC77" s="20">
        <f t="shared" si="16"/>
        <v>0</v>
      </c>
      <c r="AD77" s="20">
        <f t="shared" si="16"/>
        <v>0</v>
      </c>
      <c r="AE77" s="20">
        <f t="shared" si="16"/>
        <v>0</v>
      </c>
      <c r="AF77" s="20">
        <f t="shared" si="16"/>
        <v>0</v>
      </c>
      <c r="AG77" s="20">
        <f t="shared" si="16"/>
        <v>0</v>
      </c>
      <c r="AH77" s="20">
        <f t="shared" si="16"/>
        <v>0</v>
      </c>
      <c r="AI77" s="20">
        <f t="shared" si="16"/>
        <v>0</v>
      </c>
      <c r="AJ77" s="21">
        <f t="shared" si="16"/>
        <v>0</v>
      </c>
    </row>
    <row r="78" spans="1:36" x14ac:dyDescent="0.3">
      <c r="A78" s="7" t="s">
        <v>347</v>
      </c>
      <c r="B78" s="55" t="s">
        <v>529</v>
      </c>
      <c r="C78" s="20">
        <f t="shared" ref="C78:H79" si="18">+C$14*C39</f>
        <v>2.1343342018198454E-3</v>
      </c>
      <c r="D78" s="20">
        <f t="shared" si="18"/>
        <v>2.2429855611310404E-3</v>
      </c>
      <c r="E78" s="20">
        <f t="shared" si="18"/>
        <v>2.3165868983748531E-3</v>
      </c>
      <c r="F78" s="20">
        <f t="shared" si="18"/>
        <v>2.5930311365319459E-3</v>
      </c>
      <c r="G78" s="20">
        <f t="shared" si="18"/>
        <v>2.652206242502207E-3</v>
      </c>
      <c r="H78" s="20">
        <f t="shared" si="18"/>
        <v>2.8274246051550808E-3</v>
      </c>
      <c r="I78" s="20">
        <f t="shared" si="16"/>
        <v>4.0460442054586331E-3</v>
      </c>
      <c r="J78" s="20">
        <f t="shared" si="16"/>
        <v>4.1941545324911721E-3</v>
      </c>
      <c r="K78" s="20">
        <f t="shared" si="16"/>
        <v>4.3409311326106682E-3</v>
      </c>
      <c r="L78" s="20">
        <f t="shared" si="16"/>
        <v>4.48637400581719E-3</v>
      </c>
      <c r="M78" s="20">
        <f t="shared" si="16"/>
        <v>4.6304831521106014E-3</v>
      </c>
      <c r="N78" s="20">
        <f t="shared" si="16"/>
        <v>4.7732585714909707E-3</v>
      </c>
      <c r="O78" s="20">
        <f t="shared" si="16"/>
        <v>4.914700263958364E-3</v>
      </c>
      <c r="P78" s="20">
        <f t="shared" si="16"/>
        <v>5.0548082295126476E-3</v>
      </c>
      <c r="Q78" s="20">
        <f t="shared" si="16"/>
        <v>5.1935824681538893E-3</v>
      </c>
      <c r="R78" s="20">
        <f t="shared" si="16"/>
        <v>5.3310229798821628E-3</v>
      </c>
      <c r="S78" s="20">
        <f t="shared" si="16"/>
        <v>5.4671297646973196E-3</v>
      </c>
      <c r="T78" s="20">
        <f t="shared" si="16"/>
        <v>5.6019028225994336E-3</v>
      </c>
      <c r="U78" s="20">
        <f t="shared" si="16"/>
        <v>5.7353421535885707E-3</v>
      </c>
      <c r="V78" s="20">
        <f t="shared" si="16"/>
        <v>5.8674477576646008E-3</v>
      </c>
      <c r="W78" s="20">
        <f t="shared" si="16"/>
        <v>5.9904431492633662E-3</v>
      </c>
      <c r="X78" s="20">
        <f t="shared" si="16"/>
        <v>6.1134982692541027E-3</v>
      </c>
      <c r="Y78" s="20">
        <f t="shared" si="16"/>
        <v>6.2349743968292274E-3</v>
      </c>
      <c r="Z78" s="20">
        <f t="shared" si="16"/>
        <v>6.3548763331394724E-3</v>
      </c>
      <c r="AA78" s="20">
        <f t="shared" si="16"/>
        <v>6.4732088598905158E-3</v>
      </c>
      <c r="AB78" s="20">
        <f t="shared" si="16"/>
        <v>6.5899767394411194E-3</v>
      </c>
      <c r="AC78" s="20">
        <f t="shared" si="16"/>
        <v>6.7051847149012609E-3</v>
      </c>
      <c r="AD78" s="20">
        <f t="shared" si="16"/>
        <v>6.818837510229085E-3</v>
      </c>
      <c r="AE78" s="20">
        <f t="shared" si="16"/>
        <v>6.9309398303273187E-3</v>
      </c>
      <c r="AF78" s="20">
        <f t="shared" si="16"/>
        <v>7.0414963611395891E-3</v>
      </c>
      <c r="AG78" s="20">
        <f t="shared" si="16"/>
        <v>7.1505117697456535E-3</v>
      </c>
      <c r="AH78" s="20">
        <f t="shared" si="16"/>
        <v>7.2579907044560583E-3</v>
      </c>
      <c r="AI78" s="20">
        <f t="shared" si="16"/>
        <v>7.3639377949067447E-3</v>
      </c>
      <c r="AJ78" s="21">
        <f t="shared" si="16"/>
        <v>7.4683576521525638E-3</v>
      </c>
    </row>
    <row r="79" spans="1:36" x14ac:dyDescent="0.3">
      <c r="A79" s="11" t="s">
        <v>348</v>
      </c>
      <c r="B79" s="56" t="s">
        <v>529</v>
      </c>
      <c r="C79" s="23">
        <f t="shared" si="18"/>
        <v>8.8367688229032057E-4</v>
      </c>
      <c r="D79" s="23">
        <f t="shared" si="18"/>
        <v>8.6438824442914631E-4</v>
      </c>
      <c r="E79" s="23">
        <f t="shared" si="18"/>
        <v>8.2445184285727629E-4</v>
      </c>
      <c r="F79" s="23">
        <f t="shared" si="18"/>
        <v>8.5995277404572442E-4</v>
      </c>
      <c r="G79" s="23">
        <f t="shared" si="18"/>
        <v>8.8673042232416703E-4</v>
      </c>
      <c r="H79" s="23">
        <f t="shared" si="18"/>
        <v>7.4077994551720512E-4</v>
      </c>
      <c r="I79" s="23">
        <f t="shared" si="16"/>
        <v>1.1430394209278306E-3</v>
      </c>
      <c r="J79" s="23">
        <f t="shared" si="16"/>
        <v>1.1310126892151728E-3</v>
      </c>
      <c r="K79" s="23">
        <f t="shared" si="16"/>
        <v>1.1190460565415664E-3</v>
      </c>
      <c r="L79" s="23">
        <f t="shared" si="16"/>
        <v>1.1071395229070133E-3</v>
      </c>
      <c r="M79" s="23">
        <f t="shared" si="16"/>
        <v>1.0952930883115133E-3</v>
      </c>
      <c r="N79" s="23">
        <f t="shared" si="16"/>
        <v>1.0835067527550668E-3</v>
      </c>
      <c r="O79" s="23">
        <f t="shared" si="16"/>
        <v>1.0717805162376733E-3</v>
      </c>
      <c r="P79" s="23">
        <f t="shared" si="16"/>
        <v>1.0601143787593332E-3</v>
      </c>
      <c r="Q79" s="23">
        <f t="shared" si="16"/>
        <v>1.0485083403200463E-3</v>
      </c>
      <c r="R79" s="23">
        <f t="shared" si="16"/>
        <v>1.0369624009198141E-3</v>
      </c>
      <c r="S79" s="23">
        <f t="shared" si="16"/>
        <v>1.0254765605586338E-3</v>
      </c>
      <c r="T79" s="23">
        <f t="shared" si="16"/>
        <v>1.0140508192365066E-3</v>
      </c>
      <c r="U79" s="23">
        <f t="shared" si="16"/>
        <v>1.0026851769534327E-3</v>
      </c>
      <c r="V79" s="23">
        <f t="shared" si="16"/>
        <v>9.9137963370941212E-4</v>
      </c>
      <c r="W79" s="23">
        <f t="shared" si="16"/>
        <v>9.7886347922044236E-4</v>
      </c>
      <c r="X79" s="23">
        <f t="shared" si="16"/>
        <v>9.6670984095831921E-4</v>
      </c>
      <c r="Y79" s="23">
        <f t="shared" si="16"/>
        <v>9.5464076359804459E-4</v>
      </c>
      <c r="Z79" s="23">
        <f t="shared" si="16"/>
        <v>9.4265599002018783E-4</v>
      </c>
      <c r="AA79" s="23">
        <f t="shared" si="16"/>
        <v>9.3075526414667102E-4</v>
      </c>
      <c r="AB79" s="23">
        <f t="shared" si="16"/>
        <v>9.189383309355086E-4</v>
      </c>
      <c r="AC79" s="23">
        <f t="shared" si="16"/>
        <v>9.0720493637556877E-4</v>
      </c>
      <c r="AD79" s="23">
        <f t="shared" si="16"/>
        <v>8.9555482748136859E-4</v>
      </c>
      <c r="AE79" s="23">
        <f t="shared" si="16"/>
        <v>8.8398775228790778E-4</v>
      </c>
      <c r="AF79" s="23">
        <f t="shared" si="16"/>
        <v>8.7250345984552283E-4</v>
      </c>
      <c r="AG79" s="23">
        <f t="shared" si="16"/>
        <v>8.6110170021478076E-4</v>
      </c>
      <c r="AH79" s="23">
        <f t="shared" si="16"/>
        <v>8.4978222446140074E-4</v>
      </c>
      <c r="AI79" s="23">
        <f t="shared" si="16"/>
        <v>8.3854478465120554E-4</v>
      </c>
      <c r="AJ79" s="24">
        <f t="shared" si="16"/>
        <v>8.2738913384510448E-4</v>
      </c>
    </row>
    <row r="80" spans="1:36" x14ac:dyDescent="0.3">
      <c r="A80" s="7" t="s">
        <v>349</v>
      </c>
      <c r="B80" s="55" t="s">
        <v>529</v>
      </c>
      <c r="C80" s="20">
        <f t="shared" ref="C80:AJ85" si="19">+C$15*C41</f>
        <v>0</v>
      </c>
      <c r="D80" s="20">
        <f t="shared" si="19"/>
        <v>0</v>
      </c>
      <c r="E80" s="20">
        <f t="shared" si="19"/>
        <v>0</v>
      </c>
      <c r="F80" s="20">
        <f t="shared" si="19"/>
        <v>0</v>
      </c>
      <c r="G80" s="20">
        <f t="shared" si="19"/>
        <v>0</v>
      </c>
      <c r="H80" s="20">
        <f t="shared" si="19"/>
        <v>0</v>
      </c>
      <c r="I80" s="20">
        <f t="shared" si="19"/>
        <v>0</v>
      </c>
      <c r="J80" s="20">
        <f t="shared" si="19"/>
        <v>0</v>
      </c>
      <c r="K80" s="20">
        <f t="shared" si="19"/>
        <v>0</v>
      </c>
      <c r="L80" s="20">
        <f t="shared" si="19"/>
        <v>0</v>
      </c>
      <c r="M80" s="20">
        <f t="shared" si="19"/>
        <v>0</v>
      </c>
      <c r="N80" s="20">
        <f t="shared" si="19"/>
        <v>0</v>
      </c>
      <c r="O80" s="20">
        <f t="shared" si="19"/>
        <v>0</v>
      </c>
      <c r="P80" s="20">
        <f t="shared" si="19"/>
        <v>0</v>
      </c>
      <c r="Q80" s="20">
        <f t="shared" si="19"/>
        <v>0</v>
      </c>
      <c r="R80" s="20">
        <f t="shared" si="19"/>
        <v>0</v>
      </c>
      <c r="S80" s="20">
        <f t="shared" si="19"/>
        <v>0</v>
      </c>
      <c r="T80" s="20">
        <f t="shared" si="19"/>
        <v>0</v>
      </c>
      <c r="U80" s="20">
        <f t="shared" si="19"/>
        <v>0</v>
      </c>
      <c r="V80" s="20">
        <f t="shared" si="19"/>
        <v>0</v>
      </c>
      <c r="W80" s="20">
        <f t="shared" si="19"/>
        <v>0</v>
      </c>
      <c r="X80" s="20">
        <f t="shared" si="19"/>
        <v>0</v>
      </c>
      <c r="Y80" s="20">
        <f t="shared" si="19"/>
        <v>0</v>
      </c>
      <c r="Z80" s="20">
        <f t="shared" si="19"/>
        <v>0</v>
      </c>
      <c r="AA80" s="20">
        <f t="shared" si="19"/>
        <v>0</v>
      </c>
      <c r="AB80" s="20">
        <f t="shared" si="19"/>
        <v>0</v>
      </c>
      <c r="AC80" s="20">
        <f t="shared" si="19"/>
        <v>0</v>
      </c>
      <c r="AD80" s="20">
        <f t="shared" si="19"/>
        <v>0</v>
      </c>
      <c r="AE80" s="20">
        <f t="shared" si="19"/>
        <v>0</v>
      </c>
      <c r="AF80" s="20">
        <f t="shared" si="19"/>
        <v>0</v>
      </c>
      <c r="AG80" s="20">
        <f t="shared" si="19"/>
        <v>0</v>
      </c>
      <c r="AH80" s="20">
        <f t="shared" si="19"/>
        <v>0</v>
      </c>
      <c r="AI80" s="20">
        <f t="shared" si="19"/>
        <v>0</v>
      </c>
      <c r="AJ80" s="21">
        <f t="shared" si="19"/>
        <v>0</v>
      </c>
    </row>
    <row r="81" spans="1:36" x14ac:dyDescent="0.3">
      <c r="A81" s="7" t="s">
        <v>350</v>
      </c>
      <c r="B81" s="55" t="s">
        <v>529</v>
      </c>
      <c r="C81" s="20">
        <f t="shared" ref="C81:H85" si="20">+C$15*C42</f>
        <v>2.6366870207961236E-2</v>
      </c>
      <c r="D81" s="20">
        <f t="shared" si="20"/>
        <v>2.5782384959963021E-2</v>
      </c>
      <c r="E81" s="20">
        <f t="shared" si="20"/>
        <v>2.4839675906453654E-2</v>
      </c>
      <c r="F81" s="20">
        <f t="shared" si="20"/>
        <v>2.969061140682842E-2</v>
      </c>
      <c r="G81" s="20">
        <f t="shared" si="20"/>
        <v>2.5381585669530776E-2</v>
      </c>
      <c r="H81" s="20">
        <f t="shared" si="20"/>
        <v>2.2143091656688759E-2</v>
      </c>
      <c r="I81" s="20">
        <f t="shared" si="19"/>
        <v>1.6515024021202567E-2</v>
      </c>
      <c r="J81" s="20">
        <f t="shared" si="19"/>
        <v>1.6038591388096775E-2</v>
      </c>
      <c r="K81" s="20">
        <f t="shared" si="19"/>
        <v>1.5541132645329837E-2</v>
      </c>
      <c r="L81" s="20">
        <f t="shared" si="19"/>
        <v>1.5022647792901868E-2</v>
      </c>
      <c r="M81" s="20">
        <f t="shared" si="19"/>
        <v>1.4483136830812468E-2</v>
      </c>
      <c r="N81" s="20">
        <f t="shared" si="19"/>
        <v>1.3922599759062147E-2</v>
      </c>
      <c r="O81" s="20">
        <f t="shared" si="19"/>
        <v>1.3341036577650341E-2</v>
      </c>
      <c r="P81" s="20">
        <f t="shared" si="19"/>
        <v>1.2738447286577616E-2</v>
      </c>
      <c r="Q81" s="20">
        <f t="shared" si="19"/>
        <v>1.2114831885843403E-2</v>
      </c>
      <c r="R81" s="20">
        <f t="shared" si="19"/>
        <v>1.1470190375448025E-2</v>
      </c>
      <c r="S81" s="20">
        <f t="shared" si="19"/>
        <v>1.0804522755391656E-2</v>
      </c>
      <c r="T81" s="20">
        <f t="shared" si="19"/>
        <v>1.0117829025673835E-2</v>
      </c>
      <c r="U81" s="20">
        <f t="shared" si="19"/>
        <v>9.4101091862950972E-3</v>
      </c>
      <c r="V81" s="20">
        <f t="shared" si="19"/>
        <v>8.6813632372548695E-3</v>
      </c>
      <c r="W81" s="20">
        <f t="shared" si="19"/>
        <v>7.9315911785534619E-3</v>
      </c>
      <c r="X81" s="20">
        <f t="shared" si="19"/>
        <v>7.1607930101910931E-3</v>
      </c>
      <c r="Y81" s="20">
        <f t="shared" si="19"/>
        <v>6.3689687321672557E-3</v>
      </c>
      <c r="Z81" s="20">
        <f t="shared" si="19"/>
        <v>5.5561183444825055E-3</v>
      </c>
      <c r="AA81" s="20">
        <f t="shared" si="19"/>
        <v>4.7222418471362625E-3</v>
      </c>
      <c r="AB81" s="20">
        <f t="shared" si="19"/>
        <v>3.8673392401291072E-3</v>
      </c>
      <c r="AC81" s="20">
        <f t="shared" si="19"/>
        <v>2.9914105234604576E-3</v>
      </c>
      <c r="AD81" s="20">
        <f t="shared" si="19"/>
        <v>2.0944556971306048E-3</v>
      </c>
      <c r="AE81" s="20">
        <f t="shared" si="19"/>
        <v>1.176474761139842E-3</v>
      </c>
      <c r="AF81" s="20">
        <f t="shared" si="19"/>
        <v>2.3746771548758299E-4</v>
      </c>
      <c r="AG81" s="20">
        <f t="shared" si="19"/>
        <v>0</v>
      </c>
      <c r="AH81" s="20">
        <f t="shared" si="19"/>
        <v>0</v>
      </c>
      <c r="AI81" s="20">
        <f t="shared" si="19"/>
        <v>0</v>
      </c>
      <c r="AJ81" s="21">
        <f t="shared" si="19"/>
        <v>0</v>
      </c>
    </row>
    <row r="82" spans="1:36" x14ac:dyDescent="0.3">
      <c r="A82" s="7" t="s">
        <v>351</v>
      </c>
      <c r="B82" s="55" t="s">
        <v>529</v>
      </c>
      <c r="C82" s="20">
        <f t="shared" si="20"/>
        <v>1.5148648077561751E-2</v>
      </c>
      <c r="D82" s="20">
        <f t="shared" si="20"/>
        <v>1.6430404325663273E-2</v>
      </c>
      <c r="E82" s="20">
        <f t="shared" si="20"/>
        <v>1.7012543955501638E-2</v>
      </c>
      <c r="F82" s="20">
        <f t="shared" si="20"/>
        <v>1.9104196471939991E-2</v>
      </c>
      <c r="G82" s="20">
        <f t="shared" si="20"/>
        <v>1.8160326317225941E-2</v>
      </c>
      <c r="H82" s="20">
        <f t="shared" si="20"/>
        <v>1.638817190590745E-2</v>
      </c>
      <c r="I82" s="20">
        <f t="shared" si="19"/>
        <v>1.3047133740353432E-2</v>
      </c>
      <c r="J82" s="20">
        <f t="shared" si="19"/>
        <v>1.336174822140497E-2</v>
      </c>
      <c r="K82" s="20">
        <f t="shared" si="19"/>
        <v>1.3679907145873726E-2</v>
      </c>
      <c r="L82" s="20">
        <f t="shared" si="19"/>
        <v>1.400161051375963E-2</v>
      </c>
      <c r="M82" s="20">
        <f t="shared" si="19"/>
        <v>1.4326858325062673E-2</v>
      </c>
      <c r="N82" s="20">
        <f t="shared" si="19"/>
        <v>1.4655650579782933E-2</v>
      </c>
      <c r="O82" s="20">
        <f t="shared" si="19"/>
        <v>1.4987987277920311E-2</v>
      </c>
      <c r="P82" s="20">
        <f t="shared" si="19"/>
        <v>1.5323868419474937E-2</v>
      </c>
      <c r="Q82" s="20">
        <f t="shared" si="19"/>
        <v>1.5663294004446649E-2</v>
      </c>
      <c r="R82" s="20">
        <f t="shared" si="19"/>
        <v>1.6006264032835584E-2</v>
      </c>
      <c r="S82" s="20">
        <f t="shared" si="19"/>
        <v>1.6352778504641632E-2</v>
      </c>
      <c r="T82" s="20">
        <f t="shared" si="19"/>
        <v>1.6702837419864881E-2</v>
      </c>
      <c r="U82" s="20">
        <f t="shared" si="19"/>
        <v>1.7056440778505318E-2</v>
      </c>
      <c r="V82" s="20">
        <f t="shared" si="19"/>
        <v>1.7413588580562869E-2</v>
      </c>
      <c r="W82" s="20">
        <f t="shared" si="19"/>
        <v>1.7774280826037644E-2</v>
      </c>
      <c r="X82" s="20">
        <f t="shared" si="19"/>
        <v>1.8138517514929564E-2</v>
      </c>
      <c r="Y82" s="20">
        <f t="shared" si="19"/>
        <v>1.8506298647238621E-2</v>
      </c>
      <c r="Z82" s="20">
        <f t="shared" si="19"/>
        <v>1.8877624222964899E-2</v>
      </c>
      <c r="AA82" s="20">
        <f t="shared" si="19"/>
        <v>1.925249424210829E-2</v>
      </c>
      <c r="AB82" s="20">
        <f t="shared" si="19"/>
        <v>1.963090870466894E-2</v>
      </c>
      <c r="AC82" s="20">
        <f t="shared" si="19"/>
        <v>2.0012867610646665E-2</v>
      </c>
      <c r="AD82" s="20">
        <f t="shared" si="19"/>
        <v>2.0398370960041563E-2</v>
      </c>
      <c r="AE82" s="20">
        <f t="shared" si="19"/>
        <v>2.0787418752853681E-2</v>
      </c>
      <c r="AF82" s="20">
        <f t="shared" si="19"/>
        <v>2.1180010989082947E-2</v>
      </c>
      <c r="AG82" s="20">
        <f t="shared" si="19"/>
        <v>2.1483292034627087E-2</v>
      </c>
      <c r="AH82" s="20">
        <f t="shared" si="19"/>
        <v>2.1756509807526265E-2</v>
      </c>
      <c r="AI82" s="20">
        <f t="shared" si="19"/>
        <v>2.2030119232169763E-2</v>
      </c>
      <c r="AJ82" s="21">
        <f t="shared" si="19"/>
        <v>2.2304113685744083E-2</v>
      </c>
    </row>
    <row r="83" spans="1:36" x14ac:dyDescent="0.3">
      <c r="A83" s="7" t="s">
        <v>352</v>
      </c>
      <c r="B83" s="55" t="s">
        <v>529</v>
      </c>
      <c r="C83" s="20">
        <f t="shared" si="20"/>
        <v>4.9304340962087315E-2</v>
      </c>
      <c r="D83" s="20">
        <f t="shared" si="20"/>
        <v>4.8634676772911549E-2</v>
      </c>
      <c r="E83" s="20">
        <f t="shared" si="20"/>
        <v>4.8611649616955077E-2</v>
      </c>
      <c r="F83" s="20">
        <f t="shared" si="20"/>
        <v>5.3847966044564717E-2</v>
      </c>
      <c r="G83" s="20">
        <f t="shared" si="20"/>
        <v>5.2810681132464614E-2</v>
      </c>
      <c r="H83" s="20">
        <f t="shared" si="20"/>
        <v>5.1185397533086124E-2</v>
      </c>
      <c r="I83" s="20">
        <f t="shared" si="19"/>
        <v>3.7730748981222181E-2</v>
      </c>
      <c r="J83" s="20">
        <f t="shared" si="19"/>
        <v>3.8237735418644531E-2</v>
      </c>
      <c r="K83" s="20">
        <f t="shared" si="19"/>
        <v>3.8743221776662992E-2</v>
      </c>
      <c r="L83" s="20">
        <f t="shared" si="19"/>
        <v>3.924720805527733E-2</v>
      </c>
      <c r="M83" s="20">
        <f t="shared" si="19"/>
        <v>3.9749694254487655E-2</v>
      </c>
      <c r="N83" s="20">
        <f t="shared" si="19"/>
        <v>4.0250680374294114E-2</v>
      </c>
      <c r="O83" s="20">
        <f t="shared" si="19"/>
        <v>4.0750166414696448E-2</v>
      </c>
      <c r="P83" s="20">
        <f t="shared" si="19"/>
        <v>4.1248152375694902E-2</v>
      </c>
      <c r="Q83" s="20">
        <f t="shared" si="19"/>
        <v>4.1744638257289232E-2</v>
      </c>
      <c r="R83" s="20">
        <f t="shared" si="19"/>
        <v>4.2239624059479675E-2</v>
      </c>
      <c r="S83" s="20">
        <f t="shared" si="19"/>
        <v>4.2733109782266007E-2</v>
      </c>
      <c r="T83" s="20">
        <f t="shared" si="19"/>
        <v>4.3225095425648313E-2</v>
      </c>
      <c r="U83" s="20">
        <f t="shared" si="19"/>
        <v>4.3715580989626752E-2</v>
      </c>
      <c r="V83" s="20">
        <f t="shared" si="19"/>
        <v>4.4204566474201075E-2</v>
      </c>
      <c r="W83" s="20">
        <f t="shared" si="19"/>
        <v>4.469205187937151E-2</v>
      </c>
      <c r="X83" s="20">
        <f t="shared" si="19"/>
        <v>4.5178037205137828E-2</v>
      </c>
      <c r="Y83" s="20">
        <f t="shared" si="19"/>
        <v>4.5662522451500126E-2</v>
      </c>
      <c r="Z83" s="20">
        <f t="shared" si="19"/>
        <v>4.6145507618458578E-2</v>
      </c>
      <c r="AA83" s="20">
        <f t="shared" si="19"/>
        <v>4.6626992706012872E-2</v>
      </c>
      <c r="AB83" s="20">
        <f t="shared" si="19"/>
        <v>4.7106977714163292E-2</v>
      </c>
      <c r="AC83" s="20">
        <f t="shared" si="19"/>
        <v>4.7585462642909603E-2</v>
      </c>
      <c r="AD83" s="20">
        <f t="shared" si="19"/>
        <v>4.8062447492251893E-2</v>
      </c>
      <c r="AE83" s="20">
        <f t="shared" si="19"/>
        <v>4.8537932262190331E-2</v>
      </c>
      <c r="AF83" s="20">
        <f t="shared" si="19"/>
        <v>4.901191695272461E-2</v>
      </c>
      <c r="AG83" s="20">
        <f t="shared" si="19"/>
        <v>4.9271439289220412E-2</v>
      </c>
      <c r="AH83" s="20">
        <f t="shared" si="19"/>
        <v>4.9456830858327867E-2</v>
      </c>
      <c r="AI83" s="20">
        <f t="shared" si="19"/>
        <v>4.9638643914654348E-2</v>
      </c>
      <c r="AJ83" s="21">
        <f t="shared" si="19"/>
        <v>4.9816938970691144E-2</v>
      </c>
    </row>
    <row r="84" spans="1:36" x14ac:dyDescent="0.3">
      <c r="A84" s="7" t="s">
        <v>353</v>
      </c>
      <c r="B84" s="55" t="s">
        <v>529</v>
      </c>
      <c r="C84" s="20">
        <f t="shared" si="20"/>
        <v>3.0662226912226099E-3</v>
      </c>
      <c r="D84" s="20">
        <f t="shared" si="20"/>
        <v>3.3193290115112206E-3</v>
      </c>
      <c r="E84" s="20">
        <f t="shared" si="20"/>
        <v>3.3264157288608398E-3</v>
      </c>
      <c r="F84" s="20">
        <f t="shared" si="20"/>
        <v>3.766686310083844E-3</v>
      </c>
      <c r="G84" s="20">
        <f t="shared" si="20"/>
        <v>3.8539596976170957E-3</v>
      </c>
      <c r="H84" s="20">
        <f t="shared" si="20"/>
        <v>3.802476391722512E-3</v>
      </c>
      <c r="I84" s="20">
        <f t="shared" si="19"/>
        <v>2.962858018825414E-3</v>
      </c>
      <c r="J84" s="20">
        <f t="shared" si="19"/>
        <v>3.1070730016740278E-3</v>
      </c>
      <c r="K84" s="20">
        <f t="shared" si="19"/>
        <v>3.2542154519879687E-3</v>
      </c>
      <c r="L84" s="20">
        <f t="shared" si="19"/>
        <v>3.4042853697672142E-3</v>
      </c>
      <c r="M84" s="20">
        <f t="shared" si="19"/>
        <v>3.5572827550117755E-3</v>
      </c>
      <c r="N84" s="20">
        <f t="shared" si="19"/>
        <v>3.7132076077216643E-3</v>
      </c>
      <c r="O84" s="20">
        <f t="shared" si="19"/>
        <v>3.8720599278968568E-3</v>
      </c>
      <c r="P84" s="20">
        <f t="shared" si="19"/>
        <v>4.033839715537408E-3</v>
      </c>
      <c r="Q84" s="20">
        <f t="shared" si="19"/>
        <v>4.1985469706432325E-3</v>
      </c>
      <c r="R84" s="20">
        <f t="shared" si="19"/>
        <v>4.3661816932143854E-3</v>
      </c>
      <c r="S84" s="20">
        <f t="shared" si="19"/>
        <v>4.5367438832508416E-3</v>
      </c>
      <c r="T84" s="20">
        <f t="shared" si="19"/>
        <v>4.7102335407526123E-3</v>
      </c>
      <c r="U84" s="20">
        <f t="shared" si="19"/>
        <v>4.8866506657197139E-3</v>
      </c>
      <c r="V84" s="20">
        <f t="shared" si="19"/>
        <v>5.0659952581521162E-3</v>
      </c>
      <c r="W84" s="20">
        <f t="shared" si="19"/>
        <v>5.2482673180498495E-3</v>
      </c>
      <c r="X84" s="20">
        <f t="shared" si="19"/>
        <v>5.4334668454128834E-3</v>
      </c>
      <c r="Y84" s="20">
        <f t="shared" si="19"/>
        <v>5.6215938402412327E-3</v>
      </c>
      <c r="Z84" s="20">
        <f t="shared" si="19"/>
        <v>5.8126483025349148E-3</v>
      </c>
      <c r="AA84" s="20">
        <f t="shared" si="19"/>
        <v>6.0066302322938957E-3</v>
      </c>
      <c r="AB84" s="20">
        <f t="shared" si="19"/>
        <v>6.2035396295182094E-3</v>
      </c>
      <c r="AC84" s="20">
        <f t="shared" si="19"/>
        <v>6.4033764942078211E-3</v>
      </c>
      <c r="AD84" s="20">
        <f t="shared" si="19"/>
        <v>6.606140826362749E-3</v>
      </c>
      <c r="AE84" s="20">
        <f t="shared" si="19"/>
        <v>6.8118326259830105E-3</v>
      </c>
      <c r="AF84" s="20">
        <f t="shared" si="19"/>
        <v>7.0204518930685692E-3</v>
      </c>
      <c r="AG84" s="20">
        <f t="shared" si="19"/>
        <v>7.2008748223551921E-3</v>
      </c>
      <c r="AH84" s="20">
        <f t="shared" si="19"/>
        <v>7.3721569586467431E-3</v>
      </c>
      <c r="AI84" s="20">
        <f t="shared" si="19"/>
        <v>7.5443790561023592E-3</v>
      </c>
      <c r="AJ84" s="21">
        <f t="shared" si="19"/>
        <v>7.7175252200207579E-3</v>
      </c>
    </row>
    <row r="85" spans="1:36" x14ac:dyDescent="0.3">
      <c r="A85" s="7" t="s">
        <v>354</v>
      </c>
      <c r="B85" s="55" t="s">
        <v>529</v>
      </c>
      <c r="C85" s="20">
        <f t="shared" si="20"/>
        <v>2.9970952444275266E-5</v>
      </c>
      <c r="D85" s="20">
        <f t="shared" si="20"/>
        <v>3.6619664837700954E-5</v>
      </c>
      <c r="E85" s="20">
        <f t="shared" si="20"/>
        <v>2.9691549131531934E-5</v>
      </c>
      <c r="F85" s="20">
        <f t="shared" si="20"/>
        <v>3.2165135759336384E-5</v>
      </c>
      <c r="G85" s="20">
        <f t="shared" si="20"/>
        <v>3.141648971919104E-5</v>
      </c>
      <c r="H85" s="20">
        <f t="shared" si="20"/>
        <v>2.1130821540012535E-5</v>
      </c>
      <c r="I85" s="20">
        <f t="shared" si="19"/>
        <v>1.9217156756540178E-5</v>
      </c>
      <c r="J85" s="20">
        <f t="shared" si="19"/>
        <v>1.8727513607929219E-5</v>
      </c>
      <c r="K85" s="20">
        <f t="shared" si="19"/>
        <v>1.8215292536291348E-5</v>
      </c>
      <c r="L85" s="20">
        <f t="shared" si="19"/>
        <v>1.768049354112184E-5</v>
      </c>
      <c r="M85" s="20">
        <f t="shared" si="19"/>
        <v>1.7123116622960453E-5</v>
      </c>
      <c r="N85" s="20">
        <f t="shared" si="19"/>
        <v>1.6543161781068631E-5</v>
      </c>
      <c r="O85" s="20">
        <f t="shared" si="19"/>
        <v>1.5940629016366242E-5</v>
      </c>
      <c r="P85" s="20">
        <f t="shared" si="19"/>
        <v>1.5315518328116527E-5</v>
      </c>
      <c r="Q85" s="20">
        <f t="shared" si="19"/>
        <v>1.4667829716889872E-5</v>
      </c>
      <c r="R85" s="20">
        <f t="shared" si="19"/>
        <v>1.3997563182170261E-5</v>
      </c>
      <c r="S85" s="20">
        <f t="shared" si="19"/>
        <v>1.3304718724168596E-5</v>
      </c>
      <c r="T85" s="20">
        <f t="shared" si="19"/>
        <v>1.2589296343139114E-5</v>
      </c>
      <c r="U85" s="20">
        <f t="shared" si="19"/>
        <v>1.1851296038623271E-5</v>
      </c>
      <c r="V85" s="20">
        <f t="shared" si="19"/>
        <v>1.1090717810824771E-5</v>
      </c>
      <c r="W85" s="20">
        <f t="shared" si="19"/>
        <v>1.0307561660040674E-5</v>
      </c>
      <c r="X85" s="20">
        <f t="shared" si="19"/>
        <v>9.5018275856787629E-6</v>
      </c>
      <c r="Y85" s="20">
        <f t="shared" si="19"/>
        <v>8.6735155881001661E-6</v>
      </c>
      <c r="Z85" s="20">
        <f t="shared" si="19"/>
        <v>7.8226256672381631E-6</v>
      </c>
      <c r="AA85" s="20">
        <f t="shared" si="19"/>
        <v>6.9491578234042908E-6</v>
      </c>
      <c r="AB85" s="20">
        <f t="shared" si="19"/>
        <v>6.0531120559947969E-6</v>
      </c>
      <c r="AC85" s="20">
        <f t="shared" si="19"/>
        <v>5.1344883653359356E-6</v>
      </c>
      <c r="AD85" s="20">
        <f t="shared" si="19"/>
        <v>4.1932867517155667E-6</v>
      </c>
      <c r="AE85" s="20">
        <f t="shared" si="19"/>
        <v>3.2295072145267773E-6</v>
      </c>
      <c r="AF85" s="20">
        <f t="shared" si="19"/>
        <v>2.2431497543466457E-6</v>
      </c>
      <c r="AG85" s="20">
        <f t="shared" si="19"/>
        <v>1.2289027751813491E-6</v>
      </c>
      <c r="AH85" s="20">
        <f t="shared" si="19"/>
        <v>2.0067810470360674E-7</v>
      </c>
      <c r="AI85" s="20">
        <f t="shared" si="19"/>
        <v>-8.3811525674832824E-7</v>
      </c>
      <c r="AJ85" s="21">
        <f t="shared" si="19"/>
        <v>-1.8872985930981203E-6</v>
      </c>
    </row>
    <row r="86" spans="1:36" x14ac:dyDescent="0.3">
      <c r="A86" s="16" t="s">
        <v>355</v>
      </c>
      <c r="B86" s="54" t="s">
        <v>529</v>
      </c>
      <c r="C86" s="18">
        <f t="shared" ref="C86:AJ90" si="21">+C$16*C47</f>
        <v>0</v>
      </c>
      <c r="D86" s="18">
        <f t="shared" si="21"/>
        <v>0</v>
      </c>
      <c r="E86" s="18">
        <f t="shared" si="21"/>
        <v>0</v>
      </c>
      <c r="F86" s="18">
        <f t="shared" si="21"/>
        <v>0</v>
      </c>
      <c r="G86" s="18">
        <f t="shared" si="21"/>
        <v>0</v>
      </c>
      <c r="H86" s="18">
        <f t="shared" si="21"/>
        <v>0</v>
      </c>
      <c r="I86" s="18">
        <f t="shared" si="21"/>
        <v>0</v>
      </c>
      <c r="J86" s="18">
        <f t="shared" si="21"/>
        <v>0</v>
      </c>
      <c r="K86" s="18">
        <f t="shared" si="21"/>
        <v>0</v>
      </c>
      <c r="L86" s="18">
        <f t="shared" si="21"/>
        <v>0</v>
      </c>
      <c r="M86" s="18">
        <f t="shared" si="21"/>
        <v>0</v>
      </c>
      <c r="N86" s="18">
        <f t="shared" si="21"/>
        <v>0</v>
      </c>
      <c r="O86" s="18">
        <f t="shared" si="21"/>
        <v>0</v>
      </c>
      <c r="P86" s="18">
        <f t="shared" si="21"/>
        <v>0</v>
      </c>
      <c r="Q86" s="18">
        <f t="shared" si="21"/>
        <v>0</v>
      </c>
      <c r="R86" s="18">
        <f t="shared" si="21"/>
        <v>0</v>
      </c>
      <c r="S86" s="18">
        <f t="shared" si="21"/>
        <v>0</v>
      </c>
      <c r="T86" s="18">
        <f t="shared" si="21"/>
        <v>0</v>
      </c>
      <c r="U86" s="18">
        <f t="shared" si="21"/>
        <v>0</v>
      </c>
      <c r="V86" s="18">
        <f t="shared" si="21"/>
        <v>0</v>
      </c>
      <c r="W86" s="18">
        <f t="shared" si="21"/>
        <v>0</v>
      </c>
      <c r="X86" s="18">
        <f t="shared" si="21"/>
        <v>0</v>
      </c>
      <c r="Y86" s="18">
        <f t="shared" si="21"/>
        <v>0</v>
      </c>
      <c r="Z86" s="18">
        <f t="shared" si="21"/>
        <v>0</v>
      </c>
      <c r="AA86" s="18">
        <f t="shared" si="21"/>
        <v>0</v>
      </c>
      <c r="AB86" s="18">
        <f t="shared" si="21"/>
        <v>0</v>
      </c>
      <c r="AC86" s="18">
        <f t="shared" si="21"/>
        <v>0</v>
      </c>
      <c r="AD86" s="18">
        <f t="shared" si="21"/>
        <v>0</v>
      </c>
      <c r="AE86" s="18">
        <f t="shared" si="21"/>
        <v>0</v>
      </c>
      <c r="AF86" s="18">
        <f t="shared" si="21"/>
        <v>0</v>
      </c>
      <c r="AG86" s="18">
        <f t="shared" si="21"/>
        <v>0</v>
      </c>
      <c r="AH86" s="18">
        <f t="shared" si="21"/>
        <v>0</v>
      </c>
      <c r="AI86" s="18">
        <f t="shared" si="21"/>
        <v>0</v>
      </c>
      <c r="AJ86" s="19">
        <f t="shared" si="21"/>
        <v>0</v>
      </c>
    </row>
    <row r="87" spans="1:36" x14ac:dyDescent="0.3">
      <c r="A87" s="7" t="s">
        <v>356</v>
      </c>
      <c r="B87" s="55" t="s">
        <v>529</v>
      </c>
      <c r="C87" s="20">
        <f t="shared" ref="C87:H90" si="22">+C$16*C48</f>
        <v>2.1940478002030635E-2</v>
      </c>
      <c r="D87" s="20">
        <f t="shared" si="22"/>
        <v>2.1966127566405952E-2</v>
      </c>
      <c r="E87" s="20">
        <f t="shared" si="22"/>
        <v>2.2774767499839969E-2</v>
      </c>
      <c r="F87" s="20">
        <f t="shared" si="22"/>
        <v>2.6167646286899694E-2</v>
      </c>
      <c r="G87" s="20">
        <f t="shared" si="22"/>
        <v>2.6304992516454715E-2</v>
      </c>
      <c r="H87" s="20">
        <f t="shared" si="22"/>
        <v>2.4224712459275953E-2</v>
      </c>
      <c r="I87" s="20">
        <f t="shared" si="21"/>
        <v>1.8621897672934852E-2</v>
      </c>
      <c r="J87" s="20">
        <f t="shared" si="21"/>
        <v>1.8253426421912914E-2</v>
      </c>
      <c r="K87" s="20">
        <f t="shared" si="21"/>
        <v>1.7884125545447285E-2</v>
      </c>
      <c r="L87" s="20">
        <f t="shared" si="21"/>
        <v>1.7513995043537969E-2</v>
      </c>
      <c r="M87" s="20">
        <f t="shared" si="21"/>
        <v>1.7143034916184966E-2</v>
      </c>
      <c r="N87" s="20">
        <f t="shared" si="21"/>
        <v>1.6771245163388276E-2</v>
      </c>
      <c r="O87" s="20">
        <f t="shared" si="21"/>
        <v>1.6398625785147898E-2</v>
      </c>
      <c r="P87" s="20">
        <f t="shared" si="21"/>
        <v>1.602517678146383E-2</v>
      </c>
      <c r="Q87" s="20">
        <f t="shared" si="21"/>
        <v>1.5650898152336078E-2</v>
      </c>
      <c r="R87" s="20">
        <f t="shared" si="21"/>
        <v>1.5275789897764635E-2</v>
      </c>
      <c r="S87" s="20">
        <f t="shared" si="21"/>
        <v>1.4899852017749507E-2</v>
      </c>
      <c r="T87" s="20">
        <f t="shared" si="21"/>
        <v>1.4523084512290691E-2</v>
      </c>
      <c r="U87" s="20">
        <f t="shared" si="21"/>
        <v>1.4145487381388183E-2</v>
      </c>
      <c r="V87" s="20">
        <f t="shared" si="21"/>
        <v>1.3767060625041993E-2</v>
      </c>
      <c r="W87" s="20">
        <f t="shared" si="21"/>
        <v>1.3387804243252021E-2</v>
      </c>
      <c r="X87" s="20">
        <f t="shared" si="21"/>
        <v>1.3007718236018453E-2</v>
      </c>
      <c r="Y87" s="20">
        <f t="shared" si="21"/>
        <v>1.2626802603341198E-2</v>
      </c>
      <c r="Z87" s="20">
        <f t="shared" si="21"/>
        <v>1.2245057345220252E-2</v>
      </c>
      <c r="AA87" s="20">
        <f t="shared" si="21"/>
        <v>1.1852199231237233E-2</v>
      </c>
      <c r="AB87" s="20">
        <f t="shared" si="21"/>
        <v>1.1462411051367635E-2</v>
      </c>
      <c r="AC87" s="20">
        <f t="shared" si="21"/>
        <v>1.1072251168613002E-2</v>
      </c>
      <c r="AD87" s="20">
        <f t="shared" si="21"/>
        <v>1.0681720235189117E-2</v>
      </c>
      <c r="AE87" s="20">
        <f t="shared" si="21"/>
        <v>1.0290818901786734E-2</v>
      </c>
      <c r="AF87" s="20">
        <f t="shared" si="21"/>
        <v>9.8995478175760848E-3</v>
      </c>
      <c r="AG87" s="20">
        <f t="shared" si="21"/>
        <v>9.5079076302112767E-3</v>
      </c>
      <c r="AH87" s="20">
        <f t="shared" si="21"/>
        <v>9.1158989858347254E-3</v>
      </c>
      <c r="AI87" s="20">
        <f t="shared" si="21"/>
        <v>8.7235225290815694E-3</v>
      </c>
      <c r="AJ87" s="21">
        <f t="shared" si="21"/>
        <v>8.3307789030840594E-3</v>
      </c>
    </row>
    <row r="88" spans="1:36" x14ac:dyDescent="0.3">
      <c r="A88" s="7" t="s">
        <v>357</v>
      </c>
      <c r="B88" s="55" t="s">
        <v>529</v>
      </c>
      <c r="C88" s="20">
        <f t="shared" si="22"/>
        <v>3.5197331532919017E-4</v>
      </c>
      <c r="D88" s="20">
        <f t="shared" si="22"/>
        <v>2.3282932687663128E-4</v>
      </c>
      <c r="E88" s="20">
        <f t="shared" si="22"/>
        <v>3.8589006719247181E-4</v>
      </c>
      <c r="F88" s="20">
        <f t="shared" si="22"/>
        <v>4.5754548227258679E-4</v>
      </c>
      <c r="G88" s="20">
        <f t="shared" si="22"/>
        <v>5.2222583643887321E-4</v>
      </c>
      <c r="H88" s="20">
        <f t="shared" si="22"/>
        <v>2.6083001851500836E-4</v>
      </c>
      <c r="I88" s="20">
        <f t="shared" si="21"/>
        <v>2.6235306356756381E-4</v>
      </c>
      <c r="J88" s="20">
        <f t="shared" si="21"/>
        <v>2.5155370258329358E-4</v>
      </c>
      <c r="K88" s="20">
        <f t="shared" si="21"/>
        <v>2.4098130634986098E-4</v>
      </c>
      <c r="L88" s="20">
        <f t="shared" si="21"/>
        <v>2.3063587486726596E-4</v>
      </c>
      <c r="M88" s="20">
        <f t="shared" si="21"/>
        <v>2.2051740813550737E-4</v>
      </c>
      <c r="N88" s="20">
        <f t="shared" si="21"/>
        <v>2.1062590615458757E-4</v>
      </c>
      <c r="O88" s="20">
        <f t="shared" si="21"/>
        <v>2.0096136892450538E-4</v>
      </c>
      <c r="P88" s="20">
        <f t="shared" si="21"/>
        <v>1.9152379644526079E-4</v>
      </c>
      <c r="Q88" s="20">
        <f t="shared" si="21"/>
        <v>1.823131887168538E-4</v>
      </c>
      <c r="R88" s="20">
        <f t="shared" si="21"/>
        <v>1.7332954573928439E-4</v>
      </c>
      <c r="S88" s="20">
        <f t="shared" si="21"/>
        <v>1.6457286751255261E-4</v>
      </c>
      <c r="T88" s="20">
        <f t="shared" si="21"/>
        <v>1.5604315403665843E-4</v>
      </c>
      <c r="U88" s="20">
        <f t="shared" si="21"/>
        <v>1.4774040531160182E-4</v>
      </c>
      <c r="V88" s="20">
        <f t="shared" si="21"/>
        <v>1.3966462133738281E-4</v>
      </c>
      <c r="W88" s="20">
        <f t="shared" si="21"/>
        <v>1.3181580211400054E-4</v>
      </c>
      <c r="X88" s="20">
        <f t="shared" si="21"/>
        <v>1.2419394764145677E-4</v>
      </c>
      <c r="Y88" s="20">
        <f t="shared" si="21"/>
        <v>1.167990579197506E-4</v>
      </c>
      <c r="Z88" s="20">
        <f t="shared" si="21"/>
        <v>1.0963113294888203E-4</v>
      </c>
      <c r="AA88" s="20">
        <f t="shared" si="21"/>
        <v>1.0260115369667984E-4</v>
      </c>
      <c r="AB88" s="20">
        <f t="shared" si="21"/>
        <v>9.5836825869398444E-5</v>
      </c>
      <c r="AC88" s="20">
        <f t="shared" si="21"/>
        <v>8.9306918024851885E-5</v>
      </c>
      <c r="AD88" s="20">
        <f t="shared" si="21"/>
        <v>8.3011018833407783E-5</v>
      </c>
      <c r="AE88" s="20">
        <f t="shared" si="21"/>
        <v>7.6948717927201299E-5</v>
      </c>
      <c r="AF88" s="20">
        <f t="shared" si="21"/>
        <v>7.1119605897326013E-5</v>
      </c>
      <c r="AG88" s="20">
        <f t="shared" si="21"/>
        <v>6.5523274291034251E-5</v>
      </c>
      <c r="AH88" s="20">
        <f t="shared" si="21"/>
        <v>6.015931560894732E-5</v>
      </c>
      <c r="AI88" s="20">
        <f t="shared" si="21"/>
        <v>5.5027323302275719E-5</v>
      </c>
      <c r="AJ88" s="21">
        <f t="shared" si="21"/>
        <v>5.0126891770048845E-5</v>
      </c>
    </row>
    <row r="89" spans="1:36" x14ac:dyDescent="0.3">
      <c r="A89" s="7" t="s">
        <v>358</v>
      </c>
      <c r="B89" s="55" t="s">
        <v>529</v>
      </c>
      <c r="C89" s="20">
        <f t="shared" si="22"/>
        <v>2.4029793890717447E-4</v>
      </c>
      <c r="D89" s="20">
        <f t="shared" si="22"/>
        <v>3.4767374704570069E-4</v>
      </c>
      <c r="E89" s="20">
        <f t="shared" si="22"/>
        <v>3.9742922039546466E-4</v>
      </c>
      <c r="F89" s="20">
        <f t="shared" si="22"/>
        <v>4.4460526946140706E-4</v>
      </c>
      <c r="G89" s="20">
        <f t="shared" si="22"/>
        <v>4.7216453275161221E-4</v>
      </c>
      <c r="H89" s="20">
        <f t="shared" si="22"/>
        <v>2.4010763032168261E-4</v>
      </c>
      <c r="I89" s="20">
        <f t="shared" si="21"/>
        <v>2.2556294630146474E-4</v>
      </c>
      <c r="J89" s="20">
        <f t="shared" si="21"/>
        <v>2.0749452063922213E-4</v>
      </c>
      <c r="K89" s="20">
        <f t="shared" si="21"/>
        <v>1.899950075105967E-4</v>
      </c>
      <c r="L89" s="20">
        <f t="shared" si="21"/>
        <v>1.7306440691559847E-4</v>
      </c>
      <c r="M89" s="20">
        <f t="shared" si="21"/>
        <v>1.5670271885422245E-4</v>
      </c>
      <c r="N89" s="20">
        <f t="shared" si="21"/>
        <v>1.4090994332646391E-4</v>
      </c>
      <c r="O89" s="20">
        <f t="shared" si="21"/>
        <v>1.256860803323323E-4</v>
      </c>
      <c r="P89" s="20">
        <f t="shared" si="21"/>
        <v>1.1103112987181843E-4</v>
      </c>
      <c r="Q89" s="20">
        <f t="shared" si="21"/>
        <v>9.6945091944931243E-5</v>
      </c>
      <c r="R89" s="20">
        <f t="shared" si="21"/>
        <v>8.3427966551666218E-5</v>
      </c>
      <c r="S89" s="20">
        <f t="shared" si="21"/>
        <v>7.0479753692019251E-5</v>
      </c>
      <c r="T89" s="20">
        <f t="shared" si="21"/>
        <v>5.8100453365998649E-5</v>
      </c>
      <c r="U89" s="20">
        <f t="shared" si="21"/>
        <v>4.6290065573596329E-5</v>
      </c>
      <c r="V89" s="20">
        <f t="shared" si="21"/>
        <v>3.5048590314820152E-5</v>
      </c>
      <c r="W89" s="20">
        <f t="shared" si="21"/>
        <v>2.437602758966597E-5</v>
      </c>
      <c r="X89" s="20">
        <f t="shared" si="21"/>
        <v>1.4272377398130623E-5</v>
      </c>
      <c r="Y89" s="20">
        <f t="shared" si="21"/>
        <v>4.7376397402210984E-6</v>
      </c>
      <c r="Z89" s="20">
        <f t="shared" si="21"/>
        <v>-4.2281853840696049E-6</v>
      </c>
      <c r="AA89" s="20">
        <f t="shared" si="21"/>
        <v>0</v>
      </c>
      <c r="AB89" s="20">
        <f t="shared" si="21"/>
        <v>0</v>
      </c>
      <c r="AC89" s="20">
        <f t="shared" si="21"/>
        <v>0</v>
      </c>
      <c r="AD89" s="20">
        <f t="shared" si="21"/>
        <v>0</v>
      </c>
      <c r="AE89" s="20">
        <f t="shared" si="21"/>
        <v>0</v>
      </c>
      <c r="AF89" s="20">
        <f t="shared" si="21"/>
        <v>0</v>
      </c>
      <c r="AG89" s="20">
        <f t="shared" si="21"/>
        <v>0</v>
      </c>
      <c r="AH89" s="20">
        <f t="shared" si="21"/>
        <v>0</v>
      </c>
      <c r="AI89" s="20">
        <f t="shared" si="21"/>
        <v>0</v>
      </c>
      <c r="AJ89" s="21">
        <f t="shared" si="21"/>
        <v>0</v>
      </c>
    </row>
    <row r="90" spans="1:36" x14ac:dyDescent="0.3">
      <c r="A90" s="11" t="s">
        <v>359</v>
      </c>
      <c r="B90" s="56" t="s">
        <v>529</v>
      </c>
      <c r="C90" s="23">
        <f t="shared" si="22"/>
        <v>3.5103478050357406E-4</v>
      </c>
      <c r="D90" s="23">
        <f t="shared" si="22"/>
        <v>2.2778476147064384E-4</v>
      </c>
      <c r="E90" s="23">
        <f t="shared" si="22"/>
        <v>3.2090241410908011E-4</v>
      </c>
      <c r="F90" s="23">
        <f t="shared" si="22"/>
        <v>2.6415617742355001E-4</v>
      </c>
      <c r="G90" s="23">
        <f t="shared" si="22"/>
        <v>3.7513615872100724E-4</v>
      </c>
      <c r="H90" s="23">
        <f t="shared" si="22"/>
        <v>3.3203361228238281E-4</v>
      </c>
      <c r="I90" s="23">
        <f t="shared" si="21"/>
        <v>2.15379012943451E-4</v>
      </c>
      <c r="J90" s="23">
        <f t="shared" si="21"/>
        <v>2.0430621305979812E-4</v>
      </c>
      <c r="K90" s="23">
        <f t="shared" si="21"/>
        <v>1.9351365993564102E-4</v>
      </c>
      <c r="L90" s="23">
        <f t="shared" si="21"/>
        <v>1.8300135357098233E-4</v>
      </c>
      <c r="M90" s="23">
        <f t="shared" si="21"/>
        <v>1.7276929396582439E-4</v>
      </c>
      <c r="N90" s="23">
        <f t="shared" si="21"/>
        <v>1.6281748112016242E-4</v>
      </c>
      <c r="O90" s="23">
        <f t="shared" si="21"/>
        <v>1.5314591503400108E-4</v>
      </c>
      <c r="P90" s="23">
        <f t="shared" si="21"/>
        <v>1.4375459570733584E-4</v>
      </c>
      <c r="Q90" s="23">
        <f t="shared" si="21"/>
        <v>1.3464352314016895E-4</v>
      </c>
      <c r="R90" s="23">
        <f t="shared" si="21"/>
        <v>1.2581269733250258E-4</v>
      </c>
      <c r="S90" s="23">
        <f t="shared" si="21"/>
        <v>1.1726211828433243E-4</v>
      </c>
      <c r="T90" s="23">
        <f t="shared" si="21"/>
        <v>1.0899178599566267E-4</v>
      </c>
      <c r="U90" s="23">
        <f t="shared" si="21"/>
        <v>1.0100170046648925E-4</v>
      </c>
      <c r="V90" s="23">
        <f t="shared" si="21"/>
        <v>9.3291861696814202E-5</v>
      </c>
      <c r="W90" s="23">
        <f t="shared" si="21"/>
        <v>8.586226968663881E-5</v>
      </c>
      <c r="X90" s="23">
        <f t="shared" si="21"/>
        <v>7.8712924435960521E-5</v>
      </c>
      <c r="Y90" s="23">
        <f t="shared" si="21"/>
        <v>7.1843825944782345E-5</v>
      </c>
      <c r="Z90" s="23">
        <f t="shared" si="21"/>
        <v>6.5254974213100784E-5</v>
      </c>
      <c r="AA90" s="23">
        <f t="shared" si="21"/>
        <v>5.8895270400587085E-5</v>
      </c>
      <c r="AB90" s="23">
        <f t="shared" si="21"/>
        <v>5.2841177394961558E-5</v>
      </c>
      <c r="AC90" s="23">
        <f t="shared" si="21"/>
        <v>4.7073846576971179E-5</v>
      </c>
      <c r="AD90" s="23">
        <f t="shared" si="21"/>
        <v>4.1592774773706072E-5</v>
      </c>
      <c r="AE90" s="23">
        <f t="shared" si="21"/>
        <v>3.6397459988770954E-5</v>
      </c>
      <c r="AF90" s="23">
        <f t="shared" si="21"/>
        <v>3.1487401398844568E-5</v>
      </c>
      <c r="AG90" s="23">
        <f t="shared" si="21"/>
        <v>2.6862099350264873E-5</v>
      </c>
      <c r="AH90" s="23">
        <f t="shared" si="21"/>
        <v>2.2521055355605421E-5</v>
      </c>
      <c r="AI90" s="23">
        <f t="shared" si="21"/>
        <v>1.8463772090284128E-5</v>
      </c>
      <c r="AJ90" s="24">
        <f t="shared" si="21"/>
        <v>1.4689753389170251E-5</v>
      </c>
    </row>
    <row r="91" spans="1:36" x14ac:dyDescent="0.3">
      <c r="A91" s="7" t="s">
        <v>360</v>
      </c>
      <c r="B91" s="55" t="s">
        <v>529</v>
      </c>
      <c r="C91" s="20">
        <f t="shared" ref="C91:AJ95" si="23">+C$17*C52</f>
        <v>0</v>
      </c>
      <c r="D91" s="20">
        <f t="shared" si="23"/>
        <v>0</v>
      </c>
      <c r="E91" s="20">
        <f t="shared" si="23"/>
        <v>0</v>
      </c>
      <c r="F91" s="20">
        <f t="shared" si="23"/>
        <v>0</v>
      </c>
      <c r="G91" s="20">
        <f t="shared" si="23"/>
        <v>0</v>
      </c>
      <c r="H91" s="20">
        <f t="shared" si="23"/>
        <v>0</v>
      </c>
      <c r="I91" s="20">
        <f t="shared" si="23"/>
        <v>0</v>
      </c>
      <c r="J91" s="20">
        <f>+J$17*J52</f>
        <v>0</v>
      </c>
      <c r="K91" s="20">
        <f t="shared" si="23"/>
        <v>0</v>
      </c>
      <c r="L91" s="20">
        <f t="shared" si="23"/>
        <v>0</v>
      </c>
      <c r="M91" s="20">
        <f t="shared" si="23"/>
        <v>0</v>
      </c>
      <c r="N91" s="20">
        <f t="shared" si="23"/>
        <v>0</v>
      </c>
      <c r="O91" s="20">
        <f t="shared" si="23"/>
        <v>0</v>
      </c>
      <c r="P91" s="20">
        <f t="shared" si="23"/>
        <v>0</v>
      </c>
      <c r="Q91" s="20">
        <f t="shared" si="23"/>
        <v>0</v>
      </c>
      <c r="R91" s="20">
        <f t="shared" si="23"/>
        <v>0</v>
      </c>
      <c r="S91" s="20">
        <f t="shared" si="23"/>
        <v>0</v>
      </c>
      <c r="T91" s="20">
        <f t="shared" si="23"/>
        <v>0</v>
      </c>
      <c r="U91" s="20">
        <f t="shared" si="23"/>
        <v>0</v>
      </c>
      <c r="V91" s="20">
        <f t="shared" si="23"/>
        <v>0</v>
      </c>
      <c r="W91" s="20">
        <f t="shared" si="23"/>
        <v>0</v>
      </c>
      <c r="X91" s="20">
        <f t="shared" si="23"/>
        <v>0</v>
      </c>
      <c r="Y91" s="20">
        <f t="shared" si="23"/>
        <v>0</v>
      </c>
      <c r="Z91" s="20">
        <f t="shared" si="23"/>
        <v>0</v>
      </c>
      <c r="AA91" s="20">
        <f t="shared" si="23"/>
        <v>0</v>
      </c>
      <c r="AB91" s="20">
        <f t="shared" si="23"/>
        <v>0</v>
      </c>
      <c r="AC91" s="20">
        <f t="shared" si="23"/>
        <v>0</v>
      </c>
      <c r="AD91" s="20">
        <f t="shared" si="23"/>
        <v>0</v>
      </c>
      <c r="AE91" s="20">
        <f t="shared" si="23"/>
        <v>0</v>
      </c>
      <c r="AF91" s="20">
        <f t="shared" si="23"/>
        <v>0</v>
      </c>
      <c r="AG91" s="20">
        <f t="shared" si="23"/>
        <v>0</v>
      </c>
      <c r="AH91" s="20">
        <f t="shared" si="23"/>
        <v>0</v>
      </c>
      <c r="AI91" s="20">
        <f t="shared" si="23"/>
        <v>0</v>
      </c>
      <c r="AJ91" s="21">
        <f t="shared" si="23"/>
        <v>0</v>
      </c>
    </row>
    <row r="92" spans="1:36" x14ac:dyDescent="0.3">
      <c r="A92" s="7" t="s">
        <v>361</v>
      </c>
      <c r="B92" s="55" t="s">
        <v>529</v>
      </c>
      <c r="C92" s="20">
        <f t="shared" ref="C92:H95" si="24">+C$17*C53</f>
        <v>4.6898119021220791E-2</v>
      </c>
      <c r="D92" s="20">
        <f t="shared" si="24"/>
        <v>4.1844374067561592E-2</v>
      </c>
      <c r="E92" s="20">
        <f t="shared" si="24"/>
        <v>3.8777629158149023E-2</v>
      </c>
      <c r="F92" s="20">
        <f t="shared" si="24"/>
        <v>3.958279906881515E-2</v>
      </c>
      <c r="G92" s="20">
        <f t="shared" si="24"/>
        <v>2.9801370309874814E-2</v>
      </c>
      <c r="H92" s="20">
        <f t="shared" si="24"/>
        <v>4.2268569387742039E-2</v>
      </c>
      <c r="I92" s="20">
        <f t="shared" si="23"/>
        <v>4.3054247062657404E-2</v>
      </c>
      <c r="J92" s="20">
        <f t="shared" si="23"/>
        <v>4.3483759758621822E-2</v>
      </c>
      <c r="K92" s="20">
        <f t="shared" si="23"/>
        <v>4.3915398136759709E-2</v>
      </c>
      <c r="L92" s="20">
        <f t="shared" si="23"/>
        <v>4.4349162197071135E-2</v>
      </c>
      <c r="M92" s="20">
        <f t="shared" si="23"/>
        <v>4.4785051939556154E-2</v>
      </c>
      <c r="N92" s="20">
        <f t="shared" si="23"/>
        <v>4.5223067364214643E-2</v>
      </c>
      <c r="O92" s="20">
        <f t="shared" si="23"/>
        <v>4.5663208471046671E-2</v>
      </c>
      <c r="P92" s="20">
        <f t="shared" si="23"/>
        <v>4.6105475260052362E-2</v>
      </c>
      <c r="Q92" s="20">
        <f t="shared" si="23"/>
        <v>4.6549867731231445E-2</v>
      </c>
      <c r="R92" s="20">
        <f t="shared" si="23"/>
        <v>4.6996385884584067E-2</v>
      </c>
      <c r="S92" s="20">
        <f t="shared" si="23"/>
        <v>4.7445029720110291E-2</v>
      </c>
      <c r="T92" s="20">
        <f t="shared" si="23"/>
        <v>4.7895799237809976E-2</v>
      </c>
      <c r="U92" s="20">
        <f t="shared" si="23"/>
        <v>4.83486944376832E-2</v>
      </c>
      <c r="V92" s="20">
        <f t="shared" si="23"/>
        <v>4.8803715319730018E-2</v>
      </c>
      <c r="W92" s="20">
        <f t="shared" si="23"/>
        <v>4.9260861883950381E-2</v>
      </c>
      <c r="X92" s="20">
        <f t="shared" si="23"/>
        <v>4.9720134130344262E-2</v>
      </c>
      <c r="Y92" s="20">
        <f t="shared" si="23"/>
        <v>5.018153205891162E-2</v>
      </c>
      <c r="Z92" s="20">
        <f t="shared" si="23"/>
        <v>5.0645055669652501E-2</v>
      </c>
      <c r="AA92" s="20">
        <f t="shared" si="23"/>
        <v>5.1110704962566991E-2</v>
      </c>
      <c r="AB92" s="20">
        <f t="shared" si="23"/>
        <v>5.1578479937654943E-2</v>
      </c>
      <c r="AC92" s="20">
        <f t="shared" si="23"/>
        <v>5.2048380594916427E-2</v>
      </c>
      <c r="AD92" s="20">
        <f t="shared" si="23"/>
        <v>5.2520406934351511E-2</v>
      </c>
      <c r="AE92" s="20">
        <f t="shared" si="23"/>
        <v>5.2994558955960142E-2</v>
      </c>
      <c r="AF92" s="20">
        <f t="shared" si="23"/>
        <v>5.3338965824069703E-2</v>
      </c>
      <c r="AG92" s="20">
        <f t="shared" si="23"/>
        <v>5.3641529552919037E-2</v>
      </c>
      <c r="AH92" s="20">
        <f t="shared" si="23"/>
        <v>5.3944242421606343E-2</v>
      </c>
      <c r="AI92" s="20">
        <f t="shared" si="23"/>
        <v>5.424710298740161E-2</v>
      </c>
      <c r="AJ92" s="21">
        <f t="shared" si="23"/>
        <v>5.455010982612369E-2</v>
      </c>
    </row>
    <row r="93" spans="1:36" x14ac:dyDescent="0.3">
      <c r="A93" s="7" t="s">
        <v>362</v>
      </c>
      <c r="B93" s="55" t="s">
        <v>529</v>
      </c>
      <c r="C93" s="20">
        <f t="shared" si="24"/>
        <v>6.3668482015118971E-3</v>
      </c>
      <c r="D93" s="20">
        <f t="shared" si="24"/>
        <v>5.6929802577117793E-3</v>
      </c>
      <c r="E93" s="20">
        <f t="shared" si="24"/>
        <v>5.6466783310494748E-3</v>
      </c>
      <c r="F93" s="20">
        <f t="shared" si="24"/>
        <v>5.6285806804302462E-3</v>
      </c>
      <c r="G93" s="20">
        <f t="shared" si="24"/>
        <v>5.7297812836390209E-3</v>
      </c>
      <c r="H93" s="20">
        <f t="shared" si="24"/>
        <v>3.6732913350078101E-3</v>
      </c>
      <c r="I93" s="20">
        <f t="shared" si="23"/>
        <v>4.9945154579109623E-3</v>
      </c>
      <c r="J93" s="20">
        <f t="shared" si="23"/>
        <v>4.7949771036783504E-3</v>
      </c>
      <c r="K93" s="20">
        <f t="shared" si="23"/>
        <v>4.5930841205850297E-3</v>
      </c>
      <c r="L93" s="20">
        <f t="shared" si="23"/>
        <v>4.3888365086311235E-3</v>
      </c>
      <c r="M93" s="20">
        <f t="shared" si="23"/>
        <v>4.1822342678165068E-3</v>
      </c>
      <c r="N93" s="20">
        <f t="shared" si="23"/>
        <v>3.9732773981412429E-3</v>
      </c>
      <c r="O93" s="20">
        <f t="shared" si="23"/>
        <v>3.7619658996053931E-3</v>
      </c>
      <c r="P93" s="20">
        <f t="shared" si="23"/>
        <v>3.5482997722088385E-3</v>
      </c>
      <c r="Q93" s="20">
        <f t="shared" si="23"/>
        <v>3.3322790159516298E-3</v>
      </c>
      <c r="R93" s="20">
        <f t="shared" si="23"/>
        <v>3.1139036308338373E-3</v>
      </c>
      <c r="S93" s="20">
        <f t="shared" si="23"/>
        <v>2.8931736168553331E-3</v>
      </c>
      <c r="T93" s="20">
        <f t="shared" si="23"/>
        <v>2.6700889740162458E-3</v>
      </c>
      <c r="U93" s="20">
        <f t="shared" si="23"/>
        <v>2.4446497023164456E-3</v>
      </c>
      <c r="V93" s="20">
        <f t="shared" si="23"/>
        <v>2.2168558017559977E-3</v>
      </c>
      <c r="W93" s="20">
        <f t="shared" si="23"/>
        <v>1.9867072723349704E-3</v>
      </c>
      <c r="X93" s="20">
        <f t="shared" si="23"/>
        <v>1.7542041140532264E-3</v>
      </c>
      <c r="Y93" s="20">
        <f t="shared" si="23"/>
        <v>1.5193463269109007E-3</v>
      </c>
      <c r="Z93" s="20">
        <f t="shared" si="23"/>
        <v>1.2821339109078608E-3</v>
      </c>
      <c r="AA93" s="20">
        <f t="shared" si="23"/>
        <v>1.0425668660441732E-3</v>
      </c>
      <c r="AB93" s="20">
        <f t="shared" si="23"/>
        <v>8.0064519231990458E-4</v>
      </c>
      <c r="AC93" s="20">
        <f t="shared" si="23"/>
        <v>5.5636888973492117E-4</v>
      </c>
      <c r="AD93" s="20">
        <f t="shared" si="23"/>
        <v>3.097379582892897E-4</v>
      </c>
      <c r="AE93" s="20">
        <f t="shared" si="23"/>
        <v>6.0752397983078442E-5</v>
      </c>
      <c r="AF93" s="20">
        <f t="shared" si="23"/>
        <v>0</v>
      </c>
      <c r="AG93" s="20">
        <f t="shared" si="23"/>
        <v>0</v>
      </c>
      <c r="AH93" s="20">
        <f t="shared" si="23"/>
        <v>0</v>
      </c>
      <c r="AI93" s="20">
        <f t="shared" si="23"/>
        <v>0</v>
      </c>
      <c r="AJ93" s="21">
        <f t="shared" si="23"/>
        <v>0</v>
      </c>
    </row>
    <row r="94" spans="1:36" x14ac:dyDescent="0.3">
      <c r="A94" s="7" t="s">
        <v>363</v>
      </c>
      <c r="B94" s="55" t="s">
        <v>529</v>
      </c>
      <c r="C94" s="20">
        <f t="shared" si="24"/>
        <v>0</v>
      </c>
      <c r="D94" s="20">
        <f t="shared" si="24"/>
        <v>0</v>
      </c>
      <c r="E94" s="20">
        <f t="shared" si="24"/>
        <v>0</v>
      </c>
      <c r="F94" s="20">
        <f t="shared" si="24"/>
        <v>0</v>
      </c>
      <c r="G94" s="20">
        <f t="shared" si="24"/>
        <v>0</v>
      </c>
      <c r="H94" s="20">
        <f t="shared" si="24"/>
        <v>0</v>
      </c>
      <c r="I94" s="20">
        <f t="shared" si="23"/>
        <v>0</v>
      </c>
      <c r="J94" s="20">
        <f t="shared" si="23"/>
        <v>-7.6775985803590339E-17</v>
      </c>
      <c r="K94" s="20">
        <f t="shared" si="23"/>
        <v>-1.5435285350161769E-17</v>
      </c>
      <c r="L94" s="20">
        <f t="shared" si="23"/>
        <v>-6.2061494158421881E-17</v>
      </c>
      <c r="M94" s="20">
        <f t="shared" si="23"/>
        <v>-6.2381846916196686E-17</v>
      </c>
      <c r="N94" s="20">
        <f t="shared" si="23"/>
        <v>-1.5675549918492873E-17</v>
      </c>
      <c r="O94" s="20">
        <f t="shared" si="23"/>
        <v>-1.5755638107936574E-17</v>
      </c>
      <c r="P94" s="20">
        <f t="shared" si="23"/>
        <v>-6.3342905189521199E-17</v>
      </c>
      <c r="Q94" s="20">
        <f t="shared" si="23"/>
        <v>0</v>
      </c>
      <c r="R94" s="20">
        <f t="shared" si="23"/>
        <v>-1.5995902676267702E-17</v>
      </c>
      <c r="S94" s="20">
        <f t="shared" si="23"/>
        <v>-3.2151981731422807E-17</v>
      </c>
      <c r="T94" s="20">
        <f t="shared" si="23"/>
        <v>-6.4624316220620419E-17</v>
      </c>
      <c r="U94" s="20">
        <f t="shared" si="23"/>
        <v>-1.6236167244598806E-17</v>
      </c>
      <c r="V94" s="20">
        <f t="shared" si="23"/>
        <v>-1.6316255434042507E-17</v>
      </c>
      <c r="W94" s="20">
        <f t="shared" si="23"/>
        <v>-3.2792687246972466E-17</v>
      </c>
      <c r="X94" s="20">
        <f t="shared" si="23"/>
        <v>-6.5905727251719737E-17</v>
      </c>
      <c r="Y94" s="20">
        <f t="shared" si="23"/>
        <v>-8.2782600011868177E-17</v>
      </c>
      <c r="Z94" s="20">
        <f t="shared" si="23"/>
        <v>-3.3273216383634673E-17</v>
      </c>
      <c r="AA94" s="20">
        <f t="shared" si="23"/>
        <v>-3.3433392762522076E-17</v>
      </c>
      <c r="AB94" s="20">
        <f t="shared" si="23"/>
        <v>-8.3983922853523695E-17</v>
      </c>
      <c r="AC94" s="20">
        <f t="shared" si="23"/>
        <v>-1.687687276014844E-17</v>
      </c>
      <c r="AD94" s="20">
        <f t="shared" si="23"/>
        <v>-3.3913921899184283E-17</v>
      </c>
      <c r="AE94" s="20">
        <f t="shared" si="23"/>
        <v>-3.4074098278071735E-17</v>
      </c>
      <c r="AF94" s="20">
        <f t="shared" si="23"/>
        <v>0</v>
      </c>
      <c r="AG94" s="20">
        <f t="shared" si="23"/>
        <v>0</v>
      </c>
      <c r="AH94" s="20">
        <f t="shared" si="23"/>
        <v>0</v>
      </c>
      <c r="AI94" s="20">
        <f t="shared" si="23"/>
        <v>0</v>
      </c>
      <c r="AJ94" s="21">
        <f t="shared" si="23"/>
        <v>0</v>
      </c>
    </row>
    <row r="95" spans="1:36" x14ac:dyDescent="0.3">
      <c r="A95" s="11" t="s">
        <v>364</v>
      </c>
      <c r="B95" s="56" t="s">
        <v>529</v>
      </c>
      <c r="C95" s="23">
        <f t="shared" si="24"/>
        <v>8.7382476420072176E-3</v>
      </c>
      <c r="D95" s="23">
        <f t="shared" si="24"/>
        <v>8.7393903770354772E-3</v>
      </c>
      <c r="E95" s="23">
        <f t="shared" si="24"/>
        <v>8.7231956864882772E-3</v>
      </c>
      <c r="F95" s="23">
        <f t="shared" si="24"/>
        <v>9.9255980054554181E-3</v>
      </c>
      <c r="G95" s="23">
        <f t="shared" si="24"/>
        <v>7.2237941975956893E-3</v>
      </c>
      <c r="H95" s="23">
        <f t="shared" si="24"/>
        <v>4.2314089474559929E-3</v>
      </c>
      <c r="I95" s="23">
        <f t="shared" si="23"/>
        <v>8.4363976317876413E-3</v>
      </c>
      <c r="J95" s="23">
        <f t="shared" si="23"/>
        <v>8.5652527476899453E-3</v>
      </c>
      <c r="K95" s="23">
        <f t="shared" si="23"/>
        <v>8.6949905972178877E-3</v>
      </c>
      <c r="L95" s="23">
        <f t="shared" si="23"/>
        <v>8.8256111803714996E-3</v>
      </c>
      <c r="M95" s="23">
        <f t="shared" si="23"/>
        <v>8.9571144971507186E-3</v>
      </c>
      <c r="N95" s="23">
        <f t="shared" si="23"/>
        <v>9.0895005475555742E-3</v>
      </c>
      <c r="O95" s="23">
        <f t="shared" si="23"/>
        <v>9.2227693315860698E-3</v>
      </c>
      <c r="P95" s="23">
        <f t="shared" si="23"/>
        <v>9.3569208492422506E-3</v>
      </c>
      <c r="Q95" s="23">
        <f t="shared" si="23"/>
        <v>9.491955100524023E-3</v>
      </c>
      <c r="R95" s="23">
        <f t="shared" si="23"/>
        <v>9.6278720854314336E-3</v>
      </c>
      <c r="S95" s="23">
        <f t="shared" si="23"/>
        <v>9.7646718039644826E-3</v>
      </c>
      <c r="T95" s="23">
        <f t="shared" si="23"/>
        <v>9.9023542561232011E-3</v>
      </c>
      <c r="U95" s="23">
        <f t="shared" si="23"/>
        <v>1.0040919441907527E-2</v>
      </c>
      <c r="V95" s="23">
        <f t="shared" si="23"/>
        <v>1.0180367361317491E-2</v>
      </c>
      <c r="W95" s="23">
        <f t="shared" si="23"/>
        <v>1.0320698014353109E-2</v>
      </c>
      <c r="X95" s="23">
        <f t="shared" si="23"/>
        <v>1.0461911401014382E-2</v>
      </c>
      <c r="Y95" s="23">
        <f t="shared" si="23"/>
        <v>1.0604007521301263E-2</v>
      </c>
      <c r="Z95" s="23">
        <f t="shared" si="23"/>
        <v>1.074698637521378E-2</v>
      </c>
      <c r="AA95" s="23">
        <f t="shared" si="23"/>
        <v>1.0890847962751936E-2</v>
      </c>
      <c r="AB95" s="23">
        <f t="shared" si="23"/>
        <v>1.1035592283915763E-2</v>
      </c>
      <c r="AC95" s="23">
        <f t="shared" si="23"/>
        <v>1.1181219338705197E-2</v>
      </c>
      <c r="AD95" s="23">
        <f t="shared" si="23"/>
        <v>1.1327729127120267E-2</v>
      </c>
      <c r="AE95" s="23">
        <f t="shared" si="23"/>
        <v>1.1475121649160994E-2</v>
      </c>
      <c r="AF95" s="23">
        <f t="shared" si="23"/>
        <v>1.1594731053328793E-2</v>
      </c>
      <c r="AG95" s="23">
        <f t="shared" si="23"/>
        <v>1.1705407726436049E-2</v>
      </c>
      <c r="AH95" s="23">
        <f t="shared" si="23"/>
        <v>1.1816243183306846E-2</v>
      </c>
      <c r="AI95" s="23">
        <f t="shared" si="23"/>
        <v>1.1927235887918953E-2</v>
      </c>
      <c r="AJ95" s="24">
        <f t="shared" si="23"/>
        <v>1.2038384323998433E-2</v>
      </c>
    </row>
    <row r="96" spans="1:36" x14ac:dyDescent="0.3">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row>
    <row r="97" spans="1:36" s="17" customFormat="1" x14ac:dyDescent="0.3">
      <c r="A97" s="16" t="s">
        <v>13</v>
      </c>
      <c r="B97" s="54" t="s">
        <v>526</v>
      </c>
      <c r="C97" s="106">
        <v>3.4874131923299308E-2</v>
      </c>
      <c r="D97" s="106">
        <v>3.6372867145991465E-2</v>
      </c>
      <c r="E97" s="106">
        <v>3.9214851459451375E-2</v>
      </c>
      <c r="F97" s="106">
        <v>3.3094645412718365E-2</v>
      </c>
      <c r="G97" s="106">
        <v>4.0076007299207274E-2</v>
      </c>
      <c r="H97" s="106">
        <v>2.4729955752688451E-2</v>
      </c>
      <c r="I97" s="120">
        <v>3.8592005006840478E-2</v>
      </c>
      <c r="J97" s="120">
        <v>3.9491666799377878E-2</v>
      </c>
      <c r="K97" s="120">
        <v>4.0390488694930747E-2</v>
      </c>
      <c r="L97" s="120">
        <v>4.1288471869103699E-2</v>
      </c>
      <c r="M97" s="120">
        <v>4.2185617495308553E-2</v>
      </c>
      <c r="N97" s="120">
        <v>4.3081926744769058E-2</v>
      </c>
      <c r="O97" s="120">
        <v>4.3977400786526864E-2</v>
      </c>
      <c r="P97" s="120">
        <v>4.4872040787445278E-2</v>
      </c>
      <c r="Q97" s="120">
        <v>4.5765847912215225E-2</v>
      </c>
      <c r="R97" s="120">
        <v>4.6658823323359848E-2</v>
      </c>
      <c r="S97" s="120">
        <v>4.7550968181240424E-2</v>
      </c>
      <c r="T97" s="120">
        <v>4.8442283644060065E-2</v>
      </c>
      <c r="U97" s="120">
        <v>4.9332770867869448E-2</v>
      </c>
      <c r="V97" s="120">
        <v>5.0222431006572373E-2</v>
      </c>
      <c r="W97" s="120">
        <v>5.1111265211929539E-2</v>
      </c>
      <c r="X97" s="120">
        <v>5.1999274633564296E-2</v>
      </c>
      <c r="Y97" s="120">
        <v>5.2886460418967218E-2</v>
      </c>
      <c r="Z97" s="120">
        <v>5.3772823713501908E-2</v>
      </c>
      <c r="AA97" s="120">
        <v>5.465836566040861E-2</v>
      </c>
      <c r="AB97" s="120">
        <v>5.5543087400810015E-2</v>
      </c>
      <c r="AC97" s="120">
        <v>5.6426990073715717E-2</v>
      </c>
      <c r="AD97" s="120">
        <v>5.7310074816027928E-2</v>
      </c>
      <c r="AE97" s="120">
        <v>5.8192342762545111E-2</v>
      </c>
      <c r="AF97" s="120">
        <v>5.9073795045967707E-2</v>
      </c>
      <c r="AG97" s="120">
        <v>5.9954432796902546E-2</v>
      </c>
      <c r="AH97" s="120">
        <v>6.0834257143868448E-2</v>
      </c>
      <c r="AI97" s="120">
        <v>6.1713269213299893E-2</v>
      </c>
      <c r="AJ97" s="121">
        <v>6.2591470129552407E-2</v>
      </c>
    </row>
    <row r="98" spans="1:36" x14ac:dyDescent="0.3">
      <c r="A98" s="7" t="s">
        <v>14</v>
      </c>
      <c r="B98" s="55" t="s">
        <v>526</v>
      </c>
      <c r="C98" s="109">
        <v>0.96512594405468499</v>
      </c>
      <c r="D98" s="109">
        <v>0.96362900229863391</v>
      </c>
      <c r="E98" s="109">
        <v>0.96078618293106122</v>
      </c>
      <c r="F98" s="109">
        <v>0.96690553923486922</v>
      </c>
      <c r="G98" s="109">
        <v>0.9599232164133874</v>
      </c>
      <c r="H98" s="109">
        <v>0.9752694099037591</v>
      </c>
      <c r="I98" s="122">
        <v>0.96140799499315954</v>
      </c>
      <c r="J98" s="122">
        <v>0.96050833320062223</v>
      </c>
      <c r="K98" s="122">
        <v>0.95960951130506922</v>
      </c>
      <c r="L98" s="122">
        <v>0.95871152813089633</v>
      </c>
      <c r="M98" s="122">
        <v>0.95781438250469153</v>
      </c>
      <c r="N98" s="122">
        <v>0.95691807325523093</v>
      </c>
      <c r="O98" s="122">
        <v>0.9560225992134731</v>
      </c>
      <c r="P98" s="122">
        <v>0.95512795921255456</v>
      </c>
      <c r="Q98" s="122">
        <v>0.95423415208778473</v>
      </c>
      <c r="R98" s="122">
        <v>0.95334117667664009</v>
      </c>
      <c r="S98" s="122">
        <v>0.95244903181875973</v>
      </c>
      <c r="T98" s="122">
        <v>0.95155771635593989</v>
      </c>
      <c r="U98" s="122">
        <v>0.95066722913213064</v>
      </c>
      <c r="V98" s="122">
        <v>0.94977756899342747</v>
      </c>
      <c r="W98" s="122">
        <v>0.94888873478807045</v>
      </c>
      <c r="X98" s="122">
        <v>0.94800072536643587</v>
      </c>
      <c r="Y98" s="122">
        <v>0.94711353958103284</v>
      </c>
      <c r="Z98" s="122">
        <v>0.94622717628649811</v>
      </c>
      <c r="AA98" s="122">
        <v>0.94534163433959129</v>
      </c>
      <c r="AB98" s="122">
        <v>0.94445691259918996</v>
      </c>
      <c r="AC98" s="122">
        <v>0.94357300992628423</v>
      </c>
      <c r="AD98" s="122">
        <v>0.94268992518397221</v>
      </c>
      <c r="AE98" s="122">
        <v>0.94180765723745485</v>
      </c>
      <c r="AF98" s="122">
        <v>0.94092620495403223</v>
      </c>
      <c r="AG98" s="122">
        <v>0.9400455672030974</v>
      </c>
      <c r="AH98" s="122">
        <v>0.93916574285613152</v>
      </c>
      <c r="AI98" s="122">
        <v>0.93828673078670022</v>
      </c>
      <c r="AJ98" s="123">
        <v>0.93740852987044765</v>
      </c>
    </row>
    <row r="99" spans="1:36" x14ac:dyDescent="0.3">
      <c r="A99" s="7" t="s">
        <v>15</v>
      </c>
      <c r="B99" s="55" t="s">
        <v>526</v>
      </c>
      <c r="C99" s="109">
        <v>0</v>
      </c>
      <c r="D99" s="109">
        <v>0</v>
      </c>
      <c r="E99" s="109">
        <v>0</v>
      </c>
      <c r="F99" s="109">
        <v>0</v>
      </c>
      <c r="G99" s="109">
        <v>0</v>
      </c>
      <c r="H99" s="109">
        <v>0</v>
      </c>
      <c r="I99" s="122">
        <v>0</v>
      </c>
      <c r="J99" s="122">
        <v>0</v>
      </c>
      <c r="K99" s="122">
        <v>0</v>
      </c>
      <c r="L99" s="122">
        <v>0</v>
      </c>
      <c r="M99" s="122">
        <v>0</v>
      </c>
      <c r="N99" s="122">
        <v>0</v>
      </c>
      <c r="O99" s="122">
        <v>0</v>
      </c>
      <c r="P99" s="122">
        <v>0</v>
      </c>
      <c r="Q99" s="122">
        <v>0</v>
      </c>
      <c r="R99" s="122">
        <v>0</v>
      </c>
      <c r="S99" s="122">
        <v>0</v>
      </c>
      <c r="T99" s="122">
        <v>0</v>
      </c>
      <c r="U99" s="122">
        <v>0</v>
      </c>
      <c r="V99" s="122">
        <v>0</v>
      </c>
      <c r="W99" s="122">
        <v>0</v>
      </c>
      <c r="X99" s="122">
        <v>0</v>
      </c>
      <c r="Y99" s="122">
        <v>0</v>
      </c>
      <c r="Z99" s="122">
        <v>0</v>
      </c>
      <c r="AA99" s="122">
        <v>0</v>
      </c>
      <c r="AB99" s="122">
        <v>0</v>
      </c>
      <c r="AC99" s="122">
        <v>0</v>
      </c>
      <c r="AD99" s="122">
        <v>0</v>
      </c>
      <c r="AE99" s="122">
        <v>0</v>
      </c>
      <c r="AF99" s="122">
        <v>0</v>
      </c>
      <c r="AG99" s="122">
        <v>0</v>
      </c>
      <c r="AH99" s="122">
        <v>0</v>
      </c>
      <c r="AI99" s="122">
        <v>0</v>
      </c>
      <c r="AJ99" s="123">
        <v>0</v>
      </c>
    </row>
    <row r="100" spans="1:36" x14ac:dyDescent="0.3">
      <c r="A100" s="7" t="s">
        <v>16</v>
      </c>
      <c r="B100" s="55" t="s">
        <v>526</v>
      </c>
      <c r="C100" s="109">
        <v>0</v>
      </c>
      <c r="D100" s="109">
        <v>0</v>
      </c>
      <c r="E100" s="109">
        <v>0</v>
      </c>
      <c r="F100" s="109">
        <v>0</v>
      </c>
      <c r="G100" s="109">
        <v>0</v>
      </c>
      <c r="H100" s="109">
        <v>0</v>
      </c>
      <c r="I100" s="122">
        <v>0</v>
      </c>
      <c r="J100" s="122">
        <v>0</v>
      </c>
      <c r="K100" s="122">
        <v>0</v>
      </c>
      <c r="L100" s="122">
        <v>0</v>
      </c>
      <c r="M100" s="122">
        <v>0</v>
      </c>
      <c r="N100" s="122">
        <v>0</v>
      </c>
      <c r="O100" s="122">
        <v>0</v>
      </c>
      <c r="P100" s="122">
        <v>0</v>
      </c>
      <c r="Q100" s="122">
        <v>0</v>
      </c>
      <c r="R100" s="122">
        <v>0</v>
      </c>
      <c r="S100" s="122">
        <v>0</v>
      </c>
      <c r="T100" s="122">
        <v>0</v>
      </c>
      <c r="U100" s="122">
        <v>0</v>
      </c>
      <c r="V100" s="122">
        <v>0</v>
      </c>
      <c r="W100" s="122">
        <v>0</v>
      </c>
      <c r="X100" s="122">
        <v>0</v>
      </c>
      <c r="Y100" s="122">
        <v>0</v>
      </c>
      <c r="Z100" s="122">
        <v>0</v>
      </c>
      <c r="AA100" s="122">
        <v>0</v>
      </c>
      <c r="AB100" s="122">
        <v>0</v>
      </c>
      <c r="AC100" s="122">
        <v>0</v>
      </c>
      <c r="AD100" s="122">
        <v>0</v>
      </c>
      <c r="AE100" s="122">
        <v>0</v>
      </c>
      <c r="AF100" s="122">
        <v>0</v>
      </c>
      <c r="AG100" s="122">
        <v>0</v>
      </c>
      <c r="AH100" s="122">
        <v>0</v>
      </c>
      <c r="AI100" s="122">
        <v>0</v>
      </c>
      <c r="AJ100" s="123">
        <v>0</v>
      </c>
    </row>
    <row r="101" spans="1:36" x14ac:dyDescent="0.3">
      <c r="A101" s="7" t="s">
        <v>17</v>
      </c>
      <c r="B101" s="55" t="s">
        <v>526</v>
      </c>
      <c r="C101" s="109">
        <v>0</v>
      </c>
      <c r="D101" s="109">
        <v>0</v>
      </c>
      <c r="E101" s="109">
        <v>0</v>
      </c>
      <c r="F101" s="109">
        <v>0</v>
      </c>
      <c r="G101" s="109">
        <v>0</v>
      </c>
      <c r="H101" s="109">
        <v>0</v>
      </c>
      <c r="I101" s="122">
        <v>0</v>
      </c>
      <c r="J101" s="122">
        <v>0</v>
      </c>
      <c r="K101" s="122">
        <v>0</v>
      </c>
      <c r="L101" s="122">
        <v>0</v>
      </c>
      <c r="M101" s="122">
        <v>0</v>
      </c>
      <c r="N101" s="122">
        <v>0</v>
      </c>
      <c r="O101" s="122">
        <v>0</v>
      </c>
      <c r="P101" s="122">
        <v>0</v>
      </c>
      <c r="Q101" s="122">
        <v>0</v>
      </c>
      <c r="R101" s="122">
        <v>0</v>
      </c>
      <c r="S101" s="122">
        <v>0</v>
      </c>
      <c r="T101" s="122">
        <v>0</v>
      </c>
      <c r="U101" s="122">
        <v>0</v>
      </c>
      <c r="V101" s="122">
        <v>0</v>
      </c>
      <c r="W101" s="122">
        <v>0</v>
      </c>
      <c r="X101" s="122">
        <v>0</v>
      </c>
      <c r="Y101" s="122">
        <v>0</v>
      </c>
      <c r="Z101" s="122">
        <v>0</v>
      </c>
      <c r="AA101" s="122">
        <v>0</v>
      </c>
      <c r="AB101" s="122">
        <v>0</v>
      </c>
      <c r="AC101" s="122">
        <v>0</v>
      </c>
      <c r="AD101" s="122">
        <v>0</v>
      </c>
      <c r="AE101" s="122">
        <v>0</v>
      </c>
      <c r="AF101" s="122">
        <v>0</v>
      </c>
      <c r="AG101" s="122">
        <v>0</v>
      </c>
      <c r="AH101" s="122">
        <v>0</v>
      </c>
      <c r="AI101" s="122">
        <v>0</v>
      </c>
      <c r="AJ101" s="123">
        <v>0</v>
      </c>
    </row>
    <row r="102" spans="1:36" x14ac:dyDescent="0.3">
      <c r="A102" s="11" t="s">
        <v>18</v>
      </c>
      <c r="B102" s="56" t="s">
        <v>526</v>
      </c>
      <c r="C102" s="112">
        <v>0</v>
      </c>
      <c r="D102" s="112">
        <v>0</v>
      </c>
      <c r="E102" s="112">
        <v>0</v>
      </c>
      <c r="F102" s="112">
        <v>0</v>
      </c>
      <c r="G102" s="112">
        <v>0</v>
      </c>
      <c r="H102" s="112">
        <v>0</v>
      </c>
      <c r="I102" s="124">
        <v>0</v>
      </c>
      <c r="J102" s="124">
        <v>0</v>
      </c>
      <c r="K102" s="124">
        <v>0</v>
      </c>
      <c r="L102" s="124">
        <v>0</v>
      </c>
      <c r="M102" s="124">
        <v>0</v>
      </c>
      <c r="N102" s="124">
        <v>0</v>
      </c>
      <c r="O102" s="124">
        <v>0</v>
      </c>
      <c r="P102" s="124">
        <v>0</v>
      </c>
      <c r="Q102" s="124">
        <v>0</v>
      </c>
      <c r="R102" s="124">
        <v>0</v>
      </c>
      <c r="S102" s="124">
        <v>0</v>
      </c>
      <c r="T102" s="124">
        <v>0</v>
      </c>
      <c r="U102" s="124">
        <v>0</v>
      </c>
      <c r="V102" s="124">
        <v>0</v>
      </c>
      <c r="W102" s="124">
        <v>0</v>
      </c>
      <c r="X102" s="124">
        <v>0</v>
      </c>
      <c r="Y102" s="124">
        <v>0</v>
      </c>
      <c r="Z102" s="124">
        <v>0</v>
      </c>
      <c r="AA102" s="124">
        <v>0</v>
      </c>
      <c r="AB102" s="124">
        <v>0</v>
      </c>
      <c r="AC102" s="124">
        <v>0</v>
      </c>
      <c r="AD102" s="124">
        <v>0</v>
      </c>
      <c r="AE102" s="124">
        <v>0</v>
      </c>
      <c r="AF102" s="124">
        <v>0</v>
      </c>
      <c r="AG102" s="124">
        <v>0</v>
      </c>
      <c r="AH102" s="124">
        <v>0</v>
      </c>
      <c r="AI102" s="124">
        <v>0</v>
      </c>
      <c r="AJ102" s="125">
        <v>0</v>
      </c>
    </row>
    <row r="103" spans="1:36" x14ac:dyDescent="0.3">
      <c r="A103" s="16" t="s">
        <v>19</v>
      </c>
      <c r="B103" s="54" t="s">
        <v>526</v>
      </c>
      <c r="C103" s="106">
        <v>1.4566748130761973E-3</v>
      </c>
      <c r="D103" s="106">
        <v>1.0434608396103298E-3</v>
      </c>
      <c r="E103" s="106">
        <v>1.0395557845326007E-3</v>
      </c>
      <c r="F103" s="106">
        <v>7.3240395591833945E-4</v>
      </c>
      <c r="G103" s="106">
        <v>5.9354653045073566E-4</v>
      </c>
      <c r="H103" s="106">
        <v>4.9991799764070323E-4</v>
      </c>
      <c r="I103" s="120">
        <v>-1.0294409187898534E-5</v>
      </c>
      <c r="J103" s="120">
        <v>-3.1539657050977924E-4</v>
      </c>
      <c r="K103" s="120">
        <v>0</v>
      </c>
      <c r="L103" s="120">
        <v>0</v>
      </c>
      <c r="M103" s="120">
        <v>0</v>
      </c>
      <c r="N103" s="120">
        <v>0</v>
      </c>
      <c r="O103" s="120">
        <v>0</v>
      </c>
      <c r="P103" s="120">
        <v>0</v>
      </c>
      <c r="Q103" s="120">
        <v>0</v>
      </c>
      <c r="R103" s="120">
        <v>0</v>
      </c>
      <c r="S103" s="120">
        <v>0</v>
      </c>
      <c r="T103" s="120">
        <v>0</v>
      </c>
      <c r="U103" s="120">
        <v>0</v>
      </c>
      <c r="V103" s="120">
        <v>0</v>
      </c>
      <c r="W103" s="120">
        <v>0</v>
      </c>
      <c r="X103" s="120">
        <v>0</v>
      </c>
      <c r="Y103" s="120">
        <v>0</v>
      </c>
      <c r="Z103" s="120">
        <v>0</v>
      </c>
      <c r="AA103" s="120">
        <v>0</v>
      </c>
      <c r="AB103" s="120">
        <v>0</v>
      </c>
      <c r="AC103" s="120">
        <v>0</v>
      </c>
      <c r="AD103" s="120">
        <v>0</v>
      </c>
      <c r="AE103" s="120">
        <v>0</v>
      </c>
      <c r="AF103" s="120">
        <v>0</v>
      </c>
      <c r="AG103" s="120">
        <v>0</v>
      </c>
      <c r="AH103" s="120">
        <v>0</v>
      </c>
      <c r="AI103" s="120">
        <v>0</v>
      </c>
      <c r="AJ103" s="121">
        <v>0</v>
      </c>
    </row>
    <row r="104" spans="1:36" x14ac:dyDescent="0.3">
      <c r="A104" s="7" t="s">
        <v>20</v>
      </c>
      <c r="B104" s="55" t="s">
        <v>526</v>
      </c>
      <c r="C104" s="109">
        <v>0.10256732886490673</v>
      </c>
      <c r="D104" s="109">
        <v>0.11993191070201265</v>
      </c>
      <c r="E104" s="109">
        <v>0.1036098231152327</v>
      </c>
      <c r="F104" s="109">
        <v>8.9575033926387951E-2</v>
      </c>
      <c r="G104" s="109">
        <v>9.6812209385073289E-2</v>
      </c>
      <c r="H104" s="109">
        <v>8.6535212603466236E-2</v>
      </c>
      <c r="I104" s="122">
        <v>9.4405399075394428E-2</v>
      </c>
      <c r="J104" s="122">
        <v>9.326594670620808E-2</v>
      </c>
      <c r="K104" s="122">
        <v>9.2069365254540153E-2</v>
      </c>
      <c r="L104" s="122">
        <v>9.0902901686685578E-2</v>
      </c>
      <c r="M104" s="122">
        <v>8.9737148867410368E-2</v>
      </c>
      <c r="N104" s="122">
        <v>8.8572106147302126E-2</v>
      </c>
      <c r="O104" s="122">
        <v>8.7407772877741263E-2</v>
      </c>
      <c r="P104" s="122">
        <v>8.6244148410896809E-2</v>
      </c>
      <c r="Q104" s="122">
        <v>8.5081232099727247E-2</v>
      </c>
      <c r="R104" s="122">
        <v>8.3919023297976944E-2</v>
      </c>
      <c r="S104" s="122">
        <v>8.2757521360178277E-2</v>
      </c>
      <c r="T104" s="122">
        <v>8.1596725641646856E-2</v>
      </c>
      <c r="U104" s="122">
        <v>8.0436635498482206E-2</v>
      </c>
      <c r="V104" s="122">
        <v>7.9277250287568032E-2</v>
      </c>
      <c r="W104" s="122">
        <v>7.811856936656715E-2</v>
      </c>
      <c r="X104" s="122">
        <v>7.696059209392421E-2</v>
      </c>
      <c r="Y104" s="122">
        <v>7.5803317828861766E-2</v>
      </c>
      <c r="Z104" s="122">
        <v>7.4646745931381334E-2</v>
      </c>
      <c r="AA104" s="122">
        <v>7.3490875762259336E-2</v>
      </c>
      <c r="AB104" s="122">
        <v>7.233570668304963E-2</v>
      </c>
      <c r="AC104" s="122">
        <v>7.1181238056078497E-2</v>
      </c>
      <c r="AD104" s="122">
        <v>7.0027469244446763E-2</v>
      </c>
      <c r="AE104" s="122">
        <v>6.8874399612026002E-2</v>
      </c>
      <c r="AF104" s="122">
        <v>6.7722028523459848E-2</v>
      </c>
      <c r="AG104" s="122">
        <v>6.6570355344159768E-2</v>
      </c>
      <c r="AH104" s="122">
        <v>6.5419379440307582E-2</v>
      </c>
      <c r="AI104" s="122">
        <v>6.4202634828593369E-2</v>
      </c>
      <c r="AJ104" s="123">
        <v>6.2752835790766501E-2</v>
      </c>
    </row>
    <row r="105" spans="1:36" x14ac:dyDescent="0.3">
      <c r="A105" s="7" t="s">
        <v>21</v>
      </c>
      <c r="B105" s="55" t="s">
        <v>526</v>
      </c>
      <c r="C105" s="109">
        <v>0</v>
      </c>
      <c r="D105" s="109">
        <v>0</v>
      </c>
      <c r="E105" s="109">
        <v>0</v>
      </c>
      <c r="F105" s="109">
        <v>0</v>
      </c>
      <c r="G105" s="109">
        <v>0</v>
      </c>
      <c r="H105" s="109">
        <v>0</v>
      </c>
      <c r="I105" s="122">
        <v>0</v>
      </c>
      <c r="J105" s="122">
        <v>0</v>
      </c>
      <c r="K105" s="122">
        <v>0</v>
      </c>
      <c r="L105" s="122">
        <v>0</v>
      </c>
      <c r="M105" s="122">
        <v>0</v>
      </c>
      <c r="N105" s="122">
        <v>0</v>
      </c>
      <c r="O105" s="122">
        <v>0</v>
      </c>
      <c r="P105" s="122">
        <v>0</v>
      </c>
      <c r="Q105" s="122">
        <v>0</v>
      </c>
      <c r="R105" s="122">
        <v>0</v>
      </c>
      <c r="S105" s="122">
        <v>0</v>
      </c>
      <c r="T105" s="122">
        <v>0</v>
      </c>
      <c r="U105" s="122">
        <v>0</v>
      </c>
      <c r="V105" s="122">
        <v>0</v>
      </c>
      <c r="W105" s="122">
        <v>0</v>
      </c>
      <c r="X105" s="122">
        <v>0</v>
      </c>
      <c r="Y105" s="122">
        <v>0</v>
      </c>
      <c r="Z105" s="122">
        <v>0</v>
      </c>
      <c r="AA105" s="122">
        <v>0</v>
      </c>
      <c r="AB105" s="122">
        <v>0</v>
      </c>
      <c r="AC105" s="122">
        <v>0</v>
      </c>
      <c r="AD105" s="122">
        <v>0</v>
      </c>
      <c r="AE105" s="122">
        <v>0</v>
      </c>
      <c r="AF105" s="122">
        <v>0</v>
      </c>
      <c r="AG105" s="122">
        <v>0</v>
      </c>
      <c r="AH105" s="122">
        <v>0</v>
      </c>
      <c r="AI105" s="122">
        <v>0</v>
      </c>
      <c r="AJ105" s="123">
        <v>0</v>
      </c>
    </row>
    <row r="106" spans="1:36" x14ac:dyDescent="0.3">
      <c r="A106" s="7" t="s">
        <v>22</v>
      </c>
      <c r="B106" s="55" t="s">
        <v>526</v>
      </c>
      <c r="C106" s="109">
        <v>0.2173003467121114</v>
      </c>
      <c r="D106" s="109">
        <v>0.19395363138284993</v>
      </c>
      <c r="E106" s="109">
        <v>0.16321178468525199</v>
      </c>
      <c r="F106" s="109">
        <v>0.18614928859995286</v>
      </c>
      <c r="G106" s="109">
        <v>0.1604147474807508</v>
      </c>
      <c r="H106" s="109">
        <v>0.20550449893265205</v>
      </c>
      <c r="I106" s="122">
        <v>0.18858267380730112</v>
      </c>
      <c r="J106" s="122">
        <v>0.18837505558844889</v>
      </c>
      <c r="K106" s="122">
        <v>0.1880507520805271</v>
      </c>
      <c r="L106" s="122">
        <v>0.1877860041499631</v>
      </c>
      <c r="M106" s="122">
        <v>0.18752141753538107</v>
      </c>
      <c r="N106" s="122">
        <v>0.18725699208938593</v>
      </c>
      <c r="O106" s="122">
        <v>0.18699272766476238</v>
      </c>
      <c r="P106" s="122">
        <v>0.1867286241144758</v>
      </c>
      <c r="Q106" s="122">
        <v>0.18646468129166871</v>
      </c>
      <c r="R106" s="122">
        <v>0.18620089904966314</v>
      </c>
      <c r="S106" s="122">
        <v>0.18593727724195977</v>
      </c>
      <c r="T106" s="122">
        <v>0.18567381572223662</v>
      </c>
      <c r="U106" s="122">
        <v>0.1854105143443501</v>
      </c>
      <c r="V106" s="122">
        <v>0.18514737296233483</v>
      </c>
      <c r="W106" s="122">
        <v>0.18488439143040175</v>
      </c>
      <c r="X106" s="122">
        <v>0.18462156960293874</v>
      </c>
      <c r="Y106" s="122">
        <v>0.18435890733451193</v>
      </c>
      <c r="Z106" s="122">
        <v>0.18409640447986275</v>
      </c>
      <c r="AA106" s="122">
        <v>0.18383406089390886</v>
      </c>
      <c r="AB106" s="122">
        <v>0.18357187643174458</v>
      </c>
      <c r="AC106" s="122">
        <v>0.1833098509486398</v>
      </c>
      <c r="AD106" s="122">
        <v>0.18304798430003902</v>
      </c>
      <c r="AE106" s="122">
        <v>0.18278627634156355</v>
      </c>
      <c r="AF106" s="122">
        <v>0.1825247269290084</v>
      </c>
      <c r="AG106" s="122">
        <v>0.18226333591834323</v>
      </c>
      <c r="AH106" s="122">
        <v>0.18200210316571278</v>
      </c>
      <c r="AI106" s="122">
        <v>0.18155307691330616</v>
      </c>
      <c r="AJ106" s="123">
        <v>0.18042583678073704</v>
      </c>
    </row>
    <row r="107" spans="1:36" x14ac:dyDescent="0.3">
      <c r="A107" s="7" t="s">
        <v>23</v>
      </c>
      <c r="B107" s="55" t="s">
        <v>526</v>
      </c>
      <c r="C107" s="109">
        <v>0.14795723307834033</v>
      </c>
      <c r="D107" s="109">
        <v>0.14906811990617197</v>
      </c>
      <c r="E107" s="109">
        <v>0.15821703207586776</v>
      </c>
      <c r="F107" s="109">
        <v>0.14846874477830338</v>
      </c>
      <c r="G107" s="109">
        <v>0.13420720482594775</v>
      </c>
      <c r="H107" s="109">
        <v>0.1315462746888027</v>
      </c>
      <c r="I107" s="122">
        <v>0.12500402727403953</v>
      </c>
      <c r="J107" s="122">
        <v>0.12015605496018467</v>
      </c>
      <c r="K107" s="122">
        <v>0.11523657783468091</v>
      </c>
      <c r="L107" s="122">
        <v>0.11035796092215749</v>
      </c>
      <c r="M107" s="122">
        <v>0.10548231664429876</v>
      </c>
      <c r="N107" s="122">
        <v>0.1006096422850071</v>
      </c>
      <c r="O107" s="122">
        <v>9.5739935131494674E-2</v>
      </c>
      <c r="P107" s="122">
        <v>9.0873192474272016E-2</v>
      </c>
      <c r="Q107" s="122">
        <v>8.600941160715192E-2</v>
      </c>
      <c r="R107" s="122">
        <v>8.1148589827238632E-2</v>
      </c>
      <c r="S107" s="122">
        <v>7.6290724434924337E-2</v>
      </c>
      <c r="T107" s="122">
        <v>7.1435812733883747E-2</v>
      </c>
      <c r="U107" s="122">
        <v>6.6583852031069618E-2</v>
      </c>
      <c r="V107" s="122">
        <v>6.1734839636707825E-2</v>
      </c>
      <c r="W107" s="122">
        <v>5.6888772864291753E-2</v>
      </c>
      <c r="X107" s="122">
        <v>5.2045649030577727E-2</v>
      </c>
      <c r="Y107" s="122">
        <v>4.7205465455580506E-2</v>
      </c>
      <c r="Z107" s="122">
        <v>4.2368219462567511E-2</v>
      </c>
      <c r="AA107" s="122">
        <v>3.7533908378054308E-2</v>
      </c>
      <c r="AB107" s="122">
        <v>3.2702529531799793E-2</v>
      </c>
      <c r="AC107" s="122">
        <v>2.7874080256801111E-2</v>
      </c>
      <c r="AD107" s="122">
        <v>2.3048557889288598E-2</v>
      </c>
      <c r="AE107" s="122">
        <v>1.822595976872134E-2</v>
      </c>
      <c r="AF107" s="122">
        <v>1.3406283237781784E-2</v>
      </c>
      <c r="AG107" s="122">
        <v>8.5895256423711222E-3</v>
      </c>
      <c r="AH107" s="122">
        <v>3.7756843316044146E-3</v>
      </c>
      <c r="AI107" s="122">
        <v>0</v>
      </c>
      <c r="AJ107" s="123">
        <v>0</v>
      </c>
    </row>
    <row r="108" spans="1:36" x14ac:dyDescent="0.3">
      <c r="A108" s="7" t="s">
        <v>24</v>
      </c>
      <c r="B108" s="55" t="s">
        <v>526</v>
      </c>
      <c r="C108" s="109">
        <v>0</v>
      </c>
      <c r="D108" s="109">
        <v>0</v>
      </c>
      <c r="E108" s="109">
        <v>0</v>
      </c>
      <c r="F108" s="109">
        <v>0</v>
      </c>
      <c r="G108" s="109">
        <v>0</v>
      </c>
      <c r="H108" s="109">
        <v>0</v>
      </c>
      <c r="I108" s="122">
        <v>0</v>
      </c>
      <c r="J108" s="122">
        <v>0</v>
      </c>
      <c r="K108" s="122">
        <v>0</v>
      </c>
      <c r="L108" s="122">
        <v>0</v>
      </c>
      <c r="M108" s="122">
        <v>0</v>
      </c>
      <c r="N108" s="122">
        <v>0</v>
      </c>
      <c r="O108" s="122">
        <v>0</v>
      </c>
      <c r="P108" s="122">
        <v>0</v>
      </c>
      <c r="Q108" s="122">
        <v>0</v>
      </c>
      <c r="R108" s="122">
        <v>0</v>
      </c>
      <c r="S108" s="122">
        <v>0</v>
      </c>
      <c r="T108" s="122">
        <v>0</v>
      </c>
      <c r="U108" s="122">
        <v>0</v>
      </c>
      <c r="V108" s="122">
        <v>0</v>
      </c>
      <c r="W108" s="122">
        <v>0</v>
      </c>
      <c r="X108" s="122">
        <v>0</v>
      </c>
      <c r="Y108" s="122">
        <v>0</v>
      </c>
      <c r="Z108" s="122">
        <v>0</v>
      </c>
      <c r="AA108" s="122">
        <v>0</v>
      </c>
      <c r="AB108" s="122">
        <v>0</v>
      </c>
      <c r="AC108" s="122">
        <v>0</v>
      </c>
      <c r="AD108" s="122">
        <v>0</v>
      </c>
      <c r="AE108" s="122">
        <v>0</v>
      </c>
      <c r="AF108" s="122">
        <v>0</v>
      </c>
      <c r="AG108" s="122">
        <v>0</v>
      </c>
      <c r="AH108" s="122">
        <v>0</v>
      </c>
      <c r="AI108" s="122">
        <v>0</v>
      </c>
      <c r="AJ108" s="123">
        <v>0</v>
      </c>
    </row>
    <row r="109" spans="1:36" x14ac:dyDescent="0.3">
      <c r="A109" s="7" t="s">
        <v>25</v>
      </c>
      <c r="B109" s="55" t="s">
        <v>526</v>
      </c>
      <c r="C109" s="109">
        <v>4.2341741303679022E-2</v>
      </c>
      <c r="D109" s="109">
        <v>5.7620603203842151E-2</v>
      </c>
      <c r="E109" s="109">
        <v>6.5082145514912135E-2</v>
      </c>
      <c r="F109" s="109">
        <v>7.3005370441800443E-2</v>
      </c>
      <c r="G109" s="109">
        <v>8.0117051442263318E-2</v>
      </c>
      <c r="H109" s="109">
        <v>8.2442998480486404E-2</v>
      </c>
      <c r="I109" s="122">
        <v>8.0198220595878167E-2</v>
      </c>
      <c r="J109" s="122">
        <v>8.3542644917728087E-2</v>
      </c>
      <c r="K109" s="122">
        <v>8.6833189804715119E-2</v>
      </c>
      <c r="L109" s="122">
        <v>9.0148053789790336E-2</v>
      </c>
      <c r="M109" s="122">
        <v>9.3460897964791165E-2</v>
      </c>
      <c r="N109" s="122">
        <v>9.677172417521851E-2</v>
      </c>
      <c r="O109" s="122">
        <v>0.10008053426432478</v>
      </c>
      <c r="P109" s="122">
        <v>0.10338733007312167</v>
      </c>
      <c r="Q109" s="122">
        <v>0.10669211344037645</v>
      </c>
      <c r="R109" s="122">
        <v>0.1099948862026203</v>
      </c>
      <c r="S109" s="122">
        <v>0.11329565019414965</v>
      </c>
      <c r="T109" s="122">
        <v>0.1165944072470326</v>
      </c>
      <c r="U109" s="122">
        <v>0.1198911591911076</v>
      </c>
      <c r="V109" s="122">
        <v>0.12318590785398975</v>
      </c>
      <c r="W109" s="122">
        <v>0.12647865506107567</v>
      </c>
      <c r="X109" s="122">
        <v>0.12976940263554218</v>
      </c>
      <c r="Y109" s="122">
        <v>0.13305815239835425</v>
      </c>
      <c r="Z109" s="122">
        <v>0.13634490616826478</v>
      </c>
      <c r="AA109" s="122">
        <v>0.13962966576182234</v>
      </c>
      <c r="AB109" s="122">
        <v>0.14291243299336964</v>
      </c>
      <c r="AC109" s="122">
        <v>0.14619320967504898</v>
      </c>
      <c r="AD109" s="122">
        <v>0.14947199761680766</v>
      </c>
      <c r="AE109" s="122">
        <v>0.15274879862639801</v>
      </c>
      <c r="AF109" s="122">
        <v>0.15602361450938193</v>
      </c>
      <c r="AG109" s="122">
        <v>0.15929644706913337</v>
      </c>
      <c r="AH109" s="122">
        <v>0.16256729810684581</v>
      </c>
      <c r="AI109" s="122">
        <v>0.16566466617883097</v>
      </c>
      <c r="AJ109" s="123">
        <v>0.16812068990358095</v>
      </c>
    </row>
    <row r="110" spans="1:36" x14ac:dyDescent="0.3">
      <c r="A110" s="7" t="s">
        <v>26</v>
      </c>
      <c r="B110" s="55" t="s">
        <v>526</v>
      </c>
      <c r="C110" s="109">
        <v>2.6630808637729052E-2</v>
      </c>
      <c r="D110" s="109">
        <v>2.6899724804594564E-2</v>
      </c>
      <c r="E110" s="109">
        <v>2.7126147270402808E-2</v>
      </c>
      <c r="F110" s="109">
        <v>2.6485226209754874E-2</v>
      </c>
      <c r="G110" s="109">
        <v>2.7296102299582254E-2</v>
      </c>
      <c r="H110" s="109">
        <v>2.5077572914587794E-2</v>
      </c>
      <c r="I110" s="122">
        <v>2.7146700195529578E-2</v>
      </c>
      <c r="J110" s="122">
        <v>2.7437750391742479E-2</v>
      </c>
      <c r="K110" s="122">
        <v>2.7711605610084532E-2</v>
      </c>
      <c r="L110" s="122">
        <v>2.7993939683361113E-2</v>
      </c>
      <c r="M110" s="122">
        <v>2.8276101725082867E-2</v>
      </c>
      <c r="N110" s="122">
        <v>2.8558091892435002E-2</v>
      </c>
      <c r="O110" s="122">
        <v>2.8839910342411307E-2</v>
      </c>
      <c r="P110" s="122">
        <v>2.9121557231814671E-2</v>
      </c>
      <c r="Q110" s="122">
        <v>2.940303271725684E-2</v>
      </c>
      <c r="R110" s="122">
        <v>2.9684336955159121E-2</v>
      </c>
      <c r="S110" s="122">
        <v>2.9965470101752698E-2</v>
      </c>
      <c r="T110" s="122">
        <v>3.024643231307831E-2</v>
      </c>
      <c r="U110" s="122">
        <v>3.0527223744987411E-2</v>
      </c>
      <c r="V110" s="122">
        <v>3.080784455314204E-2</v>
      </c>
      <c r="W110" s="122">
        <v>3.1088294893014953E-2</v>
      </c>
      <c r="X110" s="122">
        <v>3.1368574919890035E-2</v>
      </c>
      <c r="Y110" s="122">
        <v>3.1648684788862888E-2</v>
      </c>
      <c r="Z110" s="122">
        <v>3.1928624654840629E-2</v>
      </c>
      <c r="AA110" s="122">
        <v>3.2208394672542405E-2</v>
      </c>
      <c r="AB110" s="122">
        <v>3.2487994996499792E-2</v>
      </c>
      <c r="AC110" s="122">
        <v>3.2767425781057041E-2</v>
      </c>
      <c r="AD110" s="122">
        <v>3.3046687180370786E-2</v>
      </c>
      <c r="AE110" s="122">
        <v>3.3325779348411452E-2</v>
      </c>
      <c r="AF110" s="122">
        <v>3.3604702438962589E-2</v>
      </c>
      <c r="AG110" s="122">
        <v>3.3883456605621462E-2</v>
      </c>
      <c r="AH110" s="122">
        <v>3.416204200179946E-2</v>
      </c>
      <c r="AI110" s="122">
        <v>3.4404841397725969E-2</v>
      </c>
      <c r="AJ110" s="123">
        <v>3.4517015200379093E-2</v>
      </c>
    </row>
    <row r="111" spans="1:36" x14ac:dyDescent="0.3">
      <c r="A111" s="7" t="s">
        <v>27</v>
      </c>
      <c r="B111" s="55" t="s">
        <v>526</v>
      </c>
      <c r="C111" s="109">
        <v>0.36120488508031767</v>
      </c>
      <c r="D111" s="109">
        <v>0.35647265715215876</v>
      </c>
      <c r="E111" s="109">
        <v>0.38943041960043512</v>
      </c>
      <c r="F111" s="109">
        <v>0.40767571838833666</v>
      </c>
      <c r="G111" s="109">
        <v>0.44213038629791201</v>
      </c>
      <c r="H111" s="109">
        <v>0.35791428151772198</v>
      </c>
      <c r="I111" s="122">
        <v>0.40479794024077548</v>
      </c>
      <c r="J111" s="122">
        <v>0.41041766893568277</v>
      </c>
      <c r="K111" s="122">
        <v>0.41577940777915079</v>
      </c>
      <c r="L111" s="122">
        <v>0.42126720325665551</v>
      </c>
      <c r="M111" s="122">
        <v>0.42675165491533534</v>
      </c>
      <c r="N111" s="122">
        <v>0.43223276581043912</v>
      </c>
      <c r="O111" s="122">
        <v>0.43771053899349516</v>
      </c>
      <c r="P111" s="122">
        <v>0.44318497751231456</v>
      </c>
      <c r="Q111" s="122">
        <v>0.44865608441099997</v>
      </c>
      <c r="R111" s="122">
        <v>0.45412386272995181</v>
      </c>
      <c r="S111" s="122">
        <v>0.45958831550586721</v>
      </c>
      <c r="T111" s="122">
        <v>0.46504944577175422</v>
      </c>
      <c r="U111" s="122">
        <v>0.47050725655693471</v>
      </c>
      <c r="V111" s="122">
        <v>0.47596175088704529</v>
      </c>
      <c r="W111" s="122">
        <v>0.48141293178404937</v>
      </c>
      <c r="X111" s="122">
        <v>0.48686080226623962</v>
      </c>
      <c r="Y111" s="122">
        <v>0.49230536534824221</v>
      </c>
      <c r="Z111" s="122">
        <v>0.49774662404102643</v>
      </c>
      <c r="AA111" s="122">
        <v>0.50318458135190758</v>
      </c>
      <c r="AB111" s="122">
        <v>0.50861924028454919</v>
      </c>
      <c r="AC111" s="122">
        <v>0.51405060383897749</v>
      </c>
      <c r="AD111" s="122">
        <v>0.51947867501157841</v>
      </c>
      <c r="AE111" s="122">
        <v>0.5249034567951063</v>
      </c>
      <c r="AF111" s="122">
        <v>0.53032495217869091</v>
      </c>
      <c r="AG111" s="122">
        <v>0.53574316414784129</v>
      </c>
      <c r="AH111" s="122">
        <v>0.54115809568444784</v>
      </c>
      <c r="AI111" s="122">
        <v>0.54600450224104291</v>
      </c>
      <c r="AJ111" s="123">
        <v>0.54877151471559504</v>
      </c>
    </row>
    <row r="112" spans="1:36" x14ac:dyDescent="0.3">
      <c r="A112" s="11" t="s">
        <v>28</v>
      </c>
      <c r="B112" s="56" t="s">
        <v>526</v>
      </c>
      <c r="C112" s="112">
        <v>0.10053890745932269</v>
      </c>
      <c r="D112" s="112">
        <v>9.5010587649319231E-2</v>
      </c>
      <c r="E112" s="112">
        <v>9.228309195336501E-2</v>
      </c>
      <c r="F112" s="112">
        <v>6.7906652070641838E-2</v>
      </c>
      <c r="G112" s="112">
        <v>5.8429533749259049E-2</v>
      </c>
      <c r="H112" s="112">
        <v>0.11047792555766545</v>
      </c>
      <c r="I112" s="124">
        <v>7.9875333220269573E-2</v>
      </c>
      <c r="J112" s="124">
        <v>7.712027507051486E-2</v>
      </c>
      <c r="K112" s="124">
        <v>7.4319101636301427E-2</v>
      </c>
      <c r="L112" s="124">
        <v>7.1543936511386894E-2</v>
      </c>
      <c r="M112" s="124">
        <v>6.8770462347700553E-2</v>
      </c>
      <c r="N112" s="124">
        <v>6.5998677600212149E-2</v>
      </c>
      <c r="O112" s="124">
        <v>6.322858072577045E-2</v>
      </c>
      <c r="P112" s="124">
        <v>6.0460170183104539E-2</v>
      </c>
      <c r="Q112" s="124">
        <v>5.7693444432818763E-2</v>
      </c>
      <c r="R112" s="124">
        <v>5.4928401937390021E-2</v>
      </c>
      <c r="S112" s="124">
        <v>5.2165041161168171E-2</v>
      </c>
      <c r="T112" s="124">
        <v>4.9403360570367601E-2</v>
      </c>
      <c r="U112" s="124">
        <v>4.6643358633068351E-2</v>
      </c>
      <c r="V112" s="124">
        <v>4.3885033819212313E-2</v>
      </c>
      <c r="W112" s="124">
        <v>4.1128384600599199E-2</v>
      </c>
      <c r="X112" s="124">
        <v>3.8373409450887436E-2</v>
      </c>
      <c r="Y112" s="124">
        <v>3.5620106845586412E-2</v>
      </c>
      <c r="Z112" s="124">
        <v>3.2868475262056607E-2</v>
      </c>
      <c r="AA112" s="124">
        <v>3.0118513179505271E-2</v>
      </c>
      <c r="AB112" s="124">
        <v>2.7370219078987307E-2</v>
      </c>
      <c r="AC112" s="124">
        <v>2.4623591443396996E-2</v>
      </c>
      <c r="AD112" s="124">
        <v>2.1878628757468651E-2</v>
      </c>
      <c r="AE112" s="124">
        <v>1.9135329507773302E-2</v>
      </c>
      <c r="AF112" s="124">
        <v>1.6393692182714626E-2</v>
      </c>
      <c r="AG112" s="124">
        <v>1.3653715272529914E-2</v>
      </c>
      <c r="AH112" s="124">
        <v>1.0915397269282012E-2</v>
      </c>
      <c r="AI112" s="124">
        <v>8.1702784405006199E-3</v>
      </c>
      <c r="AJ112" s="125">
        <v>5.4121076089414808E-3</v>
      </c>
    </row>
    <row r="113" spans="1:36" x14ac:dyDescent="0.3">
      <c r="A113" s="16" t="s">
        <v>29</v>
      </c>
      <c r="B113" s="54" t="s">
        <v>526</v>
      </c>
      <c r="C113" s="106">
        <v>3.3716815029754592E-2</v>
      </c>
      <c r="D113" s="106">
        <v>3.8575101548092759E-2</v>
      </c>
      <c r="E113" s="106">
        <v>3.9759742731748912E-2</v>
      </c>
      <c r="F113" s="106">
        <v>4.4386899746656341E-2</v>
      </c>
      <c r="G113" s="106">
        <v>3.7691361904523921E-2</v>
      </c>
      <c r="H113" s="106">
        <v>3.7378444566458925E-2</v>
      </c>
      <c r="I113" s="120">
        <v>3.6878115208595352E-2</v>
      </c>
      <c r="J113" s="120">
        <v>3.6459008862204628E-2</v>
      </c>
      <c r="K113" s="120">
        <v>3.6039902527075271E-2</v>
      </c>
      <c r="L113" s="120">
        <v>3.5620796203207017E-2</v>
      </c>
      <c r="M113" s="120">
        <v>3.5201689890599908E-2</v>
      </c>
      <c r="N113" s="120">
        <v>3.4782583589254117E-2</v>
      </c>
      <c r="O113" s="120">
        <v>3.4363477299169359E-2</v>
      </c>
      <c r="P113" s="120">
        <v>3.39443710203459E-2</v>
      </c>
      <c r="Q113" s="120">
        <v>3.3525264752783439E-2</v>
      </c>
      <c r="R113" s="120">
        <v>3.3106158496482324E-2</v>
      </c>
      <c r="S113" s="120">
        <v>3.2687052251442389E-2</v>
      </c>
      <c r="T113" s="120">
        <v>3.2267946017663467E-2</v>
      </c>
      <c r="U113" s="120">
        <v>3.184883979514589E-2</v>
      </c>
      <c r="V113" s="120">
        <v>3.1429733583889348E-2</v>
      </c>
      <c r="W113" s="120">
        <v>3.1010627383894117E-2</v>
      </c>
      <c r="X113" s="120">
        <v>3.0591521195159958E-2</v>
      </c>
      <c r="Y113" s="120">
        <v>3.0172415017687072E-2</v>
      </c>
      <c r="Z113" s="120">
        <v>2.9753308851475261E-2</v>
      </c>
      <c r="AA113" s="120">
        <v>2.9334202696524678E-2</v>
      </c>
      <c r="AB113" s="120">
        <v>2.8915096552835317E-2</v>
      </c>
      <c r="AC113" s="120">
        <v>2.8495990420407027E-2</v>
      </c>
      <c r="AD113" s="120">
        <v>2.807688429923998E-2</v>
      </c>
      <c r="AE113" s="120">
        <v>2.7657778189334035E-2</v>
      </c>
      <c r="AF113" s="120">
        <v>2.7238672090689316E-2</v>
      </c>
      <c r="AG113" s="120">
        <v>2.6819566003305706E-2</v>
      </c>
      <c r="AH113" s="120">
        <v>2.640045992718338E-2</v>
      </c>
      <c r="AI113" s="120">
        <v>2.5981353862322216E-2</v>
      </c>
      <c r="AJ113" s="121">
        <v>2.556224780872212E-2</v>
      </c>
    </row>
    <row r="114" spans="1:36" x14ac:dyDescent="0.3">
      <c r="A114" s="7" t="s">
        <v>30</v>
      </c>
      <c r="B114" s="55" t="s">
        <v>526</v>
      </c>
      <c r="C114" s="109">
        <v>0.57264702700044268</v>
      </c>
      <c r="D114" s="109">
        <v>0.57591947155951451</v>
      </c>
      <c r="E114" s="109">
        <v>0.57521015080099103</v>
      </c>
      <c r="F114" s="109">
        <v>0.54368175239694649</v>
      </c>
      <c r="G114" s="109">
        <v>0.53621715500777078</v>
      </c>
      <c r="H114" s="109">
        <v>0.56396692032387596</v>
      </c>
      <c r="I114" s="122">
        <v>0.53732930248968203</v>
      </c>
      <c r="J114" s="122">
        <v>0.52997927061047434</v>
      </c>
      <c r="K114" s="122">
        <v>0.52262923892875957</v>
      </c>
      <c r="L114" s="122">
        <v>0.51527920744453704</v>
      </c>
      <c r="M114" s="122">
        <v>0.50792917615780564</v>
      </c>
      <c r="N114" s="122">
        <v>0.50057914506856638</v>
      </c>
      <c r="O114" s="122">
        <v>0.4932291141768182</v>
      </c>
      <c r="P114" s="122">
        <v>0.48587908348256192</v>
      </c>
      <c r="Q114" s="122">
        <v>0.47852905298579812</v>
      </c>
      <c r="R114" s="122">
        <v>0.47117902268652506</v>
      </c>
      <c r="S114" s="122">
        <v>0.46382899258474369</v>
      </c>
      <c r="T114" s="122">
        <v>0.45647896268045318</v>
      </c>
      <c r="U114" s="122">
        <v>0.44912893297365519</v>
      </c>
      <c r="V114" s="122">
        <v>0.44177890346435017</v>
      </c>
      <c r="W114" s="122">
        <v>0.43442887415253539</v>
      </c>
      <c r="X114" s="122">
        <v>0.42707884503821236</v>
      </c>
      <c r="Y114" s="122">
        <v>0.41972881612138074</v>
      </c>
      <c r="Z114" s="122">
        <v>0.41237878740204092</v>
      </c>
      <c r="AA114" s="122">
        <v>0.40502875888019363</v>
      </c>
      <c r="AB114" s="122">
        <v>0.39767873055583697</v>
      </c>
      <c r="AC114" s="122">
        <v>0.39032870242897189</v>
      </c>
      <c r="AD114" s="122">
        <v>0.38297867449959794</v>
      </c>
      <c r="AE114" s="122">
        <v>0.37562864676771607</v>
      </c>
      <c r="AF114" s="122">
        <v>0.36827861923332678</v>
      </c>
      <c r="AG114" s="122">
        <v>0.36092859189642795</v>
      </c>
      <c r="AH114" s="122">
        <v>0.35357856475702076</v>
      </c>
      <c r="AI114" s="122">
        <v>0.34622853781510493</v>
      </c>
      <c r="AJ114" s="123">
        <v>0.33887851107068079</v>
      </c>
    </row>
    <row r="115" spans="1:36" x14ac:dyDescent="0.3">
      <c r="A115" s="7" t="s">
        <v>31</v>
      </c>
      <c r="B115" s="55" t="s">
        <v>526</v>
      </c>
      <c r="C115" s="109">
        <v>0</v>
      </c>
      <c r="D115" s="109">
        <v>0</v>
      </c>
      <c r="E115" s="109">
        <v>0</v>
      </c>
      <c r="F115" s="109">
        <v>0</v>
      </c>
      <c r="G115" s="109">
        <v>0</v>
      </c>
      <c r="H115" s="109">
        <v>0</v>
      </c>
      <c r="I115" s="122">
        <v>0</v>
      </c>
      <c r="J115" s="122">
        <v>0</v>
      </c>
      <c r="K115" s="122">
        <v>0</v>
      </c>
      <c r="L115" s="122">
        <v>0</v>
      </c>
      <c r="M115" s="122">
        <v>0</v>
      </c>
      <c r="N115" s="122">
        <v>0</v>
      </c>
      <c r="O115" s="122">
        <v>0</v>
      </c>
      <c r="P115" s="122">
        <v>0</v>
      </c>
      <c r="Q115" s="122">
        <v>0</v>
      </c>
      <c r="R115" s="122">
        <v>0</v>
      </c>
      <c r="S115" s="122">
        <v>0</v>
      </c>
      <c r="T115" s="122">
        <v>0</v>
      </c>
      <c r="U115" s="122">
        <v>0</v>
      </c>
      <c r="V115" s="122">
        <v>0</v>
      </c>
      <c r="W115" s="122">
        <v>0</v>
      </c>
      <c r="X115" s="122">
        <v>0</v>
      </c>
      <c r="Y115" s="122">
        <v>0</v>
      </c>
      <c r="Z115" s="122">
        <v>0</v>
      </c>
      <c r="AA115" s="122">
        <v>0</v>
      </c>
      <c r="AB115" s="122">
        <v>0</v>
      </c>
      <c r="AC115" s="122">
        <v>0</v>
      </c>
      <c r="AD115" s="122">
        <v>0</v>
      </c>
      <c r="AE115" s="122">
        <v>0</v>
      </c>
      <c r="AF115" s="122">
        <v>0</v>
      </c>
      <c r="AG115" s="122">
        <v>0</v>
      </c>
      <c r="AH115" s="122">
        <v>0</v>
      </c>
      <c r="AI115" s="122">
        <v>0</v>
      </c>
      <c r="AJ115" s="123">
        <v>0</v>
      </c>
    </row>
    <row r="116" spans="1:36" x14ac:dyDescent="0.3">
      <c r="A116" s="7" t="s">
        <v>32</v>
      </c>
      <c r="B116" s="55" t="s">
        <v>526</v>
      </c>
      <c r="C116" s="109">
        <v>0.26400550828702113</v>
      </c>
      <c r="D116" s="109">
        <v>0.26322481087082406</v>
      </c>
      <c r="E116" s="109">
        <v>0.25639426610984661</v>
      </c>
      <c r="F116" s="109">
        <v>0.26942667597277675</v>
      </c>
      <c r="G116" s="109">
        <v>0.29114879430577667</v>
      </c>
      <c r="H116" s="109">
        <v>0.25643868423868377</v>
      </c>
      <c r="I116" s="122">
        <v>0.28239683419728001</v>
      </c>
      <c r="J116" s="122">
        <v>0.28774647466343356</v>
      </c>
      <c r="K116" s="122">
        <v>0.29309611498584376</v>
      </c>
      <c r="L116" s="122">
        <v>0.29844575516451105</v>
      </c>
      <c r="M116" s="122">
        <v>0.30379539519943682</v>
      </c>
      <c r="N116" s="122">
        <v>0.30914503509062063</v>
      </c>
      <c r="O116" s="122">
        <v>0.31449467483806198</v>
      </c>
      <c r="P116" s="122">
        <v>0.3198443144417612</v>
      </c>
      <c r="Q116" s="122">
        <v>0.32519395390171763</v>
      </c>
      <c r="R116" s="122">
        <v>0.33054359321793247</v>
      </c>
      <c r="S116" s="122">
        <v>0.33589323239040519</v>
      </c>
      <c r="T116" s="122">
        <v>0.3412428714191369</v>
      </c>
      <c r="U116" s="122">
        <v>0.34659251030412536</v>
      </c>
      <c r="V116" s="122">
        <v>0.3519421490453713</v>
      </c>
      <c r="W116" s="122">
        <v>0.35729178764287545</v>
      </c>
      <c r="X116" s="122">
        <v>0.36264142609663752</v>
      </c>
      <c r="Y116" s="122">
        <v>0.3679910644066573</v>
      </c>
      <c r="Z116" s="122">
        <v>0.37334070257293517</v>
      </c>
      <c r="AA116" s="122">
        <v>0.37869034059547013</v>
      </c>
      <c r="AB116" s="122">
        <v>0.38403997847426369</v>
      </c>
      <c r="AC116" s="122">
        <v>0.38938961620931523</v>
      </c>
      <c r="AD116" s="122">
        <v>0.39473925380062591</v>
      </c>
      <c r="AE116" s="122">
        <v>0.4000888912481933</v>
      </c>
      <c r="AF116" s="122">
        <v>0.40543852855201779</v>
      </c>
      <c r="AG116" s="122">
        <v>0.41078816571210086</v>
      </c>
      <c r="AH116" s="122">
        <v>0.41613780272844203</v>
      </c>
      <c r="AI116" s="122">
        <v>0.4214874396010409</v>
      </c>
      <c r="AJ116" s="123">
        <v>0.42683707632989792</v>
      </c>
    </row>
    <row r="117" spans="1:36" x14ac:dyDescent="0.3">
      <c r="A117" s="7" t="s">
        <v>33</v>
      </c>
      <c r="B117" s="55" t="s">
        <v>526</v>
      </c>
      <c r="C117" s="109">
        <v>0.12963064968278168</v>
      </c>
      <c r="D117" s="109">
        <v>0.12228061602156873</v>
      </c>
      <c r="E117" s="109">
        <v>0.12863603089261552</v>
      </c>
      <c r="F117" s="109">
        <v>0.14250426107829003</v>
      </c>
      <c r="G117" s="109">
        <v>0.13494305357175757</v>
      </c>
      <c r="H117" s="109">
        <v>0.14221595087098127</v>
      </c>
      <c r="I117" s="122">
        <v>0.14339574810444261</v>
      </c>
      <c r="J117" s="122">
        <v>0.14581524586388731</v>
      </c>
      <c r="K117" s="122">
        <v>0.14823474355832156</v>
      </c>
      <c r="L117" s="122">
        <v>0.15065424118774476</v>
      </c>
      <c r="M117" s="122">
        <v>0.1530737387521576</v>
      </c>
      <c r="N117" s="122">
        <v>0.15549323625155895</v>
      </c>
      <c r="O117" s="122">
        <v>0.15791273368595035</v>
      </c>
      <c r="P117" s="122">
        <v>0.16033223105533109</v>
      </c>
      <c r="Q117" s="122">
        <v>0.16275172835970081</v>
      </c>
      <c r="R117" s="122">
        <v>0.16517122559906011</v>
      </c>
      <c r="S117" s="122">
        <v>0.16759072277340872</v>
      </c>
      <c r="T117" s="122">
        <v>0.17001021988274637</v>
      </c>
      <c r="U117" s="122">
        <v>0.17242971692707365</v>
      </c>
      <c r="V117" s="122">
        <v>0.17484921390638916</v>
      </c>
      <c r="W117" s="122">
        <v>0.17726871082069504</v>
      </c>
      <c r="X117" s="122">
        <v>0.1796882076699903</v>
      </c>
      <c r="Y117" s="122">
        <v>0.18210770445427477</v>
      </c>
      <c r="Z117" s="122">
        <v>0.18452720117354868</v>
      </c>
      <c r="AA117" s="122">
        <v>0.18694669782781154</v>
      </c>
      <c r="AB117" s="122">
        <v>0.18936619441706404</v>
      </c>
      <c r="AC117" s="122">
        <v>0.19178569094130596</v>
      </c>
      <c r="AD117" s="122">
        <v>0.19420518740053602</v>
      </c>
      <c r="AE117" s="122">
        <v>0.19662468379475662</v>
      </c>
      <c r="AF117" s="122">
        <v>0.19904418012396613</v>
      </c>
      <c r="AG117" s="122">
        <v>0.20146367638816534</v>
      </c>
      <c r="AH117" s="122">
        <v>0.20388317258735394</v>
      </c>
      <c r="AI117" s="122">
        <v>0.20630266872153183</v>
      </c>
      <c r="AJ117" s="123">
        <v>0.20872216479069916</v>
      </c>
    </row>
    <row r="118" spans="1:36" x14ac:dyDescent="0.3">
      <c r="A118" s="7" t="s">
        <v>34</v>
      </c>
      <c r="B118" s="55" t="s">
        <v>526</v>
      </c>
      <c r="C118" s="109">
        <v>0</v>
      </c>
      <c r="D118" s="109">
        <v>0</v>
      </c>
      <c r="E118" s="109">
        <v>0</v>
      </c>
      <c r="F118" s="109">
        <v>0</v>
      </c>
      <c r="G118" s="109">
        <v>0</v>
      </c>
      <c r="H118" s="109">
        <v>0</v>
      </c>
      <c r="I118" s="122">
        <v>0</v>
      </c>
      <c r="J118" s="122">
        <v>0</v>
      </c>
      <c r="K118" s="122">
        <v>0</v>
      </c>
      <c r="L118" s="122">
        <v>0</v>
      </c>
      <c r="M118" s="122">
        <v>0</v>
      </c>
      <c r="N118" s="122">
        <v>0</v>
      </c>
      <c r="O118" s="122">
        <v>0</v>
      </c>
      <c r="P118" s="122">
        <v>0</v>
      </c>
      <c r="Q118" s="122">
        <v>0</v>
      </c>
      <c r="R118" s="122">
        <v>0</v>
      </c>
      <c r="S118" s="122">
        <v>0</v>
      </c>
      <c r="T118" s="122">
        <v>0</v>
      </c>
      <c r="U118" s="122">
        <v>0</v>
      </c>
      <c r="V118" s="122">
        <v>0</v>
      </c>
      <c r="W118" s="122">
        <v>0</v>
      </c>
      <c r="X118" s="122">
        <v>0</v>
      </c>
      <c r="Y118" s="122">
        <v>0</v>
      </c>
      <c r="Z118" s="122">
        <v>0</v>
      </c>
      <c r="AA118" s="122">
        <v>0</v>
      </c>
      <c r="AB118" s="122">
        <v>0</v>
      </c>
      <c r="AC118" s="122">
        <v>0</v>
      </c>
      <c r="AD118" s="122">
        <v>0</v>
      </c>
      <c r="AE118" s="122">
        <v>0</v>
      </c>
      <c r="AF118" s="122">
        <v>0</v>
      </c>
      <c r="AG118" s="122">
        <v>0</v>
      </c>
      <c r="AH118" s="122">
        <v>0</v>
      </c>
      <c r="AI118" s="122">
        <v>0</v>
      </c>
      <c r="AJ118" s="123">
        <v>0</v>
      </c>
    </row>
    <row r="119" spans="1:36" x14ac:dyDescent="0.3">
      <c r="A119" s="11" t="s">
        <v>35</v>
      </c>
      <c r="B119" s="56" t="s">
        <v>526</v>
      </c>
      <c r="C119" s="112">
        <v>0</v>
      </c>
      <c r="D119" s="112">
        <v>0</v>
      </c>
      <c r="E119" s="112">
        <v>0</v>
      </c>
      <c r="F119" s="112">
        <v>0</v>
      </c>
      <c r="G119" s="112">
        <v>0</v>
      </c>
      <c r="H119" s="112">
        <v>0</v>
      </c>
      <c r="I119" s="124">
        <v>0</v>
      </c>
      <c r="J119" s="124">
        <v>0</v>
      </c>
      <c r="K119" s="124">
        <v>0</v>
      </c>
      <c r="L119" s="124">
        <v>0</v>
      </c>
      <c r="M119" s="124">
        <v>0</v>
      </c>
      <c r="N119" s="124">
        <v>0</v>
      </c>
      <c r="O119" s="124">
        <v>0</v>
      </c>
      <c r="P119" s="124">
        <v>0</v>
      </c>
      <c r="Q119" s="124">
        <v>0</v>
      </c>
      <c r="R119" s="124">
        <v>0</v>
      </c>
      <c r="S119" s="124">
        <v>0</v>
      </c>
      <c r="T119" s="124">
        <v>0</v>
      </c>
      <c r="U119" s="124">
        <v>0</v>
      </c>
      <c r="V119" s="124">
        <v>0</v>
      </c>
      <c r="W119" s="124">
        <v>0</v>
      </c>
      <c r="X119" s="124">
        <v>0</v>
      </c>
      <c r="Y119" s="124">
        <v>0</v>
      </c>
      <c r="Z119" s="124">
        <v>0</v>
      </c>
      <c r="AA119" s="124">
        <v>0</v>
      </c>
      <c r="AB119" s="124">
        <v>0</v>
      </c>
      <c r="AC119" s="124">
        <v>0</v>
      </c>
      <c r="AD119" s="124">
        <v>0</v>
      </c>
      <c r="AE119" s="124">
        <v>0</v>
      </c>
      <c r="AF119" s="124">
        <v>0</v>
      </c>
      <c r="AG119" s="124">
        <v>0</v>
      </c>
      <c r="AH119" s="124">
        <v>0</v>
      </c>
      <c r="AI119" s="124">
        <v>0</v>
      </c>
      <c r="AJ119" s="125">
        <v>0</v>
      </c>
    </row>
    <row r="120" spans="1:36" x14ac:dyDescent="0.3">
      <c r="A120" s="16" t="s">
        <v>36</v>
      </c>
      <c r="B120" s="54" t="s">
        <v>526</v>
      </c>
      <c r="C120" s="105">
        <v>7.8040245854244601E-5</v>
      </c>
      <c r="D120" s="105">
        <v>1.1814161677346006E-4</v>
      </c>
      <c r="E120" s="105">
        <v>7.7888830210489529E-4</v>
      </c>
      <c r="F120" s="105">
        <v>2.6172324465876661E-4</v>
      </c>
      <c r="G120" s="105">
        <v>6.7391085577320014E-4</v>
      </c>
      <c r="H120" s="105">
        <v>3.3227340073789399E-4</v>
      </c>
      <c r="I120" s="120">
        <v>1.4930521469038745E-4</v>
      </c>
      <c r="J120" s="120">
        <v>8.129279503152299E-5</v>
      </c>
      <c r="K120" s="120">
        <v>1.3280373392313613E-5</v>
      </c>
      <c r="L120" s="120">
        <v>-5.4732050227296379E-5</v>
      </c>
      <c r="M120" s="120">
        <v>-1.227444758272515E-4</v>
      </c>
      <c r="N120" s="120">
        <v>-1.9075690340760755E-4</v>
      </c>
      <c r="O120" s="120">
        <v>-2.5876933296830874E-4</v>
      </c>
      <c r="P120" s="120">
        <v>-3.2678176450941113E-4</v>
      </c>
      <c r="Q120" s="120">
        <v>-3.9479419803085811E-4</v>
      </c>
      <c r="R120" s="120">
        <v>-4.628066335327071E-4</v>
      </c>
      <c r="S120" s="120">
        <v>0</v>
      </c>
      <c r="T120" s="120">
        <v>0</v>
      </c>
      <c r="U120" s="120">
        <v>0</v>
      </c>
      <c r="V120" s="120">
        <v>0</v>
      </c>
      <c r="W120" s="120">
        <v>0</v>
      </c>
      <c r="X120" s="120">
        <v>0</v>
      </c>
      <c r="Y120" s="120">
        <v>0</v>
      </c>
      <c r="Z120" s="120">
        <v>0</v>
      </c>
      <c r="AA120" s="120">
        <v>0</v>
      </c>
      <c r="AB120" s="120">
        <v>0</v>
      </c>
      <c r="AC120" s="120">
        <v>0</v>
      </c>
      <c r="AD120" s="120">
        <v>0</v>
      </c>
      <c r="AE120" s="120">
        <v>0</v>
      </c>
      <c r="AF120" s="120">
        <v>0</v>
      </c>
      <c r="AG120" s="120">
        <v>0</v>
      </c>
      <c r="AH120" s="120">
        <v>0</v>
      </c>
      <c r="AI120" s="120">
        <v>0</v>
      </c>
      <c r="AJ120" s="121">
        <v>0</v>
      </c>
    </row>
    <row r="121" spans="1:36" x14ac:dyDescent="0.3">
      <c r="A121" s="7" t="s">
        <v>37</v>
      </c>
      <c r="B121" s="55" t="s">
        <v>526</v>
      </c>
      <c r="C121" s="108">
        <v>8.3618562627905998E-2</v>
      </c>
      <c r="D121" s="108">
        <v>7.7179490427876765E-2</v>
      </c>
      <c r="E121" s="108">
        <v>7.3833918005429947E-2</v>
      </c>
      <c r="F121" s="108">
        <v>8.2134572586068127E-2</v>
      </c>
      <c r="G121" s="108">
        <v>7.8519154620246168E-2</v>
      </c>
      <c r="H121" s="108">
        <v>7.6581101831880202E-2</v>
      </c>
      <c r="I121" s="122">
        <v>8.6328888151860669E-2</v>
      </c>
      <c r="J121" s="122">
        <v>8.8701652434207676E-2</v>
      </c>
      <c r="K121" s="122">
        <v>9.1074416785645304E-2</v>
      </c>
      <c r="L121" s="122">
        <v>9.344718120617268E-2</v>
      </c>
      <c r="M121" s="122">
        <v>9.5819945695789693E-2</v>
      </c>
      <c r="N121" s="122">
        <v>9.8192710254496524E-2</v>
      </c>
      <c r="O121" s="122">
        <v>0.10056547488229295</v>
      </c>
      <c r="P121" s="122">
        <v>0.10293823957917919</v>
      </c>
      <c r="Q121" s="122">
        <v>0.10531100434515489</v>
      </c>
      <c r="R121" s="122">
        <v>0.10768376918022057</v>
      </c>
      <c r="S121" s="122">
        <v>0.10999814497124889</v>
      </c>
      <c r="T121" s="122">
        <v>0.11236201314356996</v>
      </c>
      <c r="U121" s="122">
        <v>0.11472556005410305</v>
      </c>
      <c r="V121" s="122">
        <v>0.11708878576833551</v>
      </c>
      <c r="W121" s="122">
        <v>0.11945169035173663</v>
      </c>
      <c r="X121" s="122">
        <v>0.12181427386975803</v>
      </c>
      <c r="Y121" s="122">
        <v>0.12417653638783374</v>
      </c>
      <c r="Z121" s="122">
        <v>0.12653847797137915</v>
      </c>
      <c r="AA121" s="122">
        <v>0.12890009868579386</v>
      </c>
      <c r="AB121" s="122">
        <v>0.13126139859645783</v>
      </c>
      <c r="AC121" s="122">
        <v>0.13362237776873365</v>
      </c>
      <c r="AD121" s="122">
        <v>0.13598303626796654</v>
      </c>
      <c r="AE121" s="122">
        <v>0.13834337415948331</v>
      </c>
      <c r="AF121" s="122">
        <v>0.14070339150859415</v>
      </c>
      <c r="AG121" s="122">
        <v>0.14306308838059051</v>
      </c>
      <c r="AH121" s="122">
        <v>0.14542246484074653</v>
      </c>
      <c r="AI121" s="122">
        <v>0.14778152095431848</v>
      </c>
      <c r="AJ121" s="123">
        <v>0.15014025678654494</v>
      </c>
    </row>
    <row r="122" spans="1:36" x14ac:dyDescent="0.3">
      <c r="A122" s="7" t="s">
        <v>38</v>
      </c>
      <c r="B122" s="55" t="s">
        <v>526</v>
      </c>
      <c r="C122" s="108">
        <v>0.88204945149725378</v>
      </c>
      <c r="D122" s="108">
        <v>0.88668938690104748</v>
      </c>
      <c r="E122" s="108">
        <v>0.89138564808705611</v>
      </c>
      <c r="F122" s="108">
        <v>0.88102905628104322</v>
      </c>
      <c r="G122" s="108">
        <v>0.87304837218974229</v>
      </c>
      <c r="H122" s="108">
        <v>0.87475749647440604</v>
      </c>
      <c r="I122" s="122">
        <v>0.86520747306353707</v>
      </c>
      <c r="J122" s="122">
        <v>0.86065575562808505</v>
      </c>
      <c r="K122" s="122">
        <v>0.85610403806009583</v>
      </c>
      <c r="L122" s="122">
        <v>0.85155232035957074</v>
      </c>
      <c r="M122" s="122">
        <v>0.84700060252650899</v>
      </c>
      <c r="N122" s="122">
        <v>0.84244888456091216</v>
      </c>
      <c r="O122" s="122">
        <v>0.83789716646277823</v>
      </c>
      <c r="P122" s="122">
        <v>0.8333454482321091</v>
      </c>
      <c r="Q122" s="122">
        <v>0.82879372986890354</v>
      </c>
      <c r="R122" s="122">
        <v>0.82424201137316222</v>
      </c>
      <c r="S122" s="122">
        <v>0.81925541634585541</v>
      </c>
      <c r="T122" s="122">
        <v>0.81465073545364708</v>
      </c>
      <c r="U122" s="122">
        <v>0.81004668036114824</v>
      </c>
      <c r="V122" s="122">
        <v>0.80544325094079405</v>
      </c>
      <c r="W122" s="122">
        <v>0.80084044706505308</v>
      </c>
      <c r="X122" s="122">
        <v>0.79623826860643065</v>
      </c>
      <c r="Y122" s="122">
        <v>0.79163671543746317</v>
      </c>
      <c r="Z122" s="122">
        <v>0.78703578743072666</v>
      </c>
      <c r="AA122" s="122">
        <v>0.78243548445882583</v>
      </c>
      <c r="AB122" s="122">
        <v>0.77783580639440519</v>
      </c>
      <c r="AC122" s="122">
        <v>0.77323675311014062</v>
      </c>
      <c r="AD122" s="122">
        <v>0.76863832447874481</v>
      </c>
      <c r="AE122" s="122">
        <v>0.76404052037296322</v>
      </c>
      <c r="AF122" s="122">
        <v>0.75944334066557684</v>
      </c>
      <c r="AG122" s="122">
        <v>0.75484678522940063</v>
      </c>
      <c r="AH122" s="122">
        <v>0.75025085393728497</v>
      </c>
      <c r="AI122" s="122">
        <v>0.74565554666211409</v>
      </c>
      <c r="AJ122" s="123">
        <v>0.74106086327680631</v>
      </c>
    </row>
    <row r="123" spans="1:36" x14ac:dyDescent="0.3">
      <c r="A123" s="7" t="s">
        <v>39</v>
      </c>
      <c r="B123" s="55" t="s">
        <v>526</v>
      </c>
      <c r="C123" s="108">
        <v>2.6117338878810768E-2</v>
      </c>
      <c r="D123" s="108">
        <v>2.7758902794861654E-2</v>
      </c>
      <c r="E123" s="108">
        <v>2.642762325108788E-2</v>
      </c>
      <c r="F123" s="108">
        <v>2.8525084329258894E-2</v>
      </c>
      <c r="G123" s="108">
        <v>3.7040304000689014E-2</v>
      </c>
      <c r="H123" s="108">
        <v>3.8362052140277707E-2</v>
      </c>
      <c r="I123" s="122">
        <v>3.871942131609981E-2</v>
      </c>
      <c r="J123" s="122">
        <v>4.0811336832707858E-2</v>
      </c>
      <c r="K123" s="122">
        <v>4.2903252410228805E-2</v>
      </c>
      <c r="L123" s="122">
        <v>4.499516804866089E-2</v>
      </c>
      <c r="M123" s="122">
        <v>4.708708374800584E-2</v>
      </c>
      <c r="N123" s="122">
        <v>4.9178999508261947E-2</v>
      </c>
      <c r="O123" s="122">
        <v>5.1270915329430906E-2</v>
      </c>
      <c r="P123" s="122">
        <v>5.3362831211511044E-2</v>
      </c>
      <c r="Q123" s="122">
        <v>5.5454747154503943E-2</v>
      </c>
      <c r="R123" s="122">
        <v>5.7546663158408111E-2</v>
      </c>
      <c r="S123" s="122">
        <v>5.9606938723385947E-2</v>
      </c>
      <c r="T123" s="122">
        <v>6.1693551306437784E-2</v>
      </c>
      <c r="U123" s="122">
        <v>6.3779880308156719E-2</v>
      </c>
      <c r="V123" s="122">
        <v>6.5865925786347354E-2</v>
      </c>
      <c r="W123" s="122">
        <v>6.7951687798801966E-2</v>
      </c>
      <c r="X123" s="122">
        <v>7.003716640329366E-2</v>
      </c>
      <c r="Y123" s="122">
        <v>7.2122361657583511E-2</v>
      </c>
      <c r="Z123" s="122">
        <v>7.420727361941333E-2</v>
      </c>
      <c r="AA123" s="122">
        <v>7.6291902346512439E-2</v>
      </c>
      <c r="AB123" s="122">
        <v>7.8376247896591367E-2</v>
      </c>
      <c r="AC123" s="122">
        <v>8.0460310327348211E-2</v>
      </c>
      <c r="AD123" s="122">
        <v>8.2544089696462097E-2</v>
      </c>
      <c r="AE123" s="122">
        <v>8.4627586061599633E-2</v>
      </c>
      <c r="AF123" s="122">
        <v>8.6710799480408884E-2</v>
      </c>
      <c r="AG123" s="122">
        <v>8.8793730010525179E-2</v>
      </c>
      <c r="AH123" s="122">
        <v>9.0876377709564971E-2</v>
      </c>
      <c r="AI123" s="122">
        <v>9.2958742635131583E-2</v>
      </c>
      <c r="AJ123" s="123">
        <v>9.5040824844812702E-2</v>
      </c>
    </row>
    <row r="124" spans="1:36" x14ac:dyDescent="0.3">
      <c r="A124" s="7" t="s">
        <v>40</v>
      </c>
      <c r="B124" s="55" t="s">
        <v>526</v>
      </c>
      <c r="C124" s="108">
        <v>0</v>
      </c>
      <c r="D124" s="108">
        <v>0</v>
      </c>
      <c r="E124" s="108">
        <v>0</v>
      </c>
      <c r="F124" s="108">
        <v>0</v>
      </c>
      <c r="G124" s="108">
        <v>0</v>
      </c>
      <c r="H124" s="108">
        <v>0</v>
      </c>
      <c r="I124" s="122">
        <v>0</v>
      </c>
      <c r="J124" s="122">
        <v>0</v>
      </c>
      <c r="K124" s="122">
        <v>0</v>
      </c>
      <c r="L124" s="122">
        <v>0</v>
      </c>
      <c r="M124" s="122">
        <v>0</v>
      </c>
      <c r="N124" s="122">
        <v>0</v>
      </c>
      <c r="O124" s="122">
        <v>0</v>
      </c>
      <c r="P124" s="122">
        <v>0</v>
      </c>
      <c r="Q124" s="122">
        <v>0</v>
      </c>
      <c r="R124" s="122">
        <v>0</v>
      </c>
      <c r="S124" s="122">
        <v>0</v>
      </c>
      <c r="T124" s="122">
        <v>0</v>
      </c>
      <c r="U124" s="122">
        <v>0</v>
      </c>
      <c r="V124" s="122">
        <v>0</v>
      </c>
      <c r="W124" s="122">
        <v>0</v>
      </c>
      <c r="X124" s="122">
        <v>0</v>
      </c>
      <c r="Y124" s="122">
        <v>0</v>
      </c>
      <c r="Z124" s="122">
        <v>0</v>
      </c>
      <c r="AA124" s="122">
        <v>0</v>
      </c>
      <c r="AB124" s="122">
        <v>0</v>
      </c>
      <c r="AC124" s="122">
        <v>0</v>
      </c>
      <c r="AD124" s="122">
        <v>0</v>
      </c>
      <c r="AE124" s="122">
        <v>0</v>
      </c>
      <c r="AF124" s="122">
        <v>0</v>
      </c>
      <c r="AG124" s="122">
        <v>0</v>
      </c>
      <c r="AH124" s="122">
        <v>0</v>
      </c>
      <c r="AI124" s="122">
        <v>0</v>
      </c>
      <c r="AJ124" s="123">
        <v>0</v>
      </c>
    </row>
    <row r="125" spans="1:36" x14ac:dyDescent="0.3">
      <c r="A125" s="7" t="s">
        <v>41</v>
      </c>
      <c r="B125" s="55" t="s">
        <v>526</v>
      </c>
      <c r="C125" s="108">
        <v>1.6432700448790721E-3</v>
      </c>
      <c r="D125" s="108">
        <v>1.6127689318170195E-3</v>
      </c>
      <c r="E125" s="108">
        <v>1.4147252700482096E-3</v>
      </c>
      <c r="F125" s="108">
        <v>1.172464613217616E-3</v>
      </c>
      <c r="G125" s="108">
        <v>1.2811557325357415E-3</v>
      </c>
      <c r="H125" s="108">
        <v>2.4500716593191139E-3</v>
      </c>
      <c r="I125" s="122">
        <v>1.7918685772288392E-3</v>
      </c>
      <c r="J125" s="122">
        <v>1.8203071386784556E-3</v>
      </c>
      <c r="K125" s="122">
        <v>1.8487457009561347E-3</v>
      </c>
      <c r="L125" s="122">
        <v>1.87718426406189E-3</v>
      </c>
      <c r="M125" s="122">
        <v>1.9056228279957128E-3</v>
      </c>
      <c r="N125" s="122">
        <v>1.9340613927576063E-3</v>
      </c>
      <c r="O125" s="122">
        <v>1.9624999583475662E-3</v>
      </c>
      <c r="P125" s="122">
        <v>1.9909385247655902E-3</v>
      </c>
      <c r="Q125" s="122">
        <v>2.0193770920116849E-3</v>
      </c>
      <c r="R125" s="122">
        <v>2.0478156600858537E-3</v>
      </c>
      <c r="S125" s="122">
        <v>2.0751526983605315E-3</v>
      </c>
      <c r="T125" s="122">
        <v>2.1034331966400632E-3</v>
      </c>
      <c r="U125" s="122">
        <v>2.1317098514550708E-3</v>
      </c>
      <c r="V125" s="122">
        <v>2.159982663589037E-3</v>
      </c>
      <c r="W125" s="122">
        <v>2.1882516338252063E-3</v>
      </c>
      <c r="X125" s="122">
        <v>2.2165167629466182E-3</v>
      </c>
      <c r="Y125" s="122">
        <v>2.2447780517361043E-3</v>
      </c>
      <c r="Z125" s="122">
        <v>2.2730355009762831E-3</v>
      </c>
      <c r="AA125" s="122">
        <v>2.3012891114495421E-3</v>
      </c>
      <c r="AB125" s="122">
        <v>2.3295388839380906E-3</v>
      </c>
      <c r="AC125" s="122">
        <v>2.3577848192238957E-3</v>
      </c>
      <c r="AD125" s="122">
        <v>2.386026918088726E-3</v>
      </c>
      <c r="AE125" s="122">
        <v>2.4142651813141265E-3</v>
      </c>
      <c r="AF125" s="122">
        <v>2.4424996096814424E-3</v>
      </c>
      <c r="AG125" s="122">
        <v>2.4707302039718099E-3</v>
      </c>
      <c r="AH125" s="122">
        <v>2.4989569649661392E-3</v>
      </c>
      <c r="AI125" s="122">
        <v>2.5271798934451343E-3</v>
      </c>
      <c r="AJ125" s="123">
        <v>2.555398990189286E-3</v>
      </c>
    </row>
    <row r="126" spans="1:36" x14ac:dyDescent="0.3">
      <c r="A126" s="7" t="s">
        <v>101</v>
      </c>
      <c r="B126" s="55" t="s">
        <v>526</v>
      </c>
      <c r="C126" s="108">
        <v>3.1937970615849594E-4</v>
      </c>
      <c r="D126" s="108">
        <v>3.2528325151626002E-4</v>
      </c>
      <c r="E126" s="108">
        <v>0</v>
      </c>
      <c r="F126" s="108">
        <v>0</v>
      </c>
      <c r="G126" s="108">
        <v>0</v>
      </c>
      <c r="H126" s="108">
        <v>0</v>
      </c>
      <c r="I126" s="122">
        <v>9.3380619134376624E-5</v>
      </c>
      <c r="J126" s="122">
        <v>9.2079699238179386E-5</v>
      </c>
      <c r="K126" s="122">
        <v>9.0778779304102265E-5</v>
      </c>
      <c r="L126" s="122">
        <v>8.9477859332145221E-5</v>
      </c>
      <c r="M126" s="122">
        <v>8.8176939322308172E-5</v>
      </c>
      <c r="N126" s="122">
        <v>8.6876019274591281E-5</v>
      </c>
      <c r="O126" s="122">
        <v>8.5575099188994346E-5</v>
      </c>
      <c r="P126" s="122">
        <v>8.4274179065517541E-5</v>
      </c>
      <c r="Q126" s="122">
        <v>8.2973258904160568E-5</v>
      </c>
      <c r="R126" s="122">
        <v>8.1672338704923876E-5</v>
      </c>
      <c r="S126" s="122">
        <v>8.0328778420270334E-5</v>
      </c>
      <c r="T126" s="122">
        <v>7.9023176624590122E-5</v>
      </c>
      <c r="U126" s="122">
        <v>7.7717752266878322E-5</v>
      </c>
      <c r="V126" s="122">
        <v>7.6412505310965799E-5</v>
      </c>
      <c r="W126" s="122">
        <v>7.5107435720692665E-5</v>
      </c>
      <c r="X126" s="122">
        <v>7.380254345990892E-5</v>
      </c>
      <c r="Y126" s="122">
        <v>7.2497828492474543E-5</v>
      </c>
      <c r="Z126" s="122">
        <v>7.1193290782259282E-5</v>
      </c>
      <c r="AA126" s="122">
        <v>6.9888930293142345E-5</v>
      </c>
      <c r="AB126" s="122">
        <v>6.8584746989013213E-5</v>
      </c>
      <c r="AC126" s="122">
        <v>6.7280740833770882E-5</v>
      </c>
      <c r="AD126" s="122">
        <v>6.5976911791324361E-5</v>
      </c>
      <c r="AE126" s="122">
        <v>6.4673259825592162E-5</v>
      </c>
      <c r="AF126" s="122">
        <v>6.3369784900503095E-5</v>
      </c>
      <c r="AG126" s="122">
        <v>6.2066486979995322E-5</v>
      </c>
      <c r="AH126" s="122">
        <v>6.0763366028016965E-5</v>
      </c>
      <c r="AI126" s="122">
        <v>5.946042200852592E-5</v>
      </c>
      <c r="AJ126" s="123">
        <v>5.815765488548983E-5</v>
      </c>
    </row>
    <row r="127" spans="1:36" x14ac:dyDescent="0.3">
      <c r="A127" s="7" t="s">
        <v>42</v>
      </c>
      <c r="B127" s="55" t="s">
        <v>526</v>
      </c>
      <c r="C127" s="108">
        <v>0</v>
      </c>
      <c r="D127" s="108">
        <v>0</v>
      </c>
      <c r="E127" s="108">
        <v>0</v>
      </c>
      <c r="F127" s="108">
        <v>0</v>
      </c>
      <c r="G127" s="108">
        <v>0</v>
      </c>
      <c r="H127" s="108">
        <v>0</v>
      </c>
      <c r="I127" s="122">
        <v>0</v>
      </c>
      <c r="J127" s="122">
        <v>0</v>
      </c>
      <c r="K127" s="122">
        <v>0</v>
      </c>
      <c r="L127" s="122">
        <v>0</v>
      </c>
      <c r="M127" s="122">
        <v>0</v>
      </c>
      <c r="N127" s="122">
        <v>0</v>
      </c>
      <c r="O127" s="122">
        <v>0</v>
      </c>
      <c r="P127" s="122">
        <v>0</v>
      </c>
      <c r="Q127" s="122">
        <v>0</v>
      </c>
      <c r="R127" s="122">
        <v>0</v>
      </c>
      <c r="S127" s="122">
        <v>0</v>
      </c>
      <c r="T127" s="122">
        <v>0</v>
      </c>
      <c r="U127" s="122">
        <v>0</v>
      </c>
      <c r="V127" s="122">
        <v>0</v>
      </c>
      <c r="W127" s="122">
        <v>0</v>
      </c>
      <c r="X127" s="122">
        <v>0</v>
      </c>
      <c r="Y127" s="122">
        <v>0</v>
      </c>
      <c r="Z127" s="122">
        <v>0</v>
      </c>
      <c r="AA127" s="122">
        <v>0</v>
      </c>
      <c r="AB127" s="122">
        <v>0</v>
      </c>
      <c r="AC127" s="122">
        <v>0</v>
      </c>
      <c r="AD127" s="122">
        <v>0</v>
      </c>
      <c r="AE127" s="122">
        <v>0</v>
      </c>
      <c r="AF127" s="122">
        <v>0</v>
      </c>
      <c r="AG127" s="122">
        <v>0</v>
      </c>
      <c r="AH127" s="122">
        <v>0</v>
      </c>
      <c r="AI127" s="122">
        <v>0</v>
      </c>
      <c r="AJ127" s="123">
        <v>0</v>
      </c>
    </row>
    <row r="128" spans="1:36" x14ac:dyDescent="0.3">
      <c r="A128" s="11" t="s">
        <v>43</v>
      </c>
      <c r="B128" s="56" t="s">
        <v>526</v>
      </c>
      <c r="C128" s="111">
        <v>6.1739569991377807E-3</v>
      </c>
      <c r="D128" s="111">
        <v>6.3168786647751045E-3</v>
      </c>
      <c r="E128" s="111">
        <v>6.1587973143097698E-3</v>
      </c>
      <c r="F128" s="111">
        <v>6.8773114642623296E-3</v>
      </c>
      <c r="G128" s="111">
        <v>9.4370806884523477E-3</v>
      </c>
      <c r="H128" s="111">
        <v>7.516563606691222E-3</v>
      </c>
      <c r="I128" s="124">
        <v>7.7096630574489339E-3</v>
      </c>
      <c r="J128" s="124">
        <v>7.8375754720510782E-3</v>
      </c>
      <c r="K128" s="124">
        <v>7.9654878903776989E-3</v>
      </c>
      <c r="L128" s="124">
        <v>8.0934003124289097E-3</v>
      </c>
      <c r="M128" s="124">
        <v>8.2213127382045875E-3</v>
      </c>
      <c r="N128" s="124">
        <v>8.3492251677048605E-3</v>
      </c>
      <c r="O128" s="124">
        <v>8.4771376009295987E-3</v>
      </c>
      <c r="P128" s="124">
        <v>8.6050500378789304E-3</v>
      </c>
      <c r="Q128" s="124">
        <v>8.7329624785527152E-3</v>
      </c>
      <c r="R128" s="124">
        <v>8.8608749229511074E-3</v>
      </c>
      <c r="S128" s="124">
        <v>8.9840184827289851E-3</v>
      </c>
      <c r="T128" s="124">
        <v>9.1112437230804009E-3</v>
      </c>
      <c r="U128" s="124">
        <v>9.2384516728701831E-3</v>
      </c>
      <c r="V128" s="124">
        <v>9.3656423356230263E-3</v>
      </c>
      <c r="W128" s="124">
        <v>9.4928157148624261E-3</v>
      </c>
      <c r="X128" s="124">
        <v>9.6199718141111498E-3</v>
      </c>
      <c r="Y128" s="124">
        <v>9.7471106368908003E-3</v>
      </c>
      <c r="Z128" s="124">
        <v>9.8742321867222489E-3</v>
      </c>
      <c r="AA128" s="124">
        <v>1.0001336467125135E-2</v>
      </c>
      <c r="AB128" s="124">
        <v>1.0128423481618428E-2</v>
      </c>
      <c r="AC128" s="124">
        <v>1.0255493233719876E-2</v>
      </c>
      <c r="AD128" s="124">
        <v>1.0382545726946527E-2</v>
      </c>
      <c r="AE128" s="124">
        <v>1.0509580964814198E-2</v>
      </c>
      <c r="AF128" s="124">
        <v>1.0636598950838065E-2</v>
      </c>
      <c r="AG128" s="124">
        <v>1.0763599688532039E-2</v>
      </c>
      <c r="AH128" s="124">
        <v>1.0890583181409345E-2</v>
      </c>
      <c r="AI128" s="124">
        <v>1.1017549432982068E-2</v>
      </c>
      <c r="AJ128" s="125">
        <v>1.1144498446761342E-2</v>
      </c>
    </row>
    <row r="129" spans="1:36" x14ac:dyDescent="0.3">
      <c r="A129" s="16" t="s">
        <v>102</v>
      </c>
      <c r="B129" s="54" t="s">
        <v>526</v>
      </c>
      <c r="C129" s="105">
        <v>9.9728921480475005E-2</v>
      </c>
      <c r="D129" s="105">
        <v>0.2552496085523277</v>
      </c>
      <c r="E129" s="105">
        <v>0.28444305599391945</v>
      </c>
      <c r="F129" s="105">
        <v>0.28269204103859841</v>
      </c>
      <c r="G129" s="105">
        <v>0.35637921948469492</v>
      </c>
      <c r="H129" s="105">
        <v>0.45645464983593409</v>
      </c>
      <c r="I129" s="120">
        <v>0.33759130107275093</v>
      </c>
      <c r="J129" s="120">
        <v>0.35115529662227501</v>
      </c>
      <c r="K129" s="120">
        <v>0.36471929623291915</v>
      </c>
      <c r="L129" s="120">
        <v>0.37828329990468745</v>
      </c>
      <c r="M129" s="120">
        <v>0.3918473076375813</v>
      </c>
      <c r="N129" s="120">
        <v>0.40541131943160241</v>
      </c>
      <c r="O129" s="120">
        <v>0.4189753352867544</v>
      </c>
      <c r="P129" s="120">
        <v>0.43253935520303555</v>
      </c>
      <c r="Q129" s="120">
        <v>0.44610337918044957</v>
      </c>
      <c r="R129" s="120">
        <v>0.45966740721899774</v>
      </c>
      <c r="S129" s="120">
        <v>0.47323143931868278</v>
      </c>
      <c r="T129" s="120">
        <v>0.48679547547950441</v>
      </c>
      <c r="U129" s="120">
        <v>0.50035951570146764</v>
      </c>
      <c r="V129" s="120">
        <v>0.5139235599845724</v>
      </c>
      <c r="W129" s="120">
        <v>0.52748760832882124</v>
      </c>
      <c r="X129" s="120">
        <v>0.54105166073421729</v>
      </c>
      <c r="Y129" s="120">
        <v>0.55461571720075853</v>
      </c>
      <c r="Z129" s="120">
        <v>0.56817977772844952</v>
      </c>
      <c r="AA129" s="120">
        <v>0.58174384231729159</v>
      </c>
      <c r="AB129" s="120">
        <v>0.59530791096728786</v>
      </c>
      <c r="AC129" s="120">
        <v>0.60887198367843676</v>
      </c>
      <c r="AD129" s="120">
        <v>0.6224360604507384</v>
      </c>
      <c r="AE129" s="120">
        <v>0.63600014128420257</v>
      </c>
      <c r="AF129" s="120">
        <v>0.64735119406519792</v>
      </c>
      <c r="AG129" s="120">
        <v>0.6506164929909567</v>
      </c>
      <c r="AH129" s="120">
        <v>0.65378202634247984</v>
      </c>
      <c r="AI129" s="120">
        <v>0.65685229756965191</v>
      </c>
      <c r="AJ129" s="121">
        <v>0.65983154309076653</v>
      </c>
    </row>
    <row r="130" spans="1:36" x14ac:dyDescent="0.3">
      <c r="A130" s="7" t="s">
        <v>103</v>
      </c>
      <c r="B130" s="55" t="s">
        <v>526</v>
      </c>
      <c r="C130" s="108">
        <v>0.56282960683624061</v>
      </c>
      <c r="D130" s="108">
        <v>0.45724245432720695</v>
      </c>
      <c r="E130" s="108">
        <v>0.43618316382070099</v>
      </c>
      <c r="F130" s="108">
        <v>0.36811129770286716</v>
      </c>
      <c r="G130" s="108">
        <v>0.30637656411492442</v>
      </c>
      <c r="H130" s="108">
        <v>0.36443398587027698</v>
      </c>
      <c r="I130" s="122">
        <v>0.36025890102691022</v>
      </c>
      <c r="J130" s="122">
        <v>0.34444688802099488</v>
      </c>
      <c r="K130" s="122">
        <v>0.32863487028089666</v>
      </c>
      <c r="L130" s="122">
        <v>0.31282284780660469</v>
      </c>
      <c r="M130" s="122">
        <v>0.29701082059812001</v>
      </c>
      <c r="N130" s="122">
        <v>0.28119878865544046</v>
      </c>
      <c r="O130" s="122">
        <v>0.26538675197856271</v>
      </c>
      <c r="P130" s="122">
        <v>0.24957471056748715</v>
      </c>
      <c r="Q130" s="122">
        <v>0.2337626644222103</v>
      </c>
      <c r="R130" s="122">
        <v>0.21795061354272993</v>
      </c>
      <c r="S130" s="122">
        <v>0.20213855792904425</v>
      </c>
      <c r="T130" s="122">
        <v>0.18632649758115608</v>
      </c>
      <c r="U130" s="122">
        <v>0.17051443249905321</v>
      </c>
      <c r="V130" s="122">
        <v>0.15470236268273832</v>
      </c>
      <c r="W130" s="122">
        <v>0.13889028813220961</v>
      </c>
      <c r="X130" s="122">
        <v>0.12307820884746432</v>
      </c>
      <c r="Y130" s="122">
        <v>0.10726612482850117</v>
      </c>
      <c r="Z130" s="122">
        <v>9.1454036075317782E-2</v>
      </c>
      <c r="AA130" s="122">
        <v>7.5641942587911876E-2</v>
      </c>
      <c r="AB130" s="122">
        <v>5.9829844366281124E-2</v>
      </c>
      <c r="AC130" s="122">
        <v>4.4017741410423854E-2</v>
      </c>
      <c r="AD130" s="122">
        <v>2.820563372034466E-2</v>
      </c>
      <c r="AE130" s="122">
        <v>1.2393521296027667E-2</v>
      </c>
      <c r="AF130" s="122">
        <v>0</v>
      </c>
      <c r="AG130" s="122">
        <v>0</v>
      </c>
      <c r="AH130" s="122">
        <v>0</v>
      </c>
      <c r="AI130" s="122">
        <v>0</v>
      </c>
      <c r="AJ130" s="123">
        <v>0</v>
      </c>
    </row>
    <row r="131" spans="1:36" x14ac:dyDescent="0.3">
      <c r="A131" s="7" t="s">
        <v>104</v>
      </c>
      <c r="B131" s="55" t="s">
        <v>526</v>
      </c>
      <c r="C131" s="108">
        <v>0.3374428037644614</v>
      </c>
      <c r="D131" s="108">
        <v>0.28750793712046535</v>
      </c>
      <c r="E131" s="108">
        <v>0.27937270664115921</v>
      </c>
      <c r="F131" s="108">
        <v>0.34919666125853438</v>
      </c>
      <c r="G131" s="108">
        <v>0.33724285467229342</v>
      </c>
      <c r="H131" s="108">
        <v>0.17910958964885096</v>
      </c>
      <c r="I131" s="122">
        <v>0.30214979790033891</v>
      </c>
      <c r="J131" s="122">
        <v>0.30439781535673011</v>
      </c>
      <c r="K131" s="122">
        <v>0.30664583348618418</v>
      </c>
      <c r="L131" s="122">
        <v>0.3088938522887078</v>
      </c>
      <c r="M131" s="122">
        <v>0.31114187176429869</v>
      </c>
      <c r="N131" s="122">
        <v>0.31338989191295713</v>
      </c>
      <c r="O131" s="122">
        <v>0.31563791273468289</v>
      </c>
      <c r="P131" s="122">
        <v>0.31788593422947731</v>
      </c>
      <c r="Q131" s="122">
        <v>0.32013395639734016</v>
      </c>
      <c r="R131" s="122">
        <v>0.32238197923827233</v>
      </c>
      <c r="S131" s="122">
        <v>0.32463000275227299</v>
      </c>
      <c r="T131" s="122">
        <v>0.32687802693933948</v>
      </c>
      <c r="U131" s="122">
        <v>0.32912605179947912</v>
      </c>
      <c r="V131" s="122">
        <v>0.33137407733268931</v>
      </c>
      <c r="W131" s="122">
        <v>0.33362210353896915</v>
      </c>
      <c r="X131" s="122">
        <v>0.33587013041831837</v>
      </c>
      <c r="Y131" s="122">
        <v>0.33811815797074024</v>
      </c>
      <c r="Z131" s="122">
        <v>0.34036618619623266</v>
      </c>
      <c r="AA131" s="122">
        <v>0.34261421509479656</v>
      </c>
      <c r="AB131" s="122">
        <v>0.34486224466643101</v>
      </c>
      <c r="AC131" s="122">
        <v>0.34711027491113933</v>
      </c>
      <c r="AD131" s="122">
        <v>0.34935830582891697</v>
      </c>
      <c r="AE131" s="122">
        <v>0.35160633741976977</v>
      </c>
      <c r="AF131" s="122">
        <v>0.35264880593480208</v>
      </c>
      <c r="AG131" s="122">
        <v>0.34938350700904336</v>
      </c>
      <c r="AH131" s="122">
        <v>0.34621797365752022</v>
      </c>
      <c r="AI131" s="122">
        <v>0.34314770243034809</v>
      </c>
      <c r="AJ131" s="123">
        <v>0.34016845690923347</v>
      </c>
    </row>
    <row r="132" spans="1:36" x14ac:dyDescent="0.3">
      <c r="A132" s="11" t="s">
        <v>105</v>
      </c>
      <c r="B132" s="56" t="s">
        <v>526</v>
      </c>
      <c r="C132" s="111">
        <v>0</v>
      </c>
      <c r="D132" s="111">
        <v>0</v>
      </c>
      <c r="E132" s="111">
        <v>0</v>
      </c>
      <c r="F132" s="111">
        <v>0</v>
      </c>
      <c r="G132" s="111">
        <v>0</v>
      </c>
      <c r="H132" s="111">
        <v>0</v>
      </c>
      <c r="I132" s="124">
        <v>0</v>
      </c>
      <c r="J132" s="124">
        <v>0</v>
      </c>
      <c r="K132" s="124">
        <v>0</v>
      </c>
      <c r="L132" s="124">
        <v>0</v>
      </c>
      <c r="M132" s="124">
        <v>0</v>
      </c>
      <c r="N132" s="124">
        <v>0</v>
      </c>
      <c r="O132" s="124">
        <v>0</v>
      </c>
      <c r="P132" s="124">
        <v>0</v>
      </c>
      <c r="Q132" s="124">
        <v>0</v>
      </c>
      <c r="R132" s="124">
        <v>0</v>
      </c>
      <c r="S132" s="124">
        <v>0</v>
      </c>
      <c r="T132" s="124">
        <v>0</v>
      </c>
      <c r="U132" s="124">
        <v>0</v>
      </c>
      <c r="V132" s="124">
        <v>0</v>
      </c>
      <c r="W132" s="124">
        <v>0</v>
      </c>
      <c r="X132" s="124">
        <v>0</v>
      </c>
      <c r="Y132" s="124">
        <v>0</v>
      </c>
      <c r="Z132" s="124">
        <v>0</v>
      </c>
      <c r="AA132" s="124">
        <v>0</v>
      </c>
      <c r="AB132" s="124">
        <v>0</v>
      </c>
      <c r="AC132" s="124">
        <v>0</v>
      </c>
      <c r="AD132" s="124">
        <v>0</v>
      </c>
      <c r="AE132" s="124">
        <v>0</v>
      </c>
      <c r="AF132" s="124">
        <v>0</v>
      </c>
      <c r="AG132" s="124">
        <v>0</v>
      </c>
      <c r="AH132" s="124">
        <v>0</v>
      </c>
      <c r="AI132" s="124">
        <v>0</v>
      </c>
      <c r="AJ132" s="125">
        <v>0</v>
      </c>
    </row>
    <row r="133" spans="1:36" x14ac:dyDescent="0.3">
      <c r="A133" s="37" t="s">
        <v>106</v>
      </c>
      <c r="B133" s="131" t="s">
        <v>526</v>
      </c>
      <c r="C133" s="132">
        <v>1</v>
      </c>
      <c r="D133" s="132">
        <v>1</v>
      </c>
      <c r="E133" s="132">
        <v>1</v>
      </c>
      <c r="F133" s="132">
        <v>1</v>
      </c>
      <c r="G133" s="132">
        <v>1</v>
      </c>
      <c r="H133" s="132">
        <v>1</v>
      </c>
      <c r="I133" s="133">
        <v>1</v>
      </c>
      <c r="J133" s="133">
        <v>1</v>
      </c>
      <c r="K133" s="133">
        <v>1</v>
      </c>
      <c r="L133" s="133">
        <v>1</v>
      </c>
      <c r="M133" s="133">
        <v>1</v>
      </c>
      <c r="N133" s="133">
        <v>1</v>
      </c>
      <c r="O133" s="133">
        <v>1</v>
      </c>
      <c r="P133" s="133">
        <v>1</v>
      </c>
      <c r="Q133" s="133">
        <v>1</v>
      </c>
      <c r="R133" s="133">
        <v>1</v>
      </c>
      <c r="S133" s="133">
        <v>1</v>
      </c>
      <c r="T133" s="133">
        <v>1</v>
      </c>
      <c r="U133" s="133">
        <v>1</v>
      </c>
      <c r="V133" s="133">
        <v>1</v>
      </c>
      <c r="W133" s="133">
        <v>1</v>
      </c>
      <c r="X133" s="133">
        <v>1</v>
      </c>
      <c r="Y133" s="133">
        <v>1</v>
      </c>
      <c r="Z133" s="133">
        <v>1</v>
      </c>
      <c r="AA133" s="133">
        <v>1</v>
      </c>
      <c r="AB133" s="133">
        <v>1</v>
      </c>
      <c r="AC133" s="133">
        <v>1</v>
      </c>
      <c r="AD133" s="133">
        <v>1</v>
      </c>
      <c r="AE133" s="133">
        <v>1</v>
      </c>
      <c r="AF133" s="133">
        <v>1</v>
      </c>
      <c r="AG133" s="133">
        <v>1</v>
      </c>
      <c r="AH133" s="133">
        <v>1</v>
      </c>
      <c r="AI133" s="133">
        <v>1</v>
      </c>
      <c r="AJ133" s="134">
        <v>1</v>
      </c>
    </row>
    <row r="134" spans="1:36" x14ac:dyDescent="0.3">
      <c r="A134" s="37" t="s">
        <v>44</v>
      </c>
      <c r="B134" s="131" t="s">
        <v>526</v>
      </c>
      <c r="C134" s="139">
        <v>0</v>
      </c>
      <c r="D134" s="139">
        <v>0</v>
      </c>
      <c r="E134" s="132">
        <v>1</v>
      </c>
      <c r="F134" s="132">
        <v>1</v>
      </c>
      <c r="G134" s="132">
        <v>1</v>
      </c>
      <c r="H134" s="132">
        <v>1</v>
      </c>
      <c r="I134" s="132">
        <v>1</v>
      </c>
      <c r="J134" s="132">
        <v>1</v>
      </c>
      <c r="K134" s="132">
        <v>1</v>
      </c>
      <c r="L134" s="132">
        <v>1</v>
      </c>
      <c r="M134" s="132">
        <v>1</v>
      </c>
      <c r="N134" s="132">
        <v>1</v>
      </c>
      <c r="O134" s="132">
        <v>1</v>
      </c>
      <c r="P134" s="132">
        <v>1</v>
      </c>
      <c r="Q134" s="132">
        <v>1</v>
      </c>
      <c r="R134" s="132">
        <v>1</v>
      </c>
      <c r="S134" s="132">
        <v>1</v>
      </c>
      <c r="T134" s="132">
        <v>1</v>
      </c>
      <c r="U134" s="132">
        <v>1</v>
      </c>
      <c r="V134" s="132">
        <v>1</v>
      </c>
      <c r="W134" s="132">
        <v>1</v>
      </c>
      <c r="X134" s="132">
        <v>1</v>
      </c>
      <c r="Y134" s="132">
        <v>1</v>
      </c>
      <c r="Z134" s="132">
        <v>1</v>
      </c>
      <c r="AA134" s="132">
        <v>1</v>
      </c>
      <c r="AB134" s="132">
        <v>1</v>
      </c>
      <c r="AC134" s="132">
        <v>1</v>
      </c>
      <c r="AD134" s="132">
        <v>1</v>
      </c>
      <c r="AE134" s="132">
        <v>1</v>
      </c>
      <c r="AF134" s="132">
        <v>1</v>
      </c>
      <c r="AG134" s="132">
        <v>1</v>
      </c>
      <c r="AH134" s="132">
        <v>1</v>
      </c>
      <c r="AI134" s="132">
        <v>1</v>
      </c>
      <c r="AJ134" s="140">
        <v>1</v>
      </c>
    </row>
    <row r="135" spans="1:36" x14ac:dyDescent="0.3">
      <c r="A135" s="16" t="s">
        <v>107</v>
      </c>
      <c r="B135" s="54" t="s">
        <v>526</v>
      </c>
      <c r="C135" s="106">
        <v>3.090859864921228E-2</v>
      </c>
      <c r="D135" s="106">
        <v>3.2605951935379983E-2</v>
      </c>
      <c r="E135" s="106">
        <v>2.9665838098536606E-2</v>
      </c>
      <c r="F135" s="106">
        <v>1.8632455293090489E-2</v>
      </c>
      <c r="G135" s="106">
        <v>2.2773189768742496E-2</v>
      </c>
      <c r="H135" s="106">
        <v>2.6239840598952832E-2</v>
      </c>
      <c r="I135" s="120">
        <v>2.6295531933779905E-2</v>
      </c>
      <c r="J135" s="120">
        <v>2.6403224388250723E-2</v>
      </c>
      <c r="K135" s="120">
        <v>2.651091684272152E-2</v>
      </c>
      <c r="L135" s="120">
        <v>2.6618609297192317E-2</v>
      </c>
      <c r="M135" s="120">
        <v>2.6726301751663115E-2</v>
      </c>
      <c r="N135" s="120">
        <v>2.6833994206133888E-2</v>
      </c>
      <c r="O135" s="120">
        <v>2.6941686660604706E-2</v>
      </c>
      <c r="P135" s="120">
        <v>2.7049379115075479E-2</v>
      </c>
      <c r="Q135" s="120">
        <v>2.7157071569546297E-2</v>
      </c>
      <c r="R135" s="120">
        <v>2.7264764024017094E-2</v>
      </c>
      <c r="S135" s="120">
        <v>2.7372456478487892E-2</v>
      </c>
      <c r="T135" s="120">
        <v>2.7480148932958685E-2</v>
      </c>
      <c r="U135" s="120">
        <v>2.7587841387429479E-2</v>
      </c>
      <c r="V135" s="120">
        <v>2.769553384190028E-2</v>
      </c>
      <c r="W135" s="120">
        <v>2.7803226296371095E-2</v>
      </c>
      <c r="X135" s="120">
        <v>2.7910918750841868E-2</v>
      </c>
      <c r="Y135" s="120">
        <v>2.7987125015320493E-2</v>
      </c>
      <c r="Z135" s="120">
        <v>2.8070756261355703E-2</v>
      </c>
      <c r="AA135" s="120">
        <v>2.8154245100219733E-2</v>
      </c>
      <c r="AB135" s="120">
        <v>2.8237591895339174E-2</v>
      </c>
      <c r="AC135" s="120">
        <v>2.8320797008905226E-2</v>
      </c>
      <c r="AD135" s="120">
        <v>2.8403860801878573E-2</v>
      </c>
      <c r="AE135" s="120">
        <v>2.8486783633994907E-2</v>
      </c>
      <c r="AF135" s="120">
        <v>2.8569565863769953E-2</v>
      </c>
      <c r="AG135" s="120">
        <v>2.8652207848504682E-2</v>
      </c>
      <c r="AH135" s="120">
        <v>2.8734709944290462E-2</v>
      </c>
      <c r="AI135" s="120">
        <v>2.8817072506014157E-2</v>
      </c>
      <c r="AJ135" s="121">
        <v>2.889929588736322E-2</v>
      </c>
    </row>
    <row r="136" spans="1:36" x14ac:dyDescent="0.3">
      <c r="A136" s="7" t="s">
        <v>108</v>
      </c>
      <c r="B136" s="55" t="s">
        <v>526</v>
      </c>
      <c r="C136" s="109">
        <v>0.20558038035197626</v>
      </c>
      <c r="D136" s="109">
        <v>0.20186509352668272</v>
      </c>
      <c r="E136" s="109">
        <v>0.20455616265000137</v>
      </c>
      <c r="F136" s="109">
        <v>0.2028098877017907</v>
      </c>
      <c r="G136" s="109">
        <v>0.20468216048112892</v>
      </c>
      <c r="H136" s="109">
        <v>0.20992122997197776</v>
      </c>
      <c r="I136" s="122">
        <v>0.19469774740453286</v>
      </c>
      <c r="J136" s="122">
        <v>0.19140236205261046</v>
      </c>
      <c r="K136" s="122">
        <v>0.18810697670068813</v>
      </c>
      <c r="L136" s="122">
        <v>0.18481159134876643</v>
      </c>
      <c r="M136" s="122">
        <v>0.18151620599684409</v>
      </c>
      <c r="N136" s="122">
        <v>0.17822082064492245</v>
      </c>
      <c r="O136" s="122">
        <v>0.17492543529300006</v>
      </c>
      <c r="P136" s="122">
        <v>0.17163004994107844</v>
      </c>
      <c r="Q136" s="122">
        <v>0.16833466458915605</v>
      </c>
      <c r="R136" s="122">
        <v>0.16503927923723369</v>
      </c>
      <c r="S136" s="122">
        <v>0.16174389388531205</v>
      </c>
      <c r="T136" s="122">
        <v>0.15844850853338965</v>
      </c>
      <c r="U136" s="122">
        <v>0.15515312318146801</v>
      </c>
      <c r="V136" s="122">
        <v>0.15185773782954565</v>
      </c>
      <c r="W136" s="122">
        <v>0.14856235247762326</v>
      </c>
      <c r="X136" s="122">
        <v>0.14526696712570164</v>
      </c>
      <c r="Y136" s="122">
        <v>0.1418120398120287</v>
      </c>
      <c r="Z136" s="122">
        <v>0.13840232104782102</v>
      </c>
      <c r="AA136" s="122">
        <v>0.13499840834805502</v>
      </c>
      <c r="AB136" s="122">
        <v>0.13160028689550976</v>
      </c>
      <c r="AC136" s="122">
        <v>0.12820794192333695</v>
      </c>
      <c r="AD136" s="122">
        <v>0.1248213587148523</v>
      </c>
      <c r="AE136" s="122">
        <v>0.12144052260332067</v>
      </c>
      <c r="AF136" s="122">
        <v>0.11806541897174178</v>
      </c>
      <c r="AG136" s="122">
        <v>0.11469603325264503</v>
      </c>
      <c r="AH136" s="122">
        <v>0.11133235092787384</v>
      </c>
      <c r="AI136" s="122">
        <v>0.1079743575283824</v>
      </c>
      <c r="AJ136" s="123">
        <v>0.10462203863402592</v>
      </c>
    </row>
    <row r="137" spans="1:36" x14ac:dyDescent="0.3">
      <c r="A137" s="7" t="s">
        <v>46</v>
      </c>
      <c r="B137" s="55" t="s">
        <v>526</v>
      </c>
      <c r="C137" s="109">
        <v>0.74590383556286211</v>
      </c>
      <c r="D137" s="109">
        <v>0.74730152236545477</v>
      </c>
      <c r="E137" s="109">
        <v>0.75045953519132846</v>
      </c>
      <c r="F137" s="109">
        <v>0.76538493038765365</v>
      </c>
      <c r="G137" s="109">
        <v>0.75844961453914539</v>
      </c>
      <c r="H137" s="109">
        <v>0.74910641111441156</v>
      </c>
      <c r="I137" s="122">
        <v>0.76647076830388905</v>
      </c>
      <c r="J137" s="122">
        <v>0.77051227222964092</v>
      </c>
      <c r="K137" s="122">
        <v>0.774553776155393</v>
      </c>
      <c r="L137" s="122">
        <v>0.7785952800811442</v>
      </c>
      <c r="M137" s="122">
        <v>0.78263678400689629</v>
      </c>
      <c r="N137" s="122">
        <v>0.7866782879326476</v>
      </c>
      <c r="O137" s="122">
        <v>0.79071979185839947</v>
      </c>
      <c r="P137" s="122">
        <v>0.79476129578415089</v>
      </c>
      <c r="Q137" s="122">
        <v>0.79880279970990276</v>
      </c>
      <c r="R137" s="122">
        <v>0.80284430363565473</v>
      </c>
      <c r="S137" s="122">
        <v>0.80688580756140593</v>
      </c>
      <c r="T137" s="122">
        <v>0.81092731148715802</v>
      </c>
      <c r="U137" s="122">
        <v>0.81496881541290911</v>
      </c>
      <c r="V137" s="122">
        <v>0.8190103193386612</v>
      </c>
      <c r="W137" s="122">
        <v>0.82305182326441306</v>
      </c>
      <c r="X137" s="122">
        <v>0.82709332719016437</v>
      </c>
      <c r="Y137" s="122">
        <v>0.83020083517265075</v>
      </c>
      <c r="Z137" s="122">
        <v>0.83352692269082329</v>
      </c>
      <c r="AA137" s="122">
        <v>0.83684734655172521</v>
      </c>
      <c r="AB137" s="122">
        <v>0.84016212120915101</v>
      </c>
      <c r="AC137" s="122">
        <v>0.84347126106775783</v>
      </c>
      <c r="AD137" s="122">
        <v>0.84677478048326904</v>
      </c>
      <c r="AE137" s="122">
        <v>0.85007269376268435</v>
      </c>
      <c r="AF137" s="122">
        <v>0.85336501516448826</v>
      </c>
      <c r="AG137" s="122">
        <v>0.85665175889885015</v>
      </c>
      <c r="AH137" s="122">
        <v>0.85993293912783564</v>
      </c>
      <c r="AI137" s="122">
        <v>0.86320856996560347</v>
      </c>
      <c r="AJ137" s="123">
        <v>0.86647866547861097</v>
      </c>
    </row>
    <row r="138" spans="1:36" x14ac:dyDescent="0.3">
      <c r="A138" s="11" t="s">
        <v>45</v>
      </c>
      <c r="B138" s="56" t="s">
        <v>526</v>
      </c>
      <c r="C138" s="112">
        <v>1.7607185435949357E-2</v>
      </c>
      <c r="D138" s="112">
        <v>1.8227432172482523E-2</v>
      </c>
      <c r="E138" s="112">
        <v>1.5318464060133681E-2</v>
      </c>
      <c r="F138" s="112">
        <v>1.3172726617465148E-2</v>
      </c>
      <c r="G138" s="112">
        <v>1.4095035210983228E-2</v>
      </c>
      <c r="H138" s="112">
        <v>1.473251831465781E-2</v>
      </c>
      <c r="I138" s="124">
        <v>1.2535952357798159E-2</v>
      </c>
      <c r="J138" s="124">
        <v>1.168214132949787E-2</v>
      </c>
      <c r="K138" s="124">
        <v>1.0828330301197363E-2</v>
      </c>
      <c r="L138" s="124">
        <v>9.9745192728970637E-3</v>
      </c>
      <c r="M138" s="124">
        <v>9.1207082445965565E-3</v>
      </c>
      <c r="N138" s="124">
        <v>8.2668972162960406E-3</v>
      </c>
      <c r="O138" s="124">
        <v>7.4130861879957511E-3</v>
      </c>
      <c r="P138" s="124">
        <v>6.5592751596952369E-3</v>
      </c>
      <c r="Q138" s="124">
        <v>5.7054641313949482E-3</v>
      </c>
      <c r="R138" s="124">
        <v>4.8516531030944384E-3</v>
      </c>
      <c r="S138" s="124">
        <v>3.9978420747941463E-3</v>
      </c>
      <c r="T138" s="124">
        <v>3.1440310464936365E-3</v>
      </c>
      <c r="U138" s="124">
        <v>2.2902200181933452E-3</v>
      </c>
      <c r="V138" s="124">
        <v>1.4364089898928351E-3</v>
      </c>
      <c r="W138" s="124">
        <v>5.8259796159254617E-4</v>
      </c>
      <c r="X138" s="124">
        <v>-2.7121306670796486E-4</v>
      </c>
      <c r="Y138" s="124">
        <v>0</v>
      </c>
      <c r="Z138" s="124">
        <v>0</v>
      </c>
      <c r="AA138" s="124">
        <v>0</v>
      </c>
      <c r="AB138" s="124">
        <v>0</v>
      </c>
      <c r="AC138" s="124">
        <v>0</v>
      </c>
      <c r="AD138" s="124">
        <v>0</v>
      </c>
      <c r="AE138" s="124">
        <v>0</v>
      </c>
      <c r="AF138" s="124">
        <v>0</v>
      </c>
      <c r="AG138" s="124">
        <v>0</v>
      </c>
      <c r="AH138" s="124">
        <v>0</v>
      </c>
      <c r="AI138" s="124">
        <v>0</v>
      </c>
      <c r="AJ138" s="125">
        <v>0</v>
      </c>
    </row>
    <row r="139" spans="1:36" x14ac:dyDescent="0.3">
      <c r="A139" s="37" t="s">
        <v>109</v>
      </c>
      <c r="B139" s="131" t="s">
        <v>526</v>
      </c>
      <c r="C139" s="141">
        <v>1</v>
      </c>
      <c r="D139" s="141">
        <v>1</v>
      </c>
      <c r="E139" s="141">
        <v>1</v>
      </c>
      <c r="F139" s="141">
        <v>1</v>
      </c>
      <c r="G139" s="141">
        <v>1</v>
      </c>
      <c r="H139" s="141">
        <v>1</v>
      </c>
      <c r="I139" s="133">
        <v>1</v>
      </c>
      <c r="J139" s="133">
        <v>1</v>
      </c>
      <c r="K139" s="133">
        <v>1</v>
      </c>
      <c r="L139" s="133">
        <v>1</v>
      </c>
      <c r="M139" s="133">
        <v>1</v>
      </c>
      <c r="N139" s="133">
        <v>1</v>
      </c>
      <c r="O139" s="133">
        <v>1</v>
      </c>
      <c r="P139" s="133">
        <v>1</v>
      </c>
      <c r="Q139" s="133">
        <v>1</v>
      </c>
      <c r="R139" s="133">
        <v>1</v>
      </c>
      <c r="S139" s="133">
        <v>1</v>
      </c>
      <c r="T139" s="133">
        <v>1</v>
      </c>
      <c r="U139" s="133">
        <v>1</v>
      </c>
      <c r="V139" s="133">
        <v>1</v>
      </c>
      <c r="W139" s="133">
        <v>1</v>
      </c>
      <c r="X139" s="133">
        <v>1</v>
      </c>
      <c r="Y139" s="133">
        <v>1</v>
      </c>
      <c r="Z139" s="133">
        <v>1</v>
      </c>
      <c r="AA139" s="133">
        <v>1</v>
      </c>
      <c r="AB139" s="133">
        <v>1</v>
      </c>
      <c r="AC139" s="133">
        <v>1</v>
      </c>
      <c r="AD139" s="133">
        <v>1</v>
      </c>
      <c r="AE139" s="133">
        <v>1</v>
      </c>
      <c r="AF139" s="133">
        <v>1</v>
      </c>
      <c r="AG139" s="133">
        <v>1</v>
      </c>
      <c r="AH139" s="133">
        <v>1</v>
      </c>
      <c r="AI139" s="133">
        <v>1</v>
      </c>
      <c r="AJ139" s="134">
        <v>1</v>
      </c>
    </row>
    <row r="140" spans="1:36" x14ac:dyDescent="0.3">
      <c r="A140" s="7" t="s">
        <v>110</v>
      </c>
      <c r="B140" s="55" t="s">
        <v>526</v>
      </c>
      <c r="C140" s="109">
        <v>1.2134938867995783E-2</v>
      </c>
      <c r="D140" s="109">
        <v>2.1339654036183844E-2</v>
      </c>
      <c r="E140" s="109">
        <v>3.0081636235955063E-2</v>
      </c>
      <c r="F140" s="109">
        <v>2.6383778512951792E-2</v>
      </c>
      <c r="G140" s="109">
        <v>5.3843049337464886E-2</v>
      </c>
      <c r="H140" s="109">
        <v>7.8385185400864768E-2</v>
      </c>
      <c r="I140" s="130">
        <v>6.164801223279219E-2</v>
      </c>
      <c r="J140" s="130">
        <v>6.5741543461777158E-2</v>
      </c>
      <c r="K140" s="130">
        <v>6.9818895104088091E-2</v>
      </c>
      <c r="L140" s="130">
        <v>7.3880162894689724E-2</v>
      </c>
      <c r="M140" s="130">
        <v>7.7925441814740828E-2</v>
      </c>
      <c r="N140" s="130">
        <v>8.1954826099008823E-2</v>
      </c>
      <c r="O140" s="130">
        <v>8.5968409243180124E-2</v>
      </c>
      <c r="P140" s="130">
        <v>8.9966284011093994E-2</v>
      </c>
      <c r="Q140" s="130">
        <v>9.3948542441888674E-2</v>
      </c>
      <c r="R140" s="130">
        <v>9.7915275857066456E-2</v>
      </c>
      <c r="S140" s="130">
        <v>0.10186657486746842</v>
      </c>
      <c r="T140" s="130">
        <v>0.1058025293801827</v>
      </c>
      <c r="U140" s="130">
        <v>0.1097232286053577</v>
      </c>
      <c r="V140" s="130">
        <v>0.11362876106294398</v>
      </c>
      <c r="W140" s="130">
        <v>0.11751921458935567</v>
      </c>
      <c r="X140" s="130">
        <v>0.12139467634405608</v>
      </c>
      <c r="Y140" s="130">
        <v>0.12525523281606757</v>
      </c>
      <c r="Z140" s="130">
        <v>0.12910096983040001</v>
      </c>
      <c r="AA140" s="122">
        <v>0.13293197255441994</v>
      </c>
      <c r="AB140" s="122">
        <v>0.13674832550413113</v>
      </c>
      <c r="AC140" s="122">
        <v>0.1405501125503921</v>
      </c>
      <c r="AD140" s="122">
        <v>0.14433741692505928</v>
      </c>
      <c r="AE140" s="122">
        <v>0.14811032122706291</v>
      </c>
      <c r="AF140" s="122">
        <v>0.15186890742840664</v>
      </c>
      <c r="AG140" s="122">
        <v>0.15561325688011168</v>
      </c>
      <c r="AH140" s="122">
        <v>0.15934345031808161</v>
      </c>
      <c r="AI140" s="122">
        <v>0.16305956786890557</v>
      </c>
      <c r="AJ140" s="123">
        <v>0.16676168905559613</v>
      </c>
    </row>
    <row r="141" spans="1:36" x14ac:dyDescent="0.3">
      <c r="A141" s="7" t="s">
        <v>47</v>
      </c>
      <c r="B141" s="55" t="s">
        <v>526</v>
      </c>
      <c r="C141" s="109">
        <v>0.97927353621500834</v>
      </c>
      <c r="D141" s="109">
        <v>0.96992750852894383</v>
      </c>
      <c r="E141" s="109">
        <v>0.96395540730337081</v>
      </c>
      <c r="F141" s="109">
        <v>0.96912563718082045</v>
      </c>
      <c r="G141" s="109">
        <v>0.93929673801698665</v>
      </c>
      <c r="H141" s="109">
        <v>0.91480877578651598</v>
      </c>
      <c r="I141" s="130">
        <v>0.93172186931632273</v>
      </c>
      <c r="J141" s="130">
        <v>0.92773463106278431</v>
      </c>
      <c r="K141" s="130">
        <v>0.92376315227541439</v>
      </c>
      <c r="L141" s="130">
        <v>0.91980733970511019</v>
      </c>
      <c r="M141" s="130">
        <v>0.91586710083700218</v>
      </c>
      <c r="N141" s="130">
        <v>0.91194234388323059</v>
      </c>
      <c r="O141" s="130">
        <v>0.90803297777582559</v>
      </c>
      <c r="P141" s="130">
        <v>0.90413891215966202</v>
      </c>
      <c r="Q141" s="130">
        <v>0.9002600573854973</v>
      </c>
      <c r="R141" s="130">
        <v>0.89639632450309081</v>
      </c>
      <c r="S141" s="130">
        <v>0.89254762525441056</v>
      </c>
      <c r="T141" s="130">
        <v>0.88871387206690333</v>
      </c>
      <c r="U141" s="130">
        <v>0.88489497804685879</v>
      </c>
      <c r="V141" s="130">
        <v>0.88109085697284262</v>
      </c>
      <c r="W141" s="130">
        <v>0.8773014232892089</v>
      </c>
      <c r="X141" s="130">
        <v>0.87352659209968397</v>
      </c>
      <c r="Y141" s="130">
        <v>0.86976627916102645</v>
      </c>
      <c r="Z141" s="130">
        <v>0.86602040087676646</v>
      </c>
      <c r="AA141" s="122">
        <v>0.8622888742910001</v>
      </c>
      <c r="AB141" s="122">
        <v>0.85857161708227303</v>
      </c>
      <c r="AC141" s="122">
        <v>0.85486854755752495</v>
      </c>
      <c r="AD141" s="122">
        <v>0.85117958464610466</v>
      </c>
      <c r="AE141" s="122">
        <v>0.84750464789385227</v>
      </c>
      <c r="AF141" s="122">
        <v>0.84384365745725665</v>
      </c>
      <c r="AG141" s="122">
        <v>0.84019653409766371</v>
      </c>
      <c r="AH141" s="122">
        <v>0.83656319917556521</v>
      </c>
      <c r="AI141" s="122">
        <v>0.83294357464494551</v>
      </c>
      <c r="AJ141" s="123">
        <v>0.82933758304769378</v>
      </c>
    </row>
    <row r="142" spans="1:36" x14ac:dyDescent="0.3">
      <c r="A142" s="7" t="s">
        <v>111</v>
      </c>
      <c r="B142" s="55" t="s">
        <v>526</v>
      </c>
      <c r="C142" s="109">
        <v>0</v>
      </c>
      <c r="D142" s="109">
        <v>0</v>
      </c>
      <c r="E142" s="109">
        <v>0</v>
      </c>
      <c r="F142" s="109">
        <v>0</v>
      </c>
      <c r="G142" s="109">
        <v>0</v>
      </c>
      <c r="H142" s="109">
        <v>0</v>
      </c>
      <c r="I142" s="130">
        <v>0</v>
      </c>
      <c r="J142" s="130">
        <v>0</v>
      </c>
      <c r="K142" s="130">
        <v>0</v>
      </c>
      <c r="L142" s="130">
        <v>0</v>
      </c>
      <c r="M142" s="130">
        <v>0</v>
      </c>
      <c r="N142" s="130">
        <v>0</v>
      </c>
      <c r="O142" s="130">
        <v>0</v>
      </c>
      <c r="P142" s="130">
        <v>0</v>
      </c>
      <c r="Q142" s="130">
        <v>0</v>
      </c>
      <c r="R142" s="130">
        <v>0</v>
      </c>
      <c r="S142" s="130">
        <v>0</v>
      </c>
      <c r="T142" s="130">
        <v>0</v>
      </c>
      <c r="U142" s="130">
        <v>0</v>
      </c>
      <c r="V142" s="130">
        <v>0</v>
      </c>
      <c r="W142" s="130">
        <v>0</v>
      </c>
      <c r="X142" s="130">
        <v>0</v>
      </c>
      <c r="Y142" s="130">
        <v>0</v>
      </c>
      <c r="Z142" s="130">
        <v>0</v>
      </c>
      <c r="AA142" s="122">
        <v>0</v>
      </c>
      <c r="AB142" s="122">
        <v>0</v>
      </c>
      <c r="AC142" s="122">
        <v>0</v>
      </c>
      <c r="AD142" s="122">
        <v>0</v>
      </c>
      <c r="AE142" s="122">
        <v>0</v>
      </c>
      <c r="AF142" s="122">
        <v>0</v>
      </c>
      <c r="AG142" s="122">
        <v>0</v>
      </c>
      <c r="AH142" s="122">
        <v>0</v>
      </c>
      <c r="AI142" s="122">
        <v>0</v>
      </c>
      <c r="AJ142" s="123">
        <v>0</v>
      </c>
    </row>
    <row r="143" spans="1:36" x14ac:dyDescent="0.3">
      <c r="A143" s="11" t="s">
        <v>48</v>
      </c>
      <c r="B143" s="56" t="s">
        <v>526</v>
      </c>
      <c r="C143" s="112">
        <v>8.5915249169957984E-3</v>
      </c>
      <c r="D143" s="112">
        <v>8.7328374348723675E-3</v>
      </c>
      <c r="E143" s="112">
        <v>5.9629564606741587E-3</v>
      </c>
      <c r="F143" s="112">
        <v>4.4905843062278007E-3</v>
      </c>
      <c r="G143" s="112">
        <v>6.8602126455484143E-3</v>
      </c>
      <c r="H143" s="112">
        <v>6.8060388126191963E-3</v>
      </c>
      <c r="I143" s="138">
        <v>6.6301184508849916E-3</v>
      </c>
      <c r="J143" s="138">
        <v>6.5238254754385588E-3</v>
      </c>
      <c r="K143" s="138">
        <v>6.4179526204975745E-3</v>
      </c>
      <c r="L143" s="138">
        <v>6.312497400199988E-3</v>
      </c>
      <c r="M143" s="138">
        <v>6.2074573482569376E-3</v>
      </c>
      <c r="N143" s="138">
        <v>6.1028300177606428E-3</v>
      </c>
      <c r="O143" s="138">
        <v>5.9986129809941925E-3</v>
      </c>
      <c r="P143" s="138">
        <v>5.8948038292440238E-3</v>
      </c>
      <c r="Q143" s="138">
        <v>5.7914001726140849E-3</v>
      </c>
      <c r="R143" s="138">
        <v>5.6883996398426322E-3</v>
      </c>
      <c r="S143" s="138">
        <v>5.5857998781209455E-3</v>
      </c>
      <c r="T143" s="138">
        <v>5.4835985529139951E-3</v>
      </c>
      <c r="U143" s="138">
        <v>5.3817933477836285E-3</v>
      </c>
      <c r="V143" s="138">
        <v>5.2803819642133383E-3</v>
      </c>
      <c r="W143" s="138">
        <v>5.1793621214354674E-3</v>
      </c>
      <c r="X143" s="138">
        <v>5.0787315562600341E-3</v>
      </c>
      <c r="Y143" s="138">
        <v>4.9784880229059008E-3</v>
      </c>
      <c r="Z143" s="138">
        <v>4.878629292833541E-3</v>
      </c>
      <c r="AA143" s="124">
        <v>4.7791531545800618E-3</v>
      </c>
      <c r="AB143" s="124">
        <v>4.6800574135957493E-3</v>
      </c>
      <c r="AC143" s="124">
        <v>4.5813398920829217E-3</v>
      </c>
      <c r="AD143" s="124">
        <v>4.4829984288361473E-3</v>
      </c>
      <c r="AE143" s="124">
        <v>4.3850308790847458E-3</v>
      </c>
      <c r="AF143" s="124">
        <v>4.2874351143366964E-3</v>
      </c>
      <c r="AG143" s="124">
        <v>4.1902090222246209E-3</v>
      </c>
      <c r="AH143" s="124">
        <v>4.0933505063532327E-3</v>
      </c>
      <c r="AI143" s="124">
        <v>3.9968574861488108E-3</v>
      </c>
      <c r="AJ143" s="125">
        <v>3.9007278967101607E-3</v>
      </c>
    </row>
    <row r="144" spans="1:36" x14ac:dyDescent="0.3">
      <c r="A144" s="37" t="s">
        <v>112</v>
      </c>
      <c r="B144" s="131" t="s">
        <v>526</v>
      </c>
      <c r="C144" s="141">
        <v>1</v>
      </c>
      <c r="D144" s="141">
        <v>1</v>
      </c>
      <c r="E144" s="141">
        <v>1</v>
      </c>
      <c r="F144" s="141">
        <v>1</v>
      </c>
      <c r="G144" s="141">
        <v>1</v>
      </c>
      <c r="H144" s="141">
        <v>1</v>
      </c>
      <c r="I144" s="133">
        <v>1</v>
      </c>
      <c r="J144" s="133">
        <v>1</v>
      </c>
      <c r="K144" s="133">
        <v>1</v>
      </c>
      <c r="L144" s="133">
        <v>1</v>
      </c>
      <c r="M144" s="133">
        <v>1</v>
      </c>
      <c r="N144" s="133">
        <v>1</v>
      </c>
      <c r="O144" s="133">
        <v>1</v>
      </c>
      <c r="P144" s="133">
        <v>1</v>
      </c>
      <c r="Q144" s="133">
        <v>1</v>
      </c>
      <c r="R144" s="133">
        <v>1</v>
      </c>
      <c r="S144" s="133">
        <v>1</v>
      </c>
      <c r="T144" s="133">
        <v>1</v>
      </c>
      <c r="U144" s="133">
        <v>1</v>
      </c>
      <c r="V144" s="133">
        <v>1</v>
      </c>
      <c r="W144" s="133">
        <v>1</v>
      </c>
      <c r="X144" s="133">
        <v>1</v>
      </c>
      <c r="Y144" s="133">
        <v>1</v>
      </c>
      <c r="Z144" s="133">
        <v>1</v>
      </c>
      <c r="AA144" s="133">
        <v>1</v>
      </c>
      <c r="AB144" s="133">
        <v>1</v>
      </c>
      <c r="AC144" s="133">
        <v>1</v>
      </c>
      <c r="AD144" s="133">
        <v>1</v>
      </c>
      <c r="AE144" s="133">
        <v>1</v>
      </c>
      <c r="AF144" s="133">
        <v>1</v>
      </c>
      <c r="AG144" s="133">
        <v>1</v>
      </c>
      <c r="AH144" s="133">
        <v>1</v>
      </c>
      <c r="AI144" s="133">
        <v>1</v>
      </c>
      <c r="AJ144" s="134">
        <v>1</v>
      </c>
    </row>
    <row r="145" spans="1:36" x14ac:dyDescent="0.3">
      <c r="A145" s="7" t="s">
        <v>113</v>
      </c>
      <c r="B145" s="55" t="s">
        <v>526</v>
      </c>
      <c r="C145" s="109">
        <v>1</v>
      </c>
      <c r="D145" s="109">
        <v>1</v>
      </c>
      <c r="E145" s="109">
        <v>1</v>
      </c>
      <c r="F145" s="109">
        <v>1</v>
      </c>
      <c r="G145" s="109">
        <v>1</v>
      </c>
      <c r="H145" s="109">
        <v>1</v>
      </c>
      <c r="I145" s="109">
        <v>1</v>
      </c>
      <c r="J145" s="109">
        <v>1</v>
      </c>
      <c r="K145" s="109">
        <v>1</v>
      </c>
      <c r="L145" s="109">
        <v>1</v>
      </c>
      <c r="M145" s="109">
        <v>1</v>
      </c>
      <c r="N145" s="109">
        <v>1</v>
      </c>
      <c r="O145" s="109">
        <v>1</v>
      </c>
      <c r="P145" s="109">
        <v>1</v>
      </c>
      <c r="Q145" s="109">
        <v>1</v>
      </c>
      <c r="R145" s="109">
        <v>1</v>
      </c>
      <c r="S145" s="109">
        <v>1</v>
      </c>
      <c r="T145" s="109">
        <v>1</v>
      </c>
      <c r="U145" s="109">
        <v>1</v>
      </c>
      <c r="V145" s="109">
        <v>1</v>
      </c>
      <c r="W145" s="109">
        <v>1</v>
      </c>
      <c r="X145" s="109">
        <v>1</v>
      </c>
      <c r="Y145" s="109">
        <v>1</v>
      </c>
      <c r="Z145" s="109">
        <v>1</v>
      </c>
      <c r="AA145" s="109">
        <v>1</v>
      </c>
      <c r="AB145" s="109">
        <v>1</v>
      </c>
      <c r="AC145" s="109">
        <v>1</v>
      </c>
      <c r="AD145" s="109">
        <v>1</v>
      </c>
      <c r="AE145" s="109">
        <v>1</v>
      </c>
      <c r="AF145" s="109">
        <v>1</v>
      </c>
      <c r="AG145" s="109">
        <v>1</v>
      </c>
      <c r="AH145" s="109">
        <v>1</v>
      </c>
      <c r="AI145" s="109">
        <v>1</v>
      </c>
      <c r="AJ145" s="110">
        <v>1</v>
      </c>
    </row>
    <row r="146" spans="1:36" x14ac:dyDescent="0.3">
      <c r="A146" s="37" t="s">
        <v>114</v>
      </c>
      <c r="B146" s="131" t="s">
        <v>526</v>
      </c>
      <c r="C146" s="141">
        <v>1</v>
      </c>
      <c r="D146" s="141">
        <v>1</v>
      </c>
      <c r="E146" s="141">
        <v>1</v>
      </c>
      <c r="F146" s="141">
        <v>1</v>
      </c>
      <c r="G146" s="141">
        <v>1</v>
      </c>
      <c r="H146" s="141">
        <v>1</v>
      </c>
      <c r="I146" s="133">
        <v>1</v>
      </c>
      <c r="J146" s="133">
        <v>1</v>
      </c>
      <c r="K146" s="133">
        <v>1</v>
      </c>
      <c r="L146" s="133">
        <v>1</v>
      </c>
      <c r="M146" s="133">
        <v>1</v>
      </c>
      <c r="N146" s="133">
        <v>1</v>
      </c>
      <c r="O146" s="133">
        <v>1</v>
      </c>
      <c r="P146" s="133">
        <v>1</v>
      </c>
      <c r="Q146" s="133">
        <v>1</v>
      </c>
      <c r="R146" s="133">
        <v>1</v>
      </c>
      <c r="S146" s="133">
        <v>1</v>
      </c>
      <c r="T146" s="133">
        <v>1</v>
      </c>
      <c r="U146" s="133">
        <v>1</v>
      </c>
      <c r="V146" s="133">
        <v>1</v>
      </c>
      <c r="W146" s="133">
        <v>1</v>
      </c>
      <c r="X146" s="133">
        <v>1</v>
      </c>
      <c r="Y146" s="133">
        <v>1</v>
      </c>
      <c r="Z146" s="133">
        <v>1</v>
      </c>
      <c r="AA146" s="133">
        <v>1</v>
      </c>
      <c r="AB146" s="133">
        <v>1</v>
      </c>
      <c r="AC146" s="133">
        <v>1</v>
      </c>
      <c r="AD146" s="133">
        <v>1</v>
      </c>
      <c r="AE146" s="133">
        <v>1</v>
      </c>
      <c r="AF146" s="133">
        <v>1</v>
      </c>
      <c r="AG146" s="133">
        <v>1</v>
      </c>
      <c r="AH146" s="133">
        <v>1</v>
      </c>
      <c r="AI146" s="133">
        <v>1</v>
      </c>
      <c r="AJ146" s="134">
        <v>1</v>
      </c>
    </row>
    <row r="147" spans="1:36" x14ac:dyDescent="0.3">
      <c r="A147" s="37" t="s">
        <v>115</v>
      </c>
      <c r="B147" s="131" t="s">
        <v>526</v>
      </c>
      <c r="C147" s="141">
        <v>1</v>
      </c>
      <c r="D147" s="141">
        <v>1</v>
      </c>
      <c r="E147" s="141">
        <v>1</v>
      </c>
      <c r="F147" s="141">
        <v>1</v>
      </c>
      <c r="G147" s="141">
        <v>1</v>
      </c>
      <c r="H147" s="141">
        <v>1</v>
      </c>
      <c r="I147" s="133">
        <v>1</v>
      </c>
      <c r="J147" s="133">
        <v>1</v>
      </c>
      <c r="K147" s="133">
        <v>1</v>
      </c>
      <c r="L147" s="133">
        <v>1</v>
      </c>
      <c r="M147" s="133">
        <v>1</v>
      </c>
      <c r="N147" s="133">
        <v>1</v>
      </c>
      <c r="O147" s="133">
        <v>1</v>
      </c>
      <c r="P147" s="133">
        <v>1</v>
      </c>
      <c r="Q147" s="133">
        <v>1</v>
      </c>
      <c r="R147" s="133">
        <v>1</v>
      </c>
      <c r="S147" s="133">
        <v>1</v>
      </c>
      <c r="T147" s="133">
        <v>1</v>
      </c>
      <c r="U147" s="133">
        <v>1</v>
      </c>
      <c r="V147" s="133">
        <v>1</v>
      </c>
      <c r="W147" s="133">
        <v>1</v>
      </c>
      <c r="X147" s="133">
        <v>1</v>
      </c>
      <c r="Y147" s="133">
        <v>1</v>
      </c>
      <c r="Z147" s="133">
        <v>1</v>
      </c>
      <c r="AA147" s="133">
        <v>1</v>
      </c>
      <c r="AB147" s="133">
        <v>1</v>
      </c>
      <c r="AC147" s="133">
        <v>1</v>
      </c>
      <c r="AD147" s="133">
        <v>1</v>
      </c>
      <c r="AE147" s="133">
        <v>1</v>
      </c>
      <c r="AF147" s="133">
        <v>1</v>
      </c>
      <c r="AG147" s="133">
        <v>1</v>
      </c>
      <c r="AH147" s="133">
        <v>1</v>
      </c>
      <c r="AI147" s="133">
        <v>1</v>
      </c>
      <c r="AJ147" s="134">
        <v>1</v>
      </c>
    </row>
    <row r="148" spans="1:36" x14ac:dyDescent="0.3">
      <c r="A148" s="37" t="s">
        <v>116</v>
      </c>
      <c r="B148" s="131" t="s">
        <v>526</v>
      </c>
      <c r="C148" s="141">
        <v>1</v>
      </c>
      <c r="D148" s="141">
        <v>1</v>
      </c>
      <c r="E148" s="141">
        <v>1</v>
      </c>
      <c r="F148" s="141">
        <v>1</v>
      </c>
      <c r="G148" s="141">
        <v>1</v>
      </c>
      <c r="H148" s="141">
        <v>1</v>
      </c>
      <c r="I148" s="133">
        <v>1</v>
      </c>
      <c r="J148" s="133">
        <v>1</v>
      </c>
      <c r="K148" s="133">
        <v>1</v>
      </c>
      <c r="L148" s="133">
        <v>1</v>
      </c>
      <c r="M148" s="133">
        <v>1</v>
      </c>
      <c r="N148" s="133">
        <v>1</v>
      </c>
      <c r="O148" s="133">
        <v>1</v>
      </c>
      <c r="P148" s="133">
        <v>1</v>
      </c>
      <c r="Q148" s="133">
        <v>1</v>
      </c>
      <c r="R148" s="133">
        <v>1</v>
      </c>
      <c r="S148" s="133">
        <v>1</v>
      </c>
      <c r="T148" s="133">
        <v>1</v>
      </c>
      <c r="U148" s="133">
        <v>1</v>
      </c>
      <c r="V148" s="133">
        <v>1</v>
      </c>
      <c r="W148" s="133">
        <v>1</v>
      </c>
      <c r="X148" s="133">
        <v>1</v>
      </c>
      <c r="Y148" s="133">
        <v>1</v>
      </c>
      <c r="Z148" s="133">
        <v>1</v>
      </c>
      <c r="AA148" s="133">
        <v>1</v>
      </c>
      <c r="AB148" s="133">
        <v>1</v>
      </c>
      <c r="AC148" s="133">
        <v>1</v>
      </c>
      <c r="AD148" s="133">
        <v>1</v>
      </c>
      <c r="AE148" s="133">
        <v>1</v>
      </c>
      <c r="AF148" s="133">
        <v>1</v>
      </c>
      <c r="AG148" s="133">
        <v>1</v>
      </c>
      <c r="AH148" s="133">
        <v>1</v>
      </c>
      <c r="AI148" s="133">
        <v>1</v>
      </c>
      <c r="AJ148" s="134">
        <v>1</v>
      </c>
    </row>
    <row r="149" spans="1:36" x14ac:dyDescent="0.3">
      <c r="A149" s="37" t="s">
        <v>117</v>
      </c>
      <c r="B149" s="131" t="s">
        <v>526</v>
      </c>
      <c r="C149" s="141">
        <v>1</v>
      </c>
      <c r="D149" s="141">
        <v>1</v>
      </c>
      <c r="E149" s="141">
        <v>1</v>
      </c>
      <c r="F149" s="141">
        <v>1</v>
      </c>
      <c r="G149" s="141">
        <v>1</v>
      </c>
      <c r="H149" s="141">
        <v>1</v>
      </c>
      <c r="I149" s="133">
        <v>1</v>
      </c>
      <c r="J149" s="133">
        <v>1</v>
      </c>
      <c r="K149" s="133">
        <v>1</v>
      </c>
      <c r="L149" s="133">
        <v>1</v>
      </c>
      <c r="M149" s="133">
        <v>1</v>
      </c>
      <c r="N149" s="133">
        <v>1</v>
      </c>
      <c r="O149" s="133">
        <v>1</v>
      </c>
      <c r="P149" s="133">
        <v>1</v>
      </c>
      <c r="Q149" s="133">
        <v>1</v>
      </c>
      <c r="R149" s="133">
        <v>1</v>
      </c>
      <c r="S149" s="133">
        <v>1</v>
      </c>
      <c r="T149" s="133">
        <v>1</v>
      </c>
      <c r="U149" s="133">
        <v>1</v>
      </c>
      <c r="V149" s="133">
        <v>1</v>
      </c>
      <c r="W149" s="133">
        <v>1</v>
      </c>
      <c r="X149" s="133">
        <v>1</v>
      </c>
      <c r="Y149" s="133">
        <v>1</v>
      </c>
      <c r="Z149" s="133">
        <v>1</v>
      </c>
      <c r="AA149" s="133">
        <v>1</v>
      </c>
      <c r="AB149" s="133">
        <v>1</v>
      </c>
      <c r="AC149" s="133">
        <v>1</v>
      </c>
      <c r="AD149" s="133">
        <v>1</v>
      </c>
      <c r="AE149" s="133">
        <v>1</v>
      </c>
      <c r="AF149" s="133">
        <v>1</v>
      </c>
      <c r="AG149" s="133">
        <v>1</v>
      </c>
      <c r="AH149" s="133">
        <v>1</v>
      </c>
      <c r="AI149" s="133">
        <v>1</v>
      </c>
      <c r="AJ149" s="134">
        <v>1</v>
      </c>
    </row>
    <row r="150" spans="1:36" x14ac:dyDescent="0.3">
      <c r="A150" s="37" t="s">
        <v>118</v>
      </c>
      <c r="B150" s="131" t="s">
        <v>526</v>
      </c>
      <c r="C150" s="141">
        <v>1</v>
      </c>
      <c r="D150" s="141">
        <v>1</v>
      </c>
      <c r="E150" s="141">
        <v>1</v>
      </c>
      <c r="F150" s="141">
        <v>1</v>
      </c>
      <c r="G150" s="141">
        <v>1</v>
      </c>
      <c r="H150" s="141">
        <v>1</v>
      </c>
      <c r="I150" s="133">
        <v>1</v>
      </c>
      <c r="J150" s="133">
        <v>1</v>
      </c>
      <c r="K150" s="133">
        <v>1</v>
      </c>
      <c r="L150" s="133">
        <v>1</v>
      </c>
      <c r="M150" s="133">
        <v>1</v>
      </c>
      <c r="N150" s="133">
        <v>1</v>
      </c>
      <c r="O150" s="133">
        <v>1</v>
      </c>
      <c r="P150" s="133">
        <v>1</v>
      </c>
      <c r="Q150" s="133">
        <v>1</v>
      </c>
      <c r="R150" s="133">
        <v>1</v>
      </c>
      <c r="S150" s="133">
        <v>1</v>
      </c>
      <c r="T150" s="133">
        <v>1</v>
      </c>
      <c r="U150" s="133">
        <v>1</v>
      </c>
      <c r="V150" s="133">
        <v>1</v>
      </c>
      <c r="W150" s="133">
        <v>1</v>
      </c>
      <c r="X150" s="133">
        <v>1</v>
      </c>
      <c r="Y150" s="133">
        <v>1</v>
      </c>
      <c r="Z150" s="133">
        <v>1</v>
      </c>
      <c r="AA150" s="133">
        <v>1</v>
      </c>
      <c r="AB150" s="133">
        <v>1</v>
      </c>
      <c r="AC150" s="133">
        <v>1</v>
      </c>
      <c r="AD150" s="133">
        <v>1</v>
      </c>
      <c r="AE150" s="133">
        <v>1</v>
      </c>
      <c r="AF150" s="133">
        <v>1</v>
      </c>
      <c r="AG150" s="133">
        <v>1</v>
      </c>
      <c r="AH150" s="133">
        <v>1</v>
      </c>
      <c r="AI150" s="133">
        <v>1</v>
      </c>
      <c r="AJ150" s="134">
        <v>1</v>
      </c>
    </row>
    <row r="151" spans="1:36" x14ac:dyDescent="0.3">
      <c r="A151" s="37" t="s">
        <v>119</v>
      </c>
      <c r="B151" s="131" t="s">
        <v>526</v>
      </c>
      <c r="C151" s="141">
        <v>1</v>
      </c>
      <c r="D151" s="141">
        <v>1</v>
      </c>
      <c r="E151" s="141">
        <v>1</v>
      </c>
      <c r="F151" s="141">
        <v>1</v>
      </c>
      <c r="G151" s="141">
        <v>1</v>
      </c>
      <c r="H151" s="141">
        <v>1</v>
      </c>
      <c r="I151" s="133">
        <v>1</v>
      </c>
      <c r="J151" s="133">
        <v>1</v>
      </c>
      <c r="K151" s="133">
        <v>1</v>
      </c>
      <c r="L151" s="133">
        <v>1</v>
      </c>
      <c r="M151" s="133">
        <v>1</v>
      </c>
      <c r="N151" s="133">
        <v>1</v>
      </c>
      <c r="O151" s="133">
        <v>1</v>
      </c>
      <c r="P151" s="133">
        <v>1</v>
      </c>
      <c r="Q151" s="133">
        <v>1</v>
      </c>
      <c r="R151" s="133">
        <v>1</v>
      </c>
      <c r="S151" s="133">
        <v>1</v>
      </c>
      <c r="T151" s="133">
        <v>1</v>
      </c>
      <c r="U151" s="133">
        <v>1</v>
      </c>
      <c r="V151" s="133">
        <v>1</v>
      </c>
      <c r="W151" s="133">
        <v>1</v>
      </c>
      <c r="X151" s="133">
        <v>1</v>
      </c>
      <c r="Y151" s="133">
        <v>1</v>
      </c>
      <c r="Z151" s="133">
        <v>1</v>
      </c>
      <c r="AA151" s="133">
        <v>1</v>
      </c>
      <c r="AB151" s="133">
        <v>1</v>
      </c>
      <c r="AC151" s="133">
        <v>1</v>
      </c>
      <c r="AD151" s="133">
        <v>1</v>
      </c>
      <c r="AE151" s="133">
        <v>1</v>
      </c>
      <c r="AF151" s="133">
        <v>1</v>
      </c>
      <c r="AG151" s="133">
        <v>1</v>
      </c>
      <c r="AH151" s="133">
        <v>1</v>
      </c>
      <c r="AI151" s="133">
        <v>1</v>
      </c>
      <c r="AJ151" s="134">
        <v>1</v>
      </c>
    </row>
    <row r="152" spans="1:36" x14ac:dyDescent="0.3">
      <c r="A152" s="37" t="s">
        <v>120</v>
      </c>
      <c r="B152" s="131" t="s">
        <v>526</v>
      </c>
      <c r="C152" s="141">
        <v>1</v>
      </c>
      <c r="D152" s="141">
        <v>1</v>
      </c>
      <c r="E152" s="141">
        <v>1</v>
      </c>
      <c r="F152" s="141">
        <v>1</v>
      </c>
      <c r="G152" s="141">
        <v>1</v>
      </c>
      <c r="H152" s="141">
        <v>1</v>
      </c>
      <c r="I152" s="141">
        <v>1</v>
      </c>
      <c r="J152" s="141">
        <v>1</v>
      </c>
      <c r="K152" s="141">
        <v>1</v>
      </c>
      <c r="L152" s="141">
        <v>1</v>
      </c>
      <c r="M152" s="141">
        <v>1</v>
      </c>
      <c r="N152" s="141">
        <v>1</v>
      </c>
      <c r="O152" s="141">
        <v>1</v>
      </c>
      <c r="P152" s="141">
        <v>1</v>
      </c>
      <c r="Q152" s="141">
        <v>1</v>
      </c>
      <c r="R152" s="141">
        <v>1</v>
      </c>
      <c r="S152" s="141">
        <v>1</v>
      </c>
      <c r="T152" s="141">
        <v>1</v>
      </c>
      <c r="U152" s="141">
        <v>1</v>
      </c>
      <c r="V152" s="141">
        <v>1</v>
      </c>
      <c r="W152" s="141">
        <v>1</v>
      </c>
      <c r="X152" s="141">
        <v>1</v>
      </c>
      <c r="Y152" s="141">
        <v>1</v>
      </c>
      <c r="Z152" s="141">
        <v>1</v>
      </c>
      <c r="AA152" s="141">
        <v>1</v>
      </c>
      <c r="AB152" s="141">
        <v>1</v>
      </c>
      <c r="AC152" s="141">
        <v>1</v>
      </c>
      <c r="AD152" s="141">
        <v>1</v>
      </c>
      <c r="AE152" s="141">
        <v>1</v>
      </c>
      <c r="AF152" s="141">
        <v>1</v>
      </c>
      <c r="AG152" s="141">
        <v>1</v>
      </c>
      <c r="AH152" s="141">
        <v>1</v>
      </c>
      <c r="AI152" s="141">
        <v>1</v>
      </c>
      <c r="AJ152" s="142">
        <v>1</v>
      </c>
    </row>
    <row r="153" spans="1:36" x14ac:dyDescent="0.3">
      <c r="A153" s="16" t="s">
        <v>121</v>
      </c>
      <c r="B153" s="54" t="s">
        <v>526</v>
      </c>
      <c r="C153" s="106">
        <v>0.66000575683538532</v>
      </c>
      <c r="D153" s="106">
        <v>0.69471413478639488</v>
      </c>
      <c r="E153" s="106">
        <v>0.6534725205114521</v>
      </c>
      <c r="F153" s="106">
        <v>0.65654556121485741</v>
      </c>
      <c r="G153" s="106">
        <v>0.58484441012532395</v>
      </c>
      <c r="H153" s="106">
        <v>0.7523326793785573</v>
      </c>
      <c r="I153" s="120">
        <v>0.72208451416863895</v>
      </c>
      <c r="J153" s="120">
        <v>0.73665504528088732</v>
      </c>
      <c r="K153" s="120">
        <v>0.75122557639313925</v>
      </c>
      <c r="L153" s="120">
        <v>0.76579610750538762</v>
      </c>
      <c r="M153" s="120">
        <v>0.780366638617636</v>
      </c>
      <c r="N153" s="120">
        <v>0.79493716972988437</v>
      </c>
      <c r="O153" s="120">
        <v>0.8095077008421363</v>
      </c>
      <c r="P153" s="120">
        <v>0.82407823195438468</v>
      </c>
      <c r="Q153" s="120">
        <v>0.83864876306663305</v>
      </c>
      <c r="R153" s="120">
        <v>0.85321929417888498</v>
      </c>
      <c r="S153" s="120">
        <v>0.86778982529113335</v>
      </c>
      <c r="T153" s="120">
        <v>0.88236035640338173</v>
      </c>
      <c r="U153" s="120">
        <v>0.8969308875156301</v>
      </c>
      <c r="V153" s="120">
        <v>0.91150141862788203</v>
      </c>
      <c r="W153" s="120">
        <v>0.92607194974013041</v>
      </c>
      <c r="X153" s="120">
        <v>0.94064248085237878</v>
      </c>
      <c r="Y153" s="120">
        <v>0.95521301196463071</v>
      </c>
      <c r="Z153" s="120">
        <v>0.96978354307687908</v>
      </c>
      <c r="AA153" s="120">
        <v>0.98435407418912746</v>
      </c>
      <c r="AB153" s="120">
        <v>0.99892460530137583</v>
      </c>
      <c r="AC153" s="120">
        <v>1</v>
      </c>
      <c r="AD153" s="120">
        <v>1</v>
      </c>
      <c r="AE153" s="120">
        <v>1</v>
      </c>
      <c r="AF153" s="120">
        <v>1</v>
      </c>
      <c r="AG153" s="120">
        <v>1</v>
      </c>
      <c r="AH153" s="120">
        <v>1</v>
      </c>
      <c r="AI153" s="120">
        <v>1</v>
      </c>
      <c r="AJ153" s="121">
        <v>1</v>
      </c>
    </row>
    <row r="154" spans="1:36" x14ac:dyDescent="0.3">
      <c r="A154" s="11" t="s">
        <v>49</v>
      </c>
      <c r="B154" s="56" t="s">
        <v>526</v>
      </c>
      <c r="C154" s="112">
        <v>0.33999424316461468</v>
      </c>
      <c r="D154" s="112">
        <v>0.30528586521360507</v>
      </c>
      <c r="E154" s="112">
        <v>0.3465274794885479</v>
      </c>
      <c r="F154" s="112">
        <v>0.34345443878514248</v>
      </c>
      <c r="G154" s="112">
        <v>0.41515558987467605</v>
      </c>
      <c r="H154" s="112">
        <v>0.24766732062144275</v>
      </c>
      <c r="I154" s="124">
        <v>0.27791548583136105</v>
      </c>
      <c r="J154" s="124">
        <v>0.26334495471911268</v>
      </c>
      <c r="K154" s="124">
        <v>0.24877442360686075</v>
      </c>
      <c r="L154" s="124">
        <v>0.23420389249461238</v>
      </c>
      <c r="M154" s="124">
        <v>0.219633361382364</v>
      </c>
      <c r="N154" s="124">
        <v>0.20506283027011563</v>
      </c>
      <c r="O154" s="124">
        <v>0.1904922991578637</v>
      </c>
      <c r="P154" s="124">
        <v>0.17592176804561532</v>
      </c>
      <c r="Q154" s="124">
        <v>0.16135123693336695</v>
      </c>
      <c r="R154" s="124">
        <v>0.14678070582111502</v>
      </c>
      <c r="S154" s="124">
        <v>0.13221017470886665</v>
      </c>
      <c r="T154" s="124">
        <v>0.11763964359661827</v>
      </c>
      <c r="U154" s="124">
        <v>0.1030691124843699</v>
      </c>
      <c r="V154" s="124">
        <v>8.8498581372117968E-2</v>
      </c>
      <c r="W154" s="124">
        <v>7.3928050259869593E-2</v>
      </c>
      <c r="X154" s="124">
        <v>5.9357519147621218E-2</v>
      </c>
      <c r="Y154" s="124">
        <v>4.4786988035369291E-2</v>
      </c>
      <c r="Z154" s="124">
        <v>3.0216456923120916E-2</v>
      </c>
      <c r="AA154" s="124">
        <v>1.5645925810872541E-2</v>
      </c>
      <c r="AB154" s="124">
        <v>1.0753946986241658E-3</v>
      </c>
      <c r="AC154" s="124">
        <v>0</v>
      </c>
      <c r="AD154" s="124">
        <v>0</v>
      </c>
      <c r="AE154" s="124">
        <v>0</v>
      </c>
      <c r="AF154" s="124">
        <v>0</v>
      </c>
      <c r="AG154" s="124">
        <v>0</v>
      </c>
      <c r="AH154" s="124">
        <v>0</v>
      </c>
      <c r="AI154" s="124">
        <v>0</v>
      </c>
      <c r="AJ154" s="125">
        <v>0</v>
      </c>
    </row>
    <row r="155" spans="1:36" x14ac:dyDescent="0.3">
      <c r="A155" s="37" t="s">
        <v>122</v>
      </c>
      <c r="B155" s="131" t="s">
        <v>526</v>
      </c>
      <c r="C155" s="141">
        <v>1</v>
      </c>
      <c r="D155" s="141">
        <v>1</v>
      </c>
      <c r="E155" s="141">
        <v>1</v>
      </c>
      <c r="F155" s="141">
        <v>1</v>
      </c>
      <c r="G155" s="141">
        <v>1</v>
      </c>
      <c r="H155" s="141">
        <v>1</v>
      </c>
      <c r="I155" s="139">
        <v>1</v>
      </c>
      <c r="J155" s="139">
        <v>1</v>
      </c>
      <c r="K155" s="139">
        <v>1</v>
      </c>
      <c r="L155" s="139">
        <v>1</v>
      </c>
      <c r="M155" s="139">
        <v>1</v>
      </c>
      <c r="N155" s="139">
        <v>1</v>
      </c>
      <c r="O155" s="139">
        <v>1</v>
      </c>
      <c r="P155" s="139">
        <v>1</v>
      </c>
      <c r="Q155" s="139">
        <v>1</v>
      </c>
      <c r="R155" s="139">
        <v>1</v>
      </c>
      <c r="S155" s="139">
        <v>1</v>
      </c>
      <c r="T155" s="139">
        <v>1</v>
      </c>
      <c r="U155" s="139">
        <v>1</v>
      </c>
      <c r="V155" s="139">
        <v>1</v>
      </c>
      <c r="W155" s="139">
        <v>1</v>
      </c>
      <c r="X155" s="139">
        <v>1</v>
      </c>
      <c r="Y155" s="139">
        <v>1</v>
      </c>
      <c r="Z155" s="139">
        <v>1</v>
      </c>
      <c r="AA155" s="133">
        <v>1</v>
      </c>
      <c r="AB155" s="133">
        <v>1</v>
      </c>
      <c r="AC155" s="133">
        <v>1</v>
      </c>
      <c r="AD155" s="133">
        <v>1</v>
      </c>
      <c r="AE155" s="133">
        <v>1</v>
      </c>
      <c r="AF155" s="133">
        <v>1</v>
      </c>
      <c r="AG155" s="133">
        <v>1</v>
      </c>
      <c r="AH155" s="133">
        <v>1</v>
      </c>
      <c r="AI155" s="133">
        <v>1</v>
      </c>
      <c r="AJ155" s="134">
        <v>1</v>
      </c>
    </row>
    <row r="156" spans="1:36" x14ac:dyDescent="0.3">
      <c r="A156" s="16" t="s">
        <v>123</v>
      </c>
      <c r="B156" s="54" t="s">
        <v>526</v>
      </c>
      <c r="C156" s="106">
        <v>0.97105799728137743</v>
      </c>
      <c r="D156" s="106">
        <v>0.96632966838484169</v>
      </c>
      <c r="E156" s="106">
        <v>0.96337755204330544</v>
      </c>
      <c r="F156" s="106">
        <v>0.94298304017819323</v>
      </c>
      <c r="G156" s="106">
        <v>0.94478283898305093</v>
      </c>
      <c r="H156" s="106">
        <v>0.99996767232670347</v>
      </c>
      <c r="I156" s="135">
        <v>1</v>
      </c>
      <c r="J156" s="135">
        <v>1</v>
      </c>
      <c r="K156" s="135">
        <v>1</v>
      </c>
      <c r="L156" s="135">
        <v>1</v>
      </c>
      <c r="M156" s="135">
        <v>1</v>
      </c>
      <c r="N156" s="135">
        <v>1</v>
      </c>
      <c r="O156" s="135">
        <v>1</v>
      </c>
      <c r="P156" s="135">
        <v>1</v>
      </c>
      <c r="Q156" s="135">
        <v>1</v>
      </c>
      <c r="R156" s="135">
        <v>1</v>
      </c>
      <c r="S156" s="135">
        <v>1</v>
      </c>
      <c r="T156" s="135">
        <v>1</v>
      </c>
      <c r="U156" s="135">
        <v>1</v>
      </c>
      <c r="V156" s="135">
        <v>1</v>
      </c>
      <c r="W156" s="135">
        <v>1</v>
      </c>
      <c r="X156" s="135">
        <v>1</v>
      </c>
      <c r="Y156" s="135">
        <v>1</v>
      </c>
      <c r="Z156" s="135">
        <v>1</v>
      </c>
      <c r="AA156" s="143">
        <v>1</v>
      </c>
      <c r="AB156" s="143">
        <v>1</v>
      </c>
      <c r="AC156" s="143">
        <v>1</v>
      </c>
      <c r="AD156" s="143">
        <v>1</v>
      </c>
      <c r="AE156" s="143">
        <v>1</v>
      </c>
      <c r="AF156" s="143">
        <v>1</v>
      </c>
      <c r="AG156" s="143">
        <v>1</v>
      </c>
      <c r="AH156" s="143">
        <v>1</v>
      </c>
      <c r="AI156" s="143">
        <v>1</v>
      </c>
      <c r="AJ156" s="144">
        <v>1</v>
      </c>
    </row>
    <row r="157" spans="1:36" x14ac:dyDescent="0.3">
      <c r="A157" s="11" t="s">
        <v>50</v>
      </c>
      <c r="B157" s="56" t="s">
        <v>526</v>
      </c>
      <c r="C157" s="112">
        <v>2.8942002718622566E-2</v>
      </c>
      <c r="D157" s="112">
        <v>3.3670331615158283E-2</v>
      </c>
      <c r="E157" s="112">
        <v>3.6622447956694629E-2</v>
      </c>
      <c r="F157" s="112">
        <v>5.7016959821806878E-2</v>
      </c>
      <c r="G157" s="112">
        <v>5.5217161016949158E-2</v>
      </c>
      <c r="H157" s="112">
        <v>3.2327673296533663E-5</v>
      </c>
      <c r="I157" s="145">
        <v>0</v>
      </c>
      <c r="J157" s="145">
        <v>0</v>
      </c>
      <c r="K157" s="145">
        <v>0</v>
      </c>
      <c r="L157" s="145">
        <v>0</v>
      </c>
      <c r="M157" s="145">
        <v>0</v>
      </c>
      <c r="N157" s="145">
        <v>0</v>
      </c>
      <c r="O157" s="145">
        <v>0</v>
      </c>
      <c r="P157" s="145">
        <v>0</v>
      </c>
      <c r="Q157" s="145">
        <v>0</v>
      </c>
      <c r="R157" s="145">
        <v>0</v>
      </c>
      <c r="S157" s="145">
        <v>0</v>
      </c>
      <c r="T157" s="145">
        <v>0</v>
      </c>
      <c r="U157" s="145">
        <v>0</v>
      </c>
      <c r="V157" s="145">
        <v>0</v>
      </c>
      <c r="W157" s="145">
        <v>0</v>
      </c>
      <c r="X157" s="145">
        <v>0</v>
      </c>
      <c r="Y157" s="145">
        <v>0</v>
      </c>
      <c r="Z157" s="145">
        <v>0</v>
      </c>
      <c r="AA157" s="146">
        <v>0</v>
      </c>
      <c r="AB157" s="146">
        <v>0</v>
      </c>
      <c r="AC157" s="146">
        <v>0</v>
      </c>
      <c r="AD157" s="146">
        <v>0</v>
      </c>
      <c r="AE157" s="146">
        <v>0</v>
      </c>
      <c r="AF157" s="146">
        <v>0</v>
      </c>
      <c r="AG157" s="146">
        <v>0</v>
      </c>
      <c r="AH157" s="146">
        <v>0</v>
      </c>
      <c r="AI157" s="146">
        <v>0</v>
      </c>
      <c r="AJ157" s="147">
        <v>0</v>
      </c>
    </row>
    <row r="158" spans="1:36" x14ac:dyDescent="0.3">
      <c r="A158" s="37" t="s">
        <v>124</v>
      </c>
      <c r="B158" s="131" t="s">
        <v>526</v>
      </c>
      <c r="C158" s="141">
        <v>1</v>
      </c>
      <c r="D158" s="141">
        <v>1</v>
      </c>
      <c r="E158" s="141">
        <v>1</v>
      </c>
      <c r="F158" s="141">
        <v>1</v>
      </c>
      <c r="G158" s="141">
        <v>1</v>
      </c>
      <c r="H158" s="141">
        <v>1</v>
      </c>
      <c r="I158" s="139">
        <v>1</v>
      </c>
      <c r="J158" s="139">
        <v>1</v>
      </c>
      <c r="K158" s="139">
        <v>1</v>
      </c>
      <c r="L158" s="139">
        <v>1</v>
      </c>
      <c r="M158" s="139">
        <v>1</v>
      </c>
      <c r="N158" s="139">
        <v>1</v>
      </c>
      <c r="O158" s="139">
        <v>1</v>
      </c>
      <c r="P158" s="139">
        <v>1</v>
      </c>
      <c r="Q158" s="139">
        <v>1</v>
      </c>
      <c r="R158" s="139">
        <v>1</v>
      </c>
      <c r="S158" s="139">
        <v>1</v>
      </c>
      <c r="T158" s="139">
        <v>1</v>
      </c>
      <c r="U158" s="139">
        <v>1</v>
      </c>
      <c r="V158" s="139">
        <v>1</v>
      </c>
      <c r="W158" s="139">
        <v>1</v>
      </c>
      <c r="X158" s="139">
        <v>1</v>
      </c>
      <c r="Y158" s="139">
        <v>1</v>
      </c>
      <c r="Z158" s="139">
        <v>1</v>
      </c>
      <c r="AA158" s="133">
        <v>1</v>
      </c>
      <c r="AB158" s="133">
        <v>1</v>
      </c>
      <c r="AC158" s="133">
        <v>1</v>
      </c>
      <c r="AD158" s="133">
        <v>1</v>
      </c>
      <c r="AE158" s="133">
        <v>1</v>
      </c>
      <c r="AF158" s="133">
        <v>1</v>
      </c>
      <c r="AG158" s="133">
        <v>1</v>
      </c>
      <c r="AH158" s="133">
        <v>1</v>
      </c>
      <c r="AI158" s="133">
        <v>1</v>
      </c>
      <c r="AJ158" s="134">
        <v>1</v>
      </c>
    </row>
    <row r="159" spans="1:36" x14ac:dyDescent="0.3">
      <c r="A159" s="7" t="s">
        <v>125</v>
      </c>
      <c r="B159" s="55" t="s">
        <v>526</v>
      </c>
      <c r="C159" s="109">
        <v>1</v>
      </c>
      <c r="D159" s="109">
        <v>1</v>
      </c>
      <c r="E159" s="109">
        <v>1</v>
      </c>
      <c r="F159" s="109">
        <v>1</v>
      </c>
      <c r="G159" s="109">
        <v>1</v>
      </c>
      <c r="H159" s="109">
        <v>1</v>
      </c>
      <c r="I159" s="129">
        <v>1</v>
      </c>
      <c r="J159" s="129">
        <v>1</v>
      </c>
      <c r="K159" s="129">
        <v>1</v>
      </c>
      <c r="L159" s="129">
        <v>1</v>
      </c>
      <c r="M159" s="129">
        <v>1</v>
      </c>
      <c r="N159" s="129">
        <v>1</v>
      </c>
      <c r="O159" s="129">
        <v>1</v>
      </c>
      <c r="P159" s="129">
        <v>1</v>
      </c>
      <c r="Q159" s="129">
        <v>1</v>
      </c>
      <c r="R159" s="129">
        <v>1</v>
      </c>
      <c r="S159" s="129">
        <v>1</v>
      </c>
      <c r="T159" s="129">
        <v>1</v>
      </c>
      <c r="U159" s="129">
        <v>1</v>
      </c>
      <c r="V159" s="129">
        <v>1</v>
      </c>
      <c r="W159" s="129">
        <v>1</v>
      </c>
      <c r="X159" s="129">
        <v>1</v>
      </c>
      <c r="Y159" s="129">
        <v>1</v>
      </c>
      <c r="Z159" s="129">
        <v>1</v>
      </c>
      <c r="AA159" s="136">
        <v>1</v>
      </c>
      <c r="AB159" s="136">
        <v>1</v>
      </c>
      <c r="AC159" s="136">
        <v>1</v>
      </c>
      <c r="AD159" s="136">
        <v>1</v>
      </c>
      <c r="AE159" s="136">
        <v>1</v>
      </c>
      <c r="AF159" s="136">
        <v>1</v>
      </c>
      <c r="AG159" s="136">
        <v>1</v>
      </c>
      <c r="AH159" s="136">
        <v>1</v>
      </c>
      <c r="AI159" s="136">
        <v>1</v>
      </c>
      <c r="AJ159" s="137">
        <v>1</v>
      </c>
    </row>
    <row r="160" spans="1:36" x14ac:dyDescent="0.3">
      <c r="A160" s="37" t="s">
        <v>126</v>
      </c>
      <c r="B160" s="131" t="s">
        <v>526</v>
      </c>
      <c r="C160" s="141">
        <v>1</v>
      </c>
      <c r="D160" s="141">
        <v>1</v>
      </c>
      <c r="E160" s="141">
        <v>1</v>
      </c>
      <c r="F160" s="141">
        <v>1</v>
      </c>
      <c r="G160" s="141">
        <v>1</v>
      </c>
      <c r="H160" s="141">
        <v>1</v>
      </c>
      <c r="I160" s="139">
        <v>1</v>
      </c>
      <c r="J160" s="139">
        <v>1</v>
      </c>
      <c r="K160" s="139">
        <v>1</v>
      </c>
      <c r="L160" s="139">
        <v>1</v>
      </c>
      <c r="M160" s="139">
        <v>1</v>
      </c>
      <c r="N160" s="139">
        <v>1</v>
      </c>
      <c r="O160" s="139">
        <v>1</v>
      </c>
      <c r="P160" s="139">
        <v>1</v>
      </c>
      <c r="Q160" s="139">
        <v>1</v>
      </c>
      <c r="R160" s="139">
        <v>1</v>
      </c>
      <c r="S160" s="139">
        <v>1</v>
      </c>
      <c r="T160" s="139">
        <v>1</v>
      </c>
      <c r="U160" s="139">
        <v>1</v>
      </c>
      <c r="V160" s="139">
        <v>1</v>
      </c>
      <c r="W160" s="139">
        <v>1</v>
      </c>
      <c r="X160" s="139">
        <v>1</v>
      </c>
      <c r="Y160" s="139">
        <v>1</v>
      </c>
      <c r="Z160" s="139">
        <v>1</v>
      </c>
      <c r="AA160" s="133">
        <v>1</v>
      </c>
      <c r="AB160" s="133">
        <v>1</v>
      </c>
      <c r="AC160" s="133">
        <v>1</v>
      </c>
      <c r="AD160" s="133">
        <v>1</v>
      </c>
      <c r="AE160" s="133">
        <v>1</v>
      </c>
      <c r="AF160" s="133">
        <v>1</v>
      </c>
      <c r="AG160" s="133">
        <v>1</v>
      </c>
      <c r="AH160" s="133">
        <v>1</v>
      </c>
      <c r="AI160" s="133">
        <v>1</v>
      </c>
      <c r="AJ160" s="134">
        <v>1</v>
      </c>
    </row>
    <row r="161" spans="1:36" x14ac:dyDescent="0.3">
      <c r="A161" s="16" t="s">
        <v>127</v>
      </c>
      <c r="B161" s="54" t="s">
        <v>526</v>
      </c>
      <c r="C161" s="106">
        <v>2.4744241795325059E-2</v>
      </c>
      <c r="D161" s="106">
        <v>2.3380937584598787E-2</v>
      </c>
      <c r="E161" s="106">
        <v>2.422464997607221E-2</v>
      </c>
      <c r="F161" s="106">
        <v>1.2458219752790021E-2</v>
      </c>
      <c r="G161" s="106">
        <v>1.9766802602752088E-2</v>
      </c>
      <c r="H161" s="106">
        <v>1.8704013414033039E-2</v>
      </c>
      <c r="I161" s="120">
        <v>1.5171455431307825E-2</v>
      </c>
      <c r="J161" s="120">
        <v>1.3670085696444461E-2</v>
      </c>
      <c r="K161" s="120">
        <v>1.2168715961581537E-2</v>
      </c>
      <c r="L161" s="120">
        <v>1.0667346226718612E-2</v>
      </c>
      <c r="M161" s="120">
        <v>9.1659764918556874E-3</v>
      </c>
      <c r="N161" s="120">
        <v>7.6646067569923221E-3</v>
      </c>
      <c r="O161" s="120">
        <v>6.1632370221293984E-3</v>
      </c>
      <c r="P161" s="120">
        <v>4.6618672872664746E-3</v>
      </c>
      <c r="Q161" s="120">
        <v>3.1604975524031085E-3</v>
      </c>
      <c r="R161" s="120">
        <v>1.6591278175401849E-3</v>
      </c>
      <c r="S161" s="120">
        <v>1.5775808267726177E-4</v>
      </c>
      <c r="T161" s="120">
        <v>0</v>
      </c>
      <c r="U161" s="120">
        <v>0</v>
      </c>
      <c r="V161" s="120">
        <v>0</v>
      </c>
      <c r="W161" s="120">
        <v>0</v>
      </c>
      <c r="X161" s="120">
        <v>0</v>
      </c>
      <c r="Y161" s="120">
        <v>0</v>
      </c>
      <c r="Z161" s="120">
        <v>0</v>
      </c>
      <c r="AA161" s="120">
        <v>0</v>
      </c>
      <c r="AB161" s="120">
        <v>0</v>
      </c>
      <c r="AC161" s="120">
        <v>0</v>
      </c>
      <c r="AD161" s="120">
        <v>0</v>
      </c>
      <c r="AE161" s="120">
        <v>0</v>
      </c>
      <c r="AF161" s="120">
        <v>0</v>
      </c>
      <c r="AG161" s="120">
        <v>0</v>
      </c>
      <c r="AH161" s="120">
        <v>0</v>
      </c>
      <c r="AI161" s="120">
        <v>0</v>
      </c>
      <c r="AJ161" s="121">
        <v>0</v>
      </c>
    </row>
    <row r="162" spans="1:36" x14ac:dyDescent="0.3">
      <c r="A162" s="7" t="s">
        <v>128</v>
      </c>
      <c r="B162" s="55" t="s">
        <v>526</v>
      </c>
      <c r="C162" s="109">
        <v>0</v>
      </c>
      <c r="D162" s="109">
        <v>4.4874863808455682E-4</v>
      </c>
      <c r="E162" s="109">
        <v>5.239802538137317E-4</v>
      </c>
      <c r="F162" s="109">
        <v>9.6876487304414739E-4</v>
      </c>
      <c r="G162" s="109">
        <v>8.3050344802525363E-4</v>
      </c>
      <c r="H162" s="109">
        <v>5.2683886195402916E-4</v>
      </c>
      <c r="I162" s="122">
        <v>3.9894486977853921E-4</v>
      </c>
      <c r="J162" s="122">
        <v>3.2123128105315823E-4</v>
      </c>
      <c r="K162" s="122">
        <v>2.4351769232777715E-4</v>
      </c>
      <c r="L162" s="122">
        <v>1.6580410360239609E-4</v>
      </c>
      <c r="M162" s="122">
        <v>8.8090514877015025E-5</v>
      </c>
      <c r="N162" s="122">
        <v>1.0376926151661749E-5</v>
      </c>
      <c r="O162" s="122">
        <v>-6.7336662573719299E-5</v>
      </c>
      <c r="P162" s="122">
        <v>-1.4505025129910032E-4</v>
      </c>
      <c r="Q162" s="122">
        <v>-2.2276384002448143E-4</v>
      </c>
      <c r="R162" s="122">
        <v>-3.0047742874986244E-4</v>
      </c>
      <c r="S162" s="122">
        <v>-3.7819101747524342E-4</v>
      </c>
      <c r="T162" s="122">
        <v>-4.5529286939611894E-4</v>
      </c>
      <c r="U162" s="122">
        <v>0</v>
      </c>
      <c r="V162" s="122">
        <v>0</v>
      </c>
      <c r="W162" s="122">
        <v>0</v>
      </c>
      <c r="X162" s="122">
        <v>0</v>
      </c>
      <c r="Y162" s="122">
        <v>0</v>
      </c>
      <c r="Z162" s="122">
        <v>0</v>
      </c>
      <c r="AA162" s="122">
        <v>0</v>
      </c>
      <c r="AB162" s="122">
        <v>0</v>
      </c>
      <c r="AC162" s="122">
        <v>0</v>
      </c>
      <c r="AD162" s="122">
        <v>0</v>
      </c>
      <c r="AE162" s="122">
        <v>0</v>
      </c>
      <c r="AF162" s="122">
        <v>0</v>
      </c>
      <c r="AG162" s="122">
        <v>0</v>
      </c>
      <c r="AH162" s="122">
        <v>0</v>
      </c>
      <c r="AI162" s="122">
        <v>0</v>
      </c>
      <c r="AJ162" s="123">
        <v>0</v>
      </c>
    </row>
    <row r="163" spans="1:36" x14ac:dyDescent="0.3">
      <c r="A163" s="7" t="s">
        <v>129</v>
      </c>
      <c r="B163" s="55" t="s">
        <v>526</v>
      </c>
      <c r="C163" s="109">
        <v>0.97525575820467492</v>
      </c>
      <c r="D163" s="109">
        <v>0.97373253514308611</v>
      </c>
      <c r="E163" s="109">
        <v>0.97480096427721441</v>
      </c>
      <c r="F163" s="109">
        <v>0.98620927613478493</v>
      </c>
      <c r="G163" s="109">
        <v>0.97905689505413795</v>
      </c>
      <c r="H163" s="109">
        <v>0.98017198142615414</v>
      </c>
      <c r="I163" s="122">
        <v>0.98356830977126475</v>
      </c>
      <c r="J163" s="122">
        <v>0.98506740369114609</v>
      </c>
      <c r="K163" s="122">
        <v>0.9865664976110271</v>
      </c>
      <c r="L163" s="122">
        <v>0.98806559153090823</v>
      </c>
      <c r="M163" s="122">
        <v>0.98956468545078913</v>
      </c>
      <c r="N163" s="122">
        <v>0.99106377937067047</v>
      </c>
      <c r="O163" s="122">
        <v>0.99256287329055148</v>
      </c>
      <c r="P163" s="122">
        <v>0.9940619672104325</v>
      </c>
      <c r="Q163" s="122">
        <v>0.99556106113031395</v>
      </c>
      <c r="R163" s="122">
        <v>0.99706015505019485</v>
      </c>
      <c r="S163" s="122">
        <v>0.99855924897007586</v>
      </c>
      <c r="T163" s="122">
        <v>0.99871645582268387</v>
      </c>
      <c r="U163" s="122">
        <v>0.99818496948918833</v>
      </c>
      <c r="V163" s="122">
        <v>0.9981082266366208</v>
      </c>
      <c r="W163" s="122">
        <v>0.99803172457676481</v>
      </c>
      <c r="X163" s="122">
        <v>0.9979554621781086</v>
      </c>
      <c r="Y163" s="122">
        <v>0.99787943831621828</v>
      </c>
      <c r="Z163" s="122">
        <v>0.99780365187368325</v>
      </c>
      <c r="AA163" s="122">
        <v>0.99772810174006143</v>
      </c>
      <c r="AB163" s="122">
        <v>0.9976527868118249</v>
      </c>
      <c r="AC163" s="122">
        <v>0.99757770599230555</v>
      </c>
      <c r="AD163" s="122">
        <v>0.99750285819164308</v>
      </c>
      <c r="AE163" s="122">
        <v>0.99742824232673155</v>
      </c>
      <c r="AF163" s="122">
        <v>0.99735385732116699</v>
      </c>
      <c r="AG163" s="122">
        <v>0.99727970210519612</v>
      </c>
      <c r="AH163" s="122">
        <v>0.99720577561566448</v>
      </c>
      <c r="AI163" s="122">
        <v>0.9971320767959666</v>
      </c>
      <c r="AJ163" s="123">
        <v>0.99705860459599405</v>
      </c>
    </row>
    <row r="164" spans="1:36" x14ac:dyDescent="0.3">
      <c r="A164" s="11" t="s">
        <v>130</v>
      </c>
      <c r="B164" s="56" t="s">
        <v>526</v>
      </c>
      <c r="C164" s="112">
        <v>0</v>
      </c>
      <c r="D164" s="112">
        <v>2.4377786342305199E-3</v>
      </c>
      <c r="E164" s="112">
        <v>4.5040549289971569E-4</v>
      </c>
      <c r="F164" s="112">
        <v>3.63739239380835E-4</v>
      </c>
      <c r="G164" s="112">
        <v>3.4579889508461518E-4</v>
      </c>
      <c r="H164" s="112">
        <v>5.9716629785889965E-4</v>
      </c>
      <c r="I164" s="124">
        <v>8.6128992764888956E-4</v>
      </c>
      <c r="J164" s="124">
        <v>9.4127933135620988E-4</v>
      </c>
      <c r="K164" s="124">
        <v>1.0212687350635299E-3</v>
      </c>
      <c r="L164" s="124">
        <v>1.1012581387708777E-3</v>
      </c>
      <c r="M164" s="124">
        <v>1.1812475424781976E-3</v>
      </c>
      <c r="N164" s="124">
        <v>1.261236946185518E-3</v>
      </c>
      <c r="O164" s="124">
        <v>1.3412263498928381E-3</v>
      </c>
      <c r="P164" s="124">
        <v>1.4212157536001579E-3</v>
      </c>
      <c r="Q164" s="124">
        <v>1.5012051573074785E-3</v>
      </c>
      <c r="R164" s="124">
        <v>1.5811945610147984E-3</v>
      </c>
      <c r="S164" s="124">
        <v>1.6611839647221183E-3</v>
      </c>
      <c r="T164" s="124">
        <v>1.7388370467122233E-3</v>
      </c>
      <c r="U164" s="124">
        <v>1.8150305108116586E-3</v>
      </c>
      <c r="V164" s="124">
        <v>1.8917733633792534E-3</v>
      </c>
      <c r="W164" s="124">
        <v>1.968275423235126E-3</v>
      </c>
      <c r="X164" s="124">
        <v>2.0445378218913613E-3</v>
      </c>
      <c r="Y164" s="124">
        <v>2.120561683781661E-3</v>
      </c>
      <c r="Z164" s="124">
        <v>2.1963481263166077E-3</v>
      </c>
      <c r="AA164" s="124">
        <v>2.2718982599384389E-3</v>
      </c>
      <c r="AB164" s="124">
        <v>2.3472131881751728E-3</v>
      </c>
      <c r="AC164" s="124">
        <v>2.4222940076945015E-3</v>
      </c>
      <c r="AD164" s="124">
        <v>2.4971418083569136E-3</v>
      </c>
      <c r="AE164" s="124">
        <v>2.5717576732684536E-3</v>
      </c>
      <c r="AF164" s="124">
        <v>2.6461426788329675E-3</v>
      </c>
      <c r="AG164" s="124">
        <v>2.7202978948038655E-3</v>
      </c>
      <c r="AH164" s="124">
        <v>2.7942243843354008E-3</v>
      </c>
      <c r="AI164" s="124">
        <v>2.867923204033482E-3</v>
      </c>
      <c r="AJ164" s="125">
        <v>2.9413954040060069E-3</v>
      </c>
    </row>
    <row r="165" spans="1:36" x14ac:dyDescent="0.3">
      <c r="A165" s="37" t="s">
        <v>131</v>
      </c>
      <c r="B165" s="131" t="s">
        <v>526</v>
      </c>
      <c r="C165" s="141">
        <v>1</v>
      </c>
      <c r="D165" s="141">
        <v>1</v>
      </c>
      <c r="E165" s="141">
        <v>1</v>
      </c>
      <c r="F165" s="141">
        <v>1</v>
      </c>
      <c r="G165" s="141">
        <v>1</v>
      </c>
      <c r="H165" s="141">
        <v>1</v>
      </c>
      <c r="I165" s="139">
        <v>1</v>
      </c>
      <c r="J165" s="139">
        <v>1</v>
      </c>
      <c r="K165" s="139">
        <v>1</v>
      </c>
      <c r="L165" s="139">
        <v>1</v>
      </c>
      <c r="M165" s="139">
        <v>1</v>
      </c>
      <c r="N165" s="139">
        <v>1</v>
      </c>
      <c r="O165" s="139">
        <v>1</v>
      </c>
      <c r="P165" s="139">
        <v>1</v>
      </c>
      <c r="Q165" s="139">
        <v>1</v>
      </c>
      <c r="R165" s="139">
        <v>1</v>
      </c>
      <c r="S165" s="139">
        <v>1</v>
      </c>
      <c r="T165" s="139">
        <v>1</v>
      </c>
      <c r="U165" s="139">
        <v>1</v>
      </c>
      <c r="V165" s="139">
        <v>1</v>
      </c>
      <c r="W165" s="139">
        <v>1</v>
      </c>
      <c r="X165" s="139">
        <v>1</v>
      </c>
      <c r="Y165" s="139">
        <v>1</v>
      </c>
      <c r="Z165" s="139">
        <v>1</v>
      </c>
      <c r="AA165" s="133">
        <v>1</v>
      </c>
      <c r="AB165" s="133">
        <v>1</v>
      </c>
      <c r="AC165" s="133">
        <v>1</v>
      </c>
      <c r="AD165" s="133">
        <v>1</v>
      </c>
      <c r="AE165" s="133">
        <v>1</v>
      </c>
      <c r="AF165" s="133">
        <v>1</v>
      </c>
      <c r="AG165" s="133">
        <v>1</v>
      </c>
      <c r="AH165" s="133">
        <v>1</v>
      </c>
      <c r="AI165" s="133">
        <v>1</v>
      </c>
      <c r="AJ165" s="134">
        <v>1</v>
      </c>
    </row>
    <row r="166" spans="1:36" x14ac:dyDescent="0.3">
      <c r="A166" s="16" t="s">
        <v>132</v>
      </c>
      <c r="B166" s="54" t="s">
        <v>526</v>
      </c>
      <c r="C166" s="106">
        <v>0.38456608127163183</v>
      </c>
      <c r="D166" s="106">
        <v>0.81361390506440801</v>
      </c>
      <c r="E166" s="106">
        <v>0.8241256190732138</v>
      </c>
      <c r="F166" s="106">
        <v>0.79805189976949953</v>
      </c>
      <c r="G166" s="106">
        <v>0.77190043082814741</v>
      </c>
      <c r="H166" s="106">
        <v>0.6175454604705729</v>
      </c>
      <c r="I166" s="120">
        <v>0.79290150478541932</v>
      </c>
      <c r="J166" s="120">
        <v>0.82637646617700966</v>
      </c>
      <c r="K166" s="120">
        <v>0.8598514275686</v>
      </c>
      <c r="L166" s="120">
        <v>0.89332638896019034</v>
      </c>
      <c r="M166" s="120">
        <v>0.92680135035178068</v>
      </c>
      <c r="N166" s="120">
        <v>0.96027631174338524</v>
      </c>
      <c r="O166" s="120">
        <v>0.99375127313497558</v>
      </c>
      <c r="P166" s="120">
        <v>1</v>
      </c>
      <c r="Q166" s="120">
        <v>1</v>
      </c>
      <c r="R166" s="120">
        <v>1</v>
      </c>
      <c r="S166" s="120">
        <v>1</v>
      </c>
      <c r="T166" s="120">
        <v>1</v>
      </c>
      <c r="U166" s="120">
        <v>1</v>
      </c>
      <c r="V166" s="120">
        <v>1</v>
      </c>
      <c r="W166" s="120">
        <v>1</v>
      </c>
      <c r="X166" s="120">
        <v>1</v>
      </c>
      <c r="Y166" s="120">
        <v>1</v>
      </c>
      <c r="Z166" s="120">
        <v>1</v>
      </c>
      <c r="AA166" s="120">
        <v>1</v>
      </c>
      <c r="AB166" s="120">
        <v>1</v>
      </c>
      <c r="AC166" s="120">
        <v>1</v>
      </c>
      <c r="AD166" s="120">
        <v>1</v>
      </c>
      <c r="AE166" s="120">
        <v>1</v>
      </c>
      <c r="AF166" s="120">
        <v>1</v>
      </c>
      <c r="AG166" s="120">
        <v>1</v>
      </c>
      <c r="AH166" s="120">
        <v>1</v>
      </c>
      <c r="AI166" s="120">
        <v>1</v>
      </c>
      <c r="AJ166" s="121">
        <v>1</v>
      </c>
    </row>
    <row r="167" spans="1:36" x14ac:dyDescent="0.3">
      <c r="A167" s="11" t="s">
        <v>133</v>
      </c>
      <c r="B167" s="56" t="s">
        <v>526</v>
      </c>
      <c r="C167" s="112">
        <v>0.61543391872836806</v>
      </c>
      <c r="D167" s="112">
        <v>0.18638609493559199</v>
      </c>
      <c r="E167" s="112">
        <v>0.1758743809267862</v>
      </c>
      <c r="F167" s="112">
        <v>0.20194810023050042</v>
      </c>
      <c r="G167" s="112">
        <v>0.22809956917185256</v>
      </c>
      <c r="H167" s="112">
        <v>0.3824545395294271</v>
      </c>
      <c r="I167" s="124">
        <v>0.20709849521458068</v>
      </c>
      <c r="J167" s="124">
        <v>0.17362353382299034</v>
      </c>
      <c r="K167" s="124">
        <v>0.1401485724314</v>
      </c>
      <c r="L167" s="124">
        <v>0.10667361103980966</v>
      </c>
      <c r="M167" s="124">
        <v>7.3198649648219316E-2</v>
      </c>
      <c r="N167" s="124">
        <v>3.9723688256614764E-2</v>
      </c>
      <c r="O167" s="124">
        <v>6.2487268650244232E-3</v>
      </c>
      <c r="P167" s="124">
        <v>0</v>
      </c>
      <c r="Q167" s="124">
        <v>0</v>
      </c>
      <c r="R167" s="124">
        <v>0</v>
      </c>
      <c r="S167" s="124">
        <v>0</v>
      </c>
      <c r="T167" s="124">
        <v>0</v>
      </c>
      <c r="U167" s="124">
        <v>0</v>
      </c>
      <c r="V167" s="124">
        <v>0</v>
      </c>
      <c r="W167" s="124">
        <v>0</v>
      </c>
      <c r="X167" s="124">
        <v>0</v>
      </c>
      <c r="Y167" s="124">
        <v>0</v>
      </c>
      <c r="Z167" s="124">
        <v>0</v>
      </c>
      <c r="AA167" s="124">
        <v>0</v>
      </c>
      <c r="AB167" s="124">
        <v>0</v>
      </c>
      <c r="AC167" s="124">
        <v>0</v>
      </c>
      <c r="AD167" s="124">
        <v>0</v>
      </c>
      <c r="AE167" s="124">
        <v>0</v>
      </c>
      <c r="AF167" s="124">
        <v>0</v>
      </c>
      <c r="AG167" s="124">
        <v>0</v>
      </c>
      <c r="AH167" s="124">
        <v>0</v>
      </c>
      <c r="AI167" s="124">
        <v>0</v>
      </c>
      <c r="AJ167" s="125">
        <v>0</v>
      </c>
    </row>
    <row r="168" spans="1:36" x14ac:dyDescent="0.3">
      <c r="A168" s="37" t="s">
        <v>134</v>
      </c>
      <c r="B168" s="131" t="s">
        <v>526</v>
      </c>
      <c r="C168" s="141">
        <v>1</v>
      </c>
      <c r="D168" s="141">
        <v>1</v>
      </c>
      <c r="E168" s="141">
        <v>1</v>
      </c>
      <c r="F168" s="141">
        <v>1</v>
      </c>
      <c r="G168" s="141">
        <v>1</v>
      </c>
      <c r="H168" s="141">
        <v>1</v>
      </c>
      <c r="I168" s="141">
        <v>1</v>
      </c>
      <c r="J168" s="141">
        <v>1</v>
      </c>
      <c r="K168" s="141">
        <v>1</v>
      </c>
      <c r="L168" s="141">
        <v>1</v>
      </c>
      <c r="M168" s="141">
        <v>1</v>
      </c>
      <c r="N168" s="141">
        <v>1</v>
      </c>
      <c r="O168" s="141">
        <v>1</v>
      </c>
      <c r="P168" s="141">
        <v>1</v>
      </c>
      <c r="Q168" s="141">
        <v>1</v>
      </c>
      <c r="R168" s="141">
        <v>1</v>
      </c>
      <c r="S168" s="141">
        <v>1</v>
      </c>
      <c r="T168" s="141">
        <v>1</v>
      </c>
      <c r="U168" s="141">
        <v>1</v>
      </c>
      <c r="V168" s="141">
        <v>1</v>
      </c>
      <c r="W168" s="141">
        <v>1</v>
      </c>
      <c r="X168" s="141">
        <v>1</v>
      </c>
      <c r="Y168" s="141">
        <v>1</v>
      </c>
      <c r="Z168" s="141">
        <v>1</v>
      </c>
      <c r="AA168" s="141">
        <v>1</v>
      </c>
      <c r="AB168" s="141">
        <v>1</v>
      </c>
      <c r="AC168" s="141">
        <v>1</v>
      </c>
      <c r="AD168" s="141">
        <v>1</v>
      </c>
      <c r="AE168" s="141">
        <v>1</v>
      </c>
      <c r="AF168" s="141">
        <v>1</v>
      </c>
      <c r="AG168" s="141">
        <v>1</v>
      </c>
      <c r="AH168" s="141">
        <v>1</v>
      </c>
      <c r="AI168" s="141">
        <v>1</v>
      </c>
      <c r="AJ168" s="142">
        <v>1</v>
      </c>
    </row>
    <row r="169" spans="1:36" x14ac:dyDescent="0.3">
      <c r="A169" s="7" t="s">
        <v>135</v>
      </c>
      <c r="B169" s="55" t="s">
        <v>526</v>
      </c>
      <c r="C169" s="109">
        <v>1</v>
      </c>
      <c r="D169" s="109">
        <v>1</v>
      </c>
      <c r="E169" s="109">
        <v>1</v>
      </c>
      <c r="F169" s="109">
        <v>1</v>
      </c>
      <c r="G169" s="109">
        <v>1</v>
      </c>
      <c r="H169" s="109">
        <v>1</v>
      </c>
      <c r="I169" s="129">
        <v>1</v>
      </c>
      <c r="J169" s="129">
        <v>1</v>
      </c>
      <c r="K169" s="129">
        <v>1</v>
      </c>
      <c r="L169" s="129">
        <v>1</v>
      </c>
      <c r="M169" s="129">
        <v>1</v>
      </c>
      <c r="N169" s="129">
        <v>1</v>
      </c>
      <c r="O169" s="129">
        <v>1</v>
      </c>
      <c r="P169" s="129">
        <v>1</v>
      </c>
      <c r="Q169" s="129">
        <v>1</v>
      </c>
      <c r="R169" s="129">
        <v>1</v>
      </c>
      <c r="S169" s="129">
        <v>1</v>
      </c>
      <c r="T169" s="129">
        <v>1</v>
      </c>
      <c r="U169" s="129">
        <v>1</v>
      </c>
      <c r="V169" s="129">
        <v>1</v>
      </c>
      <c r="W169" s="129">
        <v>1</v>
      </c>
      <c r="X169" s="129">
        <v>1</v>
      </c>
      <c r="Y169" s="129">
        <v>1</v>
      </c>
      <c r="Z169" s="129">
        <v>1</v>
      </c>
      <c r="AA169" s="136">
        <v>1</v>
      </c>
      <c r="AB169" s="136">
        <v>1</v>
      </c>
      <c r="AC169" s="136">
        <v>1</v>
      </c>
      <c r="AD169" s="136">
        <v>1</v>
      </c>
      <c r="AE169" s="136">
        <v>1</v>
      </c>
      <c r="AF169" s="136">
        <v>1</v>
      </c>
      <c r="AG169" s="136">
        <v>1</v>
      </c>
      <c r="AH169" s="136">
        <v>1</v>
      </c>
      <c r="AI169" s="136">
        <v>1</v>
      </c>
      <c r="AJ169" s="137">
        <v>1</v>
      </c>
    </row>
    <row r="170" spans="1:36" x14ac:dyDescent="0.3">
      <c r="A170" s="16" t="s">
        <v>136</v>
      </c>
      <c r="B170" s="54" t="s">
        <v>526</v>
      </c>
      <c r="C170" s="106">
        <v>0</v>
      </c>
      <c r="D170" s="106">
        <v>0</v>
      </c>
      <c r="E170" s="106">
        <v>0</v>
      </c>
      <c r="F170" s="106">
        <v>0</v>
      </c>
      <c r="G170" s="106">
        <v>0</v>
      </c>
      <c r="H170" s="106">
        <v>0</v>
      </c>
      <c r="I170" s="106">
        <v>0</v>
      </c>
      <c r="J170" s="106">
        <v>0</v>
      </c>
      <c r="K170" s="106">
        <v>0</v>
      </c>
      <c r="L170" s="106">
        <v>0</v>
      </c>
      <c r="M170" s="106">
        <v>0</v>
      </c>
      <c r="N170" s="106">
        <v>0</v>
      </c>
      <c r="O170" s="106">
        <v>0</v>
      </c>
      <c r="P170" s="106">
        <v>0</v>
      </c>
      <c r="Q170" s="106">
        <v>0</v>
      </c>
      <c r="R170" s="106">
        <v>0</v>
      </c>
      <c r="S170" s="106">
        <v>0</v>
      </c>
      <c r="T170" s="106">
        <v>0</v>
      </c>
      <c r="U170" s="106">
        <v>0</v>
      </c>
      <c r="V170" s="106">
        <v>0</v>
      </c>
      <c r="W170" s="106">
        <v>0</v>
      </c>
      <c r="X170" s="106">
        <v>0</v>
      </c>
      <c r="Y170" s="106">
        <v>0</v>
      </c>
      <c r="Z170" s="106">
        <v>0</v>
      </c>
      <c r="AA170" s="106">
        <v>0</v>
      </c>
      <c r="AB170" s="106">
        <v>0</v>
      </c>
      <c r="AC170" s="106">
        <v>0</v>
      </c>
      <c r="AD170" s="106">
        <v>0</v>
      </c>
      <c r="AE170" s="106">
        <v>0</v>
      </c>
      <c r="AF170" s="106">
        <v>0</v>
      </c>
      <c r="AG170" s="106">
        <v>0</v>
      </c>
      <c r="AH170" s="106">
        <v>0</v>
      </c>
      <c r="AI170" s="106">
        <v>0</v>
      </c>
      <c r="AJ170" s="107">
        <v>0</v>
      </c>
    </row>
    <row r="171" spans="1:36" x14ac:dyDescent="0.3">
      <c r="A171" s="11" t="s">
        <v>137</v>
      </c>
      <c r="B171" s="56" t="s">
        <v>526</v>
      </c>
      <c r="C171" s="112">
        <v>1</v>
      </c>
      <c r="D171" s="112">
        <v>1</v>
      </c>
      <c r="E171" s="112">
        <v>1</v>
      </c>
      <c r="F171" s="112">
        <v>1</v>
      </c>
      <c r="G171" s="112">
        <v>1</v>
      </c>
      <c r="H171" s="112">
        <v>1</v>
      </c>
      <c r="I171" s="112">
        <v>1</v>
      </c>
      <c r="J171" s="112">
        <v>1</v>
      </c>
      <c r="K171" s="112">
        <v>1</v>
      </c>
      <c r="L171" s="112">
        <v>1</v>
      </c>
      <c r="M171" s="112">
        <v>1</v>
      </c>
      <c r="N171" s="112">
        <v>1</v>
      </c>
      <c r="O171" s="112">
        <v>1</v>
      </c>
      <c r="P171" s="112">
        <v>1</v>
      </c>
      <c r="Q171" s="112">
        <v>1</v>
      </c>
      <c r="R171" s="112">
        <v>1</v>
      </c>
      <c r="S171" s="112">
        <v>1</v>
      </c>
      <c r="T171" s="112">
        <v>1</v>
      </c>
      <c r="U171" s="112">
        <v>1</v>
      </c>
      <c r="V171" s="112">
        <v>1</v>
      </c>
      <c r="W171" s="112">
        <v>1</v>
      </c>
      <c r="X171" s="112">
        <v>1</v>
      </c>
      <c r="Y171" s="112">
        <v>1</v>
      </c>
      <c r="Z171" s="112">
        <v>1</v>
      </c>
      <c r="AA171" s="112">
        <v>1</v>
      </c>
      <c r="AB171" s="112">
        <v>1</v>
      </c>
      <c r="AC171" s="112">
        <v>1</v>
      </c>
      <c r="AD171" s="112">
        <v>1</v>
      </c>
      <c r="AE171" s="112">
        <v>1</v>
      </c>
      <c r="AF171" s="112">
        <v>1</v>
      </c>
      <c r="AG171" s="112">
        <v>1</v>
      </c>
      <c r="AH171" s="112">
        <v>1</v>
      </c>
      <c r="AI171" s="112">
        <v>1</v>
      </c>
      <c r="AJ171" s="113">
        <v>1</v>
      </c>
    </row>
    <row r="172" spans="1:36" x14ac:dyDescent="0.3">
      <c r="A172" s="7" t="s">
        <v>138</v>
      </c>
      <c r="B172" s="55" t="s">
        <v>526</v>
      </c>
      <c r="C172" s="109">
        <v>0.99654772283934734</v>
      </c>
      <c r="D172" s="109">
        <v>0.99826980475010874</v>
      </c>
      <c r="E172" s="109">
        <v>0.99838914220977237</v>
      </c>
      <c r="F172" s="109">
        <v>0.99830359912938815</v>
      </c>
      <c r="G172" s="109">
        <v>0.9995240499623379</v>
      </c>
      <c r="H172" s="109">
        <v>0.9999533303068745</v>
      </c>
      <c r="I172" s="109">
        <v>0.9999533303068745</v>
      </c>
      <c r="J172" s="109">
        <v>0.9999533303068745</v>
      </c>
      <c r="K172" s="109">
        <v>0.9999533303068745</v>
      </c>
      <c r="L172" s="109">
        <v>0.9999533303068745</v>
      </c>
      <c r="M172" s="109">
        <v>0.9999533303068745</v>
      </c>
      <c r="N172" s="109">
        <v>0.9999533303068745</v>
      </c>
      <c r="O172" s="109">
        <v>0.9999533303068745</v>
      </c>
      <c r="P172" s="109">
        <v>0.9999533303068745</v>
      </c>
      <c r="Q172" s="109">
        <v>0.9999533303068745</v>
      </c>
      <c r="R172" s="109">
        <v>0.9999533303068745</v>
      </c>
      <c r="S172" s="109">
        <v>0.9999533303068745</v>
      </c>
      <c r="T172" s="109">
        <v>0.9999533303068745</v>
      </c>
      <c r="U172" s="109">
        <v>0.9999533303068745</v>
      </c>
      <c r="V172" s="109">
        <v>0.9999533303068745</v>
      </c>
      <c r="W172" s="109">
        <v>0.9999533303068745</v>
      </c>
      <c r="X172" s="109">
        <v>0.9999533303068745</v>
      </c>
      <c r="Y172" s="109">
        <v>0.9999533303068745</v>
      </c>
      <c r="Z172" s="109">
        <v>0.9999533303068745</v>
      </c>
      <c r="AA172" s="109">
        <v>0.9999533303068745</v>
      </c>
      <c r="AB172" s="109">
        <v>0.9999533303068745</v>
      </c>
      <c r="AC172" s="109">
        <v>0.9999533303068745</v>
      </c>
      <c r="AD172" s="109">
        <v>0.9999533303068745</v>
      </c>
      <c r="AE172" s="109">
        <v>0.9999533303068745</v>
      </c>
      <c r="AF172" s="109">
        <v>0.9999533303068745</v>
      </c>
      <c r="AG172" s="109">
        <v>0.9999533303068745</v>
      </c>
      <c r="AH172" s="109">
        <v>0.9999533303068745</v>
      </c>
      <c r="AI172" s="109">
        <v>0.9999533303068745</v>
      </c>
      <c r="AJ172" s="110">
        <v>0.9999533303068745</v>
      </c>
    </row>
    <row r="173" spans="1:36" x14ac:dyDescent="0.3">
      <c r="A173" s="7" t="s">
        <v>139</v>
      </c>
      <c r="B173" s="55" t="s">
        <v>526</v>
      </c>
      <c r="C173" s="109">
        <v>0</v>
      </c>
      <c r="D173" s="109">
        <v>0</v>
      </c>
      <c r="E173" s="109">
        <v>0</v>
      </c>
      <c r="F173" s="109">
        <v>0</v>
      </c>
      <c r="G173" s="109">
        <v>0</v>
      </c>
      <c r="H173" s="109">
        <v>0</v>
      </c>
      <c r="I173" s="109">
        <v>0</v>
      </c>
      <c r="J173" s="109">
        <v>0</v>
      </c>
      <c r="K173" s="109">
        <v>0</v>
      </c>
      <c r="L173" s="109">
        <v>0</v>
      </c>
      <c r="M173" s="109">
        <v>0</v>
      </c>
      <c r="N173" s="109">
        <v>0</v>
      </c>
      <c r="O173" s="109">
        <v>0</v>
      </c>
      <c r="P173" s="109">
        <v>0</v>
      </c>
      <c r="Q173" s="109">
        <v>0</v>
      </c>
      <c r="R173" s="109">
        <v>0</v>
      </c>
      <c r="S173" s="109">
        <v>0</v>
      </c>
      <c r="T173" s="109">
        <v>0</v>
      </c>
      <c r="U173" s="109">
        <v>0</v>
      </c>
      <c r="V173" s="109">
        <v>0</v>
      </c>
      <c r="W173" s="109">
        <v>0</v>
      </c>
      <c r="X173" s="109">
        <v>0</v>
      </c>
      <c r="Y173" s="109">
        <v>0</v>
      </c>
      <c r="Z173" s="109">
        <v>0</v>
      </c>
      <c r="AA173" s="109">
        <v>0</v>
      </c>
      <c r="AB173" s="109">
        <v>0</v>
      </c>
      <c r="AC173" s="109">
        <v>0</v>
      </c>
      <c r="AD173" s="109">
        <v>0</v>
      </c>
      <c r="AE173" s="109">
        <v>0</v>
      </c>
      <c r="AF173" s="109">
        <v>0</v>
      </c>
      <c r="AG173" s="109">
        <v>0</v>
      </c>
      <c r="AH173" s="109">
        <v>0</v>
      </c>
      <c r="AI173" s="109">
        <v>0</v>
      </c>
      <c r="AJ173" s="110">
        <v>0</v>
      </c>
    </row>
    <row r="174" spans="1:36" x14ac:dyDescent="0.3">
      <c r="A174" s="7" t="s">
        <v>140</v>
      </c>
      <c r="B174" s="55" t="s">
        <v>526</v>
      </c>
      <c r="C174" s="109">
        <v>0</v>
      </c>
      <c r="D174" s="109">
        <v>2.520211571761449E-5</v>
      </c>
      <c r="E174" s="109">
        <v>3.423119773495434E-4</v>
      </c>
      <c r="F174" s="109">
        <v>4.1951427265716026E-4</v>
      </c>
      <c r="G174" s="109">
        <v>0</v>
      </c>
      <c r="H174" s="109">
        <v>4.6669693125554209E-5</v>
      </c>
      <c r="I174" s="109">
        <v>4.6669693125554209E-5</v>
      </c>
      <c r="J174" s="109">
        <v>4.6669693125554209E-5</v>
      </c>
      <c r="K174" s="109">
        <v>4.6669693125554209E-5</v>
      </c>
      <c r="L174" s="109">
        <v>4.6669693125554209E-5</v>
      </c>
      <c r="M174" s="109">
        <v>4.6669693125554209E-5</v>
      </c>
      <c r="N174" s="109">
        <v>4.6669693125554209E-5</v>
      </c>
      <c r="O174" s="109">
        <v>4.6669693125554209E-5</v>
      </c>
      <c r="P174" s="109">
        <v>4.6669693125554209E-5</v>
      </c>
      <c r="Q174" s="109">
        <v>4.6669693125554209E-5</v>
      </c>
      <c r="R174" s="109">
        <v>4.6669693125554209E-5</v>
      </c>
      <c r="S174" s="109">
        <v>4.6669693125554209E-5</v>
      </c>
      <c r="T174" s="109">
        <v>4.6669693125554209E-5</v>
      </c>
      <c r="U174" s="109">
        <v>4.6669693125554209E-5</v>
      </c>
      <c r="V174" s="109">
        <v>4.6669693125554209E-5</v>
      </c>
      <c r="W174" s="109">
        <v>4.6669693125554209E-5</v>
      </c>
      <c r="X174" s="109">
        <v>4.6669693125554209E-5</v>
      </c>
      <c r="Y174" s="109">
        <v>4.6669693125554209E-5</v>
      </c>
      <c r="Z174" s="109">
        <v>4.6669693125554209E-5</v>
      </c>
      <c r="AA174" s="109">
        <v>4.6669693125554209E-5</v>
      </c>
      <c r="AB174" s="109">
        <v>4.6669693125554209E-5</v>
      </c>
      <c r="AC174" s="109">
        <v>4.6669693125554209E-5</v>
      </c>
      <c r="AD174" s="109">
        <v>4.6669693125554209E-5</v>
      </c>
      <c r="AE174" s="109">
        <v>4.6669693125554209E-5</v>
      </c>
      <c r="AF174" s="109">
        <v>4.6669693125554209E-5</v>
      </c>
      <c r="AG174" s="109">
        <v>4.6669693125554209E-5</v>
      </c>
      <c r="AH174" s="109">
        <v>4.6669693125554209E-5</v>
      </c>
      <c r="AI174" s="109">
        <v>4.6669693125554209E-5</v>
      </c>
      <c r="AJ174" s="110">
        <v>4.6669693125554209E-5</v>
      </c>
    </row>
    <row r="175" spans="1:36" x14ac:dyDescent="0.3">
      <c r="A175" s="7" t="s">
        <v>141</v>
      </c>
      <c r="B175" s="55" t="s">
        <v>526</v>
      </c>
      <c r="C175" s="109">
        <v>3.4522771606525699E-3</v>
      </c>
      <c r="D175" s="109">
        <v>1.7049931341736138E-3</v>
      </c>
      <c r="E175" s="109">
        <v>1.2685458128782203E-3</v>
      </c>
      <c r="F175" s="109">
        <v>1.2768865979545887E-3</v>
      </c>
      <c r="G175" s="109">
        <v>4.7595003766213334E-4</v>
      </c>
      <c r="H175" s="109">
        <v>0</v>
      </c>
      <c r="I175" s="109">
        <v>0</v>
      </c>
      <c r="J175" s="109">
        <v>0</v>
      </c>
      <c r="K175" s="109">
        <v>0</v>
      </c>
      <c r="L175" s="109">
        <v>0</v>
      </c>
      <c r="M175" s="109">
        <v>0</v>
      </c>
      <c r="N175" s="109">
        <v>0</v>
      </c>
      <c r="O175" s="109">
        <v>0</v>
      </c>
      <c r="P175" s="109">
        <v>0</v>
      </c>
      <c r="Q175" s="109">
        <v>0</v>
      </c>
      <c r="R175" s="109">
        <v>0</v>
      </c>
      <c r="S175" s="109">
        <v>0</v>
      </c>
      <c r="T175" s="109">
        <v>0</v>
      </c>
      <c r="U175" s="109">
        <v>0</v>
      </c>
      <c r="V175" s="109">
        <v>0</v>
      </c>
      <c r="W175" s="109">
        <v>0</v>
      </c>
      <c r="X175" s="109">
        <v>0</v>
      </c>
      <c r="Y175" s="109">
        <v>0</v>
      </c>
      <c r="Z175" s="109">
        <v>0</v>
      </c>
      <c r="AA175" s="109">
        <v>0</v>
      </c>
      <c r="AB175" s="109">
        <v>0</v>
      </c>
      <c r="AC175" s="109">
        <v>0</v>
      </c>
      <c r="AD175" s="109">
        <v>0</v>
      </c>
      <c r="AE175" s="109">
        <v>0</v>
      </c>
      <c r="AF175" s="109">
        <v>0</v>
      </c>
      <c r="AG175" s="109">
        <v>0</v>
      </c>
      <c r="AH175" s="109">
        <v>0</v>
      </c>
      <c r="AI175" s="109">
        <v>0</v>
      </c>
      <c r="AJ175" s="110">
        <v>0</v>
      </c>
    </row>
    <row r="176" spans="1:36" x14ac:dyDescent="0.3">
      <c r="A176" s="37" t="s">
        <v>142</v>
      </c>
      <c r="B176" s="131" t="s">
        <v>526</v>
      </c>
      <c r="C176" s="141">
        <v>1</v>
      </c>
      <c r="D176" s="141">
        <v>1</v>
      </c>
      <c r="E176" s="141">
        <v>1</v>
      </c>
      <c r="F176" s="141">
        <v>1</v>
      </c>
      <c r="G176" s="141">
        <v>1</v>
      </c>
      <c r="H176" s="141">
        <v>1</v>
      </c>
      <c r="I176" s="141">
        <v>1</v>
      </c>
      <c r="J176" s="141">
        <v>1</v>
      </c>
      <c r="K176" s="141">
        <v>1</v>
      </c>
      <c r="L176" s="141">
        <v>1</v>
      </c>
      <c r="M176" s="141">
        <v>1</v>
      </c>
      <c r="N176" s="141">
        <v>1</v>
      </c>
      <c r="O176" s="141">
        <v>1</v>
      </c>
      <c r="P176" s="141">
        <v>1</v>
      </c>
      <c r="Q176" s="141">
        <v>1</v>
      </c>
      <c r="R176" s="141">
        <v>1</v>
      </c>
      <c r="S176" s="141">
        <v>1</v>
      </c>
      <c r="T176" s="141">
        <v>1</v>
      </c>
      <c r="U176" s="141">
        <v>1</v>
      </c>
      <c r="V176" s="141">
        <v>1</v>
      </c>
      <c r="W176" s="141">
        <v>1</v>
      </c>
      <c r="X176" s="141">
        <v>1</v>
      </c>
      <c r="Y176" s="141">
        <v>1</v>
      </c>
      <c r="Z176" s="141">
        <v>1</v>
      </c>
      <c r="AA176" s="141">
        <v>1</v>
      </c>
      <c r="AB176" s="141">
        <v>1</v>
      </c>
      <c r="AC176" s="141">
        <v>1</v>
      </c>
      <c r="AD176" s="141">
        <v>1</v>
      </c>
      <c r="AE176" s="141">
        <v>1</v>
      </c>
      <c r="AF176" s="141">
        <v>1</v>
      </c>
      <c r="AG176" s="141">
        <v>1</v>
      </c>
      <c r="AH176" s="141">
        <v>1</v>
      </c>
      <c r="AI176" s="141">
        <v>1</v>
      </c>
      <c r="AJ176" s="142">
        <v>1</v>
      </c>
    </row>
    <row r="177" spans="1:36" x14ac:dyDescent="0.3">
      <c r="A177" s="7" t="s">
        <v>98</v>
      </c>
      <c r="B177" s="55" t="s">
        <v>526</v>
      </c>
      <c r="C177" s="109">
        <v>1</v>
      </c>
      <c r="D177" s="109">
        <v>1</v>
      </c>
      <c r="E177" s="109">
        <v>1</v>
      </c>
      <c r="F177" s="109">
        <v>1</v>
      </c>
      <c r="G177" s="109">
        <v>1</v>
      </c>
      <c r="H177" s="109">
        <v>1</v>
      </c>
      <c r="I177" s="109">
        <v>1</v>
      </c>
      <c r="J177" s="109">
        <v>1</v>
      </c>
      <c r="K177" s="109">
        <v>1</v>
      </c>
      <c r="L177" s="109">
        <v>1</v>
      </c>
      <c r="M177" s="109">
        <v>1</v>
      </c>
      <c r="N177" s="109">
        <v>1</v>
      </c>
      <c r="O177" s="109">
        <v>1</v>
      </c>
      <c r="P177" s="109">
        <v>1</v>
      </c>
      <c r="Q177" s="109">
        <v>1</v>
      </c>
      <c r="R177" s="109">
        <v>1</v>
      </c>
      <c r="S177" s="109">
        <v>1</v>
      </c>
      <c r="T177" s="109">
        <v>1</v>
      </c>
      <c r="U177" s="109">
        <v>1</v>
      </c>
      <c r="V177" s="109">
        <v>1</v>
      </c>
      <c r="W177" s="109">
        <v>1</v>
      </c>
      <c r="X177" s="109">
        <v>1</v>
      </c>
      <c r="Y177" s="109">
        <v>1</v>
      </c>
      <c r="Z177" s="109">
        <v>1</v>
      </c>
      <c r="AA177" s="109">
        <v>1</v>
      </c>
      <c r="AB177" s="109">
        <v>1</v>
      </c>
      <c r="AC177" s="109">
        <v>1</v>
      </c>
      <c r="AD177" s="109">
        <v>1</v>
      </c>
      <c r="AE177" s="109">
        <v>1</v>
      </c>
      <c r="AF177" s="109">
        <v>1</v>
      </c>
      <c r="AG177" s="109">
        <v>1</v>
      </c>
      <c r="AH177" s="109">
        <v>1</v>
      </c>
      <c r="AI177" s="109">
        <v>1</v>
      </c>
      <c r="AJ177" s="110">
        <v>1</v>
      </c>
    </row>
    <row r="178" spans="1:36" x14ac:dyDescent="0.3">
      <c r="A178" s="37" t="s">
        <v>143</v>
      </c>
      <c r="B178" s="131" t="s">
        <v>526</v>
      </c>
      <c r="C178" s="141">
        <v>1</v>
      </c>
      <c r="D178" s="141">
        <v>1</v>
      </c>
      <c r="E178" s="141">
        <v>1</v>
      </c>
      <c r="F178" s="141">
        <v>1</v>
      </c>
      <c r="G178" s="141">
        <v>1</v>
      </c>
      <c r="H178" s="141">
        <v>1</v>
      </c>
      <c r="I178" s="141">
        <v>1</v>
      </c>
      <c r="J178" s="141">
        <v>1</v>
      </c>
      <c r="K178" s="141">
        <v>1</v>
      </c>
      <c r="L178" s="141">
        <v>1</v>
      </c>
      <c r="M178" s="141">
        <v>1</v>
      </c>
      <c r="N178" s="141">
        <v>1</v>
      </c>
      <c r="O178" s="141">
        <v>1</v>
      </c>
      <c r="P178" s="141">
        <v>1</v>
      </c>
      <c r="Q178" s="141">
        <v>1</v>
      </c>
      <c r="R178" s="141">
        <v>1</v>
      </c>
      <c r="S178" s="141">
        <v>1</v>
      </c>
      <c r="T178" s="141">
        <v>1</v>
      </c>
      <c r="U178" s="141">
        <v>1</v>
      </c>
      <c r="V178" s="141">
        <v>1</v>
      </c>
      <c r="W178" s="141">
        <v>1</v>
      </c>
      <c r="X178" s="141">
        <v>1</v>
      </c>
      <c r="Y178" s="141">
        <v>1</v>
      </c>
      <c r="Z178" s="141">
        <v>1</v>
      </c>
      <c r="AA178" s="141">
        <v>1</v>
      </c>
      <c r="AB178" s="141">
        <v>1</v>
      </c>
      <c r="AC178" s="141">
        <v>1</v>
      </c>
      <c r="AD178" s="141">
        <v>1</v>
      </c>
      <c r="AE178" s="141">
        <v>1</v>
      </c>
      <c r="AF178" s="141">
        <v>1</v>
      </c>
      <c r="AG178" s="141">
        <v>1</v>
      </c>
      <c r="AH178" s="141">
        <v>1</v>
      </c>
      <c r="AI178" s="141">
        <v>1</v>
      </c>
      <c r="AJ178" s="142">
        <v>1</v>
      </c>
    </row>
    <row r="179" spans="1:36" s="22" customFormat="1" x14ac:dyDescent="0.3">
      <c r="A179" s="11" t="s">
        <v>144</v>
      </c>
      <c r="B179" s="56" t="s">
        <v>526</v>
      </c>
      <c r="C179" s="112">
        <v>1</v>
      </c>
      <c r="D179" s="112">
        <v>1</v>
      </c>
      <c r="E179" s="112">
        <v>1</v>
      </c>
      <c r="F179" s="112">
        <v>1</v>
      </c>
      <c r="G179" s="112">
        <v>1</v>
      </c>
      <c r="H179" s="112">
        <v>1</v>
      </c>
      <c r="I179" s="112">
        <v>1</v>
      </c>
      <c r="J179" s="112">
        <v>1</v>
      </c>
      <c r="K179" s="112">
        <v>1</v>
      </c>
      <c r="L179" s="112">
        <v>1</v>
      </c>
      <c r="M179" s="112">
        <v>1</v>
      </c>
      <c r="N179" s="112">
        <v>1</v>
      </c>
      <c r="O179" s="112">
        <v>1</v>
      </c>
      <c r="P179" s="112">
        <v>1</v>
      </c>
      <c r="Q179" s="112">
        <v>1</v>
      </c>
      <c r="R179" s="112">
        <v>1</v>
      </c>
      <c r="S179" s="112">
        <v>1</v>
      </c>
      <c r="T179" s="112">
        <v>1</v>
      </c>
      <c r="U179" s="112">
        <v>1</v>
      </c>
      <c r="V179" s="112">
        <v>1</v>
      </c>
      <c r="W179" s="112">
        <v>1</v>
      </c>
      <c r="X179" s="112">
        <v>1</v>
      </c>
      <c r="Y179" s="112">
        <v>1</v>
      </c>
      <c r="Z179" s="112">
        <v>1</v>
      </c>
      <c r="AA179" s="112">
        <v>1</v>
      </c>
      <c r="AB179" s="112">
        <v>1</v>
      </c>
      <c r="AC179" s="112">
        <v>1</v>
      </c>
      <c r="AD179" s="112">
        <v>1</v>
      </c>
      <c r="AE179" s="112">
        <v>1</v>
      </c>
      <c r="AF179" s="112">
        <v>1</v>
      </c>
      <c r="AG179" s="112">
        <v>1</v>
      </c>
      <c r="AH179" s="112">
        <v>1</v>
      </c>
      <c r="AI179" s="112">
        <v>1</v>
      </c>
      <c r="AJ179" s="113">
        <v>1</v>
      </c>
    </row>
    <row r="180" spans="1:36" x14ac:dyDescent="0.3">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row>
    <row r="181" spans="1:36" x14ac:dyDescent="0.3">
      <c r="A181" s="16" t="s">
        <v>365</v>
      </c>
      <c r="B181" s="54" t="s">
        <v>529</v>
      </c>
      <c r="C181" s="184">
        <f t="shared" ref="C181:AJ181" si="25">+C$64*C97</f>
        <v>6.5554312619764735E-4</v>
      </c>
      <c r="D181" s="184">
        <f t="shared" si="25"/>
        <v>6.0339264436616482E-4</v>
      </c>
      <c r="E181" s="184">
        <f t="shared" si="25"/>
        <v>6.3824280454850574E-4</v>
      </c>
      <c r="F181" s="184">
        <f t="shared" si="25"/>
        <v>6.1183463961484255E-4</v>
      </c>
      <c r="G181" s="184">
        <f t="shared" si="25"/>
        <v>6.2062257313280265E-4</v>
      </c>
      <c r="H181" s="184">
        <f t="shared" si="25"/>
        <v>4.096052134377962E-4</v>
      </c>
      <c r="I181" s="93">
        <f t="shared" si="25"/>
        <v>5.271710927928087E-4</v>
      </c>
      <c r="J181" s="93">
        <f t="shared" si="25"/>
        <v>5.0479015529013597E-4</v>
      </c>
      <c r="K181" s="93">
        <f t="shared" si="25"/>
        <v>4.8154800979305525E-4</v>
      </c>
      <c r="L181" s="93">
        <f t="shared" si="25"/>
        <v>4.5749546707313281E-4</v>
      </c>
      <c r="M181" s="93">
        <f t="shared" si="25"/>
        <v>4.3268324311963061E-4</v>
      </c>
      <c r="N181" s="93">
        <f t="shared" si="25"/>
        <v>4.0716195936037935E-4</v>
      </c>
      <c r="O181" s="93">
        <f t="shared" si="25"/>
        <v>3.8098214288213926E-4</v>
      </c>
      <c r="P181" s="93">
        <f t="shared" si="25"/>
        <v>3.5419422665018511E-4</v>
      </c>
      <c r="Q181" s="93">
        <f t="shared" si="25"/>
        <v>3.2684854972744908E-4</v>
      </c>
      <c r="R181" s="93">
        <f t="shared" si="25"/>
        <v>2.989953574928883E-4</v>
      </c>
      <c r="S181" s="93">
        <f t="shared" si="25"/>
        <v>2.7004058014183429E-4</v>
      </c>
      <c r="T181" s="93">
        <f t="shared" si="25"/>
        <v>2.4092945446880975E-4</v>
      </c>
      <c r="U181" s="93">
        <f t="shared" si="25"/>
        <v>2.1157432707621444E-4</v>
      </c>
      <c r="V181" s="93">
        <f t="shared" si="25"/>
        <v>1.8202606221898968E-4</v>
      </c>
      <c r="W181" s="93">
        <f t="shared" si="25"/>
        <v>1.523350456220288E-4</v>
      </c>
      <c r="X181" s="93">
        <f t="shared" si="25"/>
        <v>1.2255118923326145E-4</v>
      </c>
      <c r="Y181" s="93">
        <f t="shared" si="25"/>
        <v>9.2723935921983048E-5</v>
      </c>
      <c r="Z181" s="93">
        <f t="shared" si="25"/>
        <v>6.290226412345507E-5</v>
      </c>
      <c r="AA181" s="93">
        <f t="shared" si="25"/>
        <v>3.3134692430179043E-5</v>
      </c>
      <c r="AB181" s="93">
        <f t="shared" si="25"/>
        <v>3.4692841308505306E-6</v>
      </c>
      <c r="AC181" s="93">
        <f t="shared" si="25"/>
        <v>0</v>
      </c>
      <c r="AD181" s="93">
        <f t="shared" si="25"/>
        <v>0</v>
      </c>
      <c r="AE181" s="93">
        <f t="shared" si="25"/>
        <v>0</v>
      </c>
      <c r="AF181" s="93">
        <f t="shared" si="25"/>
        <v>0</v>
      </c>
      <c r="AG181" s="93">
        <f t="shared" si="25"/>
        <v>0</v>
      </c>
      <c r="AH181" s="93">
        <f t="shared" si="25"/>
        <v>0</v>
      </c>
      <c r="AI181" s="93">
        <f t="shared" si="25"/>
        <v>0</v>
      </c>
      <c r="AJ181" s="185">
        <f t="shared" si="25"/>
        <v>0</v>
      </c>
    </row>
    <row r="182" spans="1:36" x14ac:dyDescent="0.3">
      <c r="A182" s="7" t="s">
        <v>366</v>
      </c>
      <c r="B182" s="55" t="s">
        <v>529</v>
      </c>
      <c r="C182" s="186">
        <f>+C$64*C98</f>
        <v>1.8141861708029242E-2</v>
      </c>
      <c r="D182" s="186">
        <f t="shared" ref="D182:AJ186" si="26">+D$64*D98</f>
        <v>1.5985725006255964E-2</v>
      </c>
      <c r="E182" s="186">
        <f t="shared" si="26"/>
        <v>1.5637312016837442E-2</v>
      </c>
      <c r="F182" s="186">
        <f t="shared" si="26"/>
        <v>1.7875589684124941E-2</v>
      </c>
      <c r="G182" s="186">
        <f t="shared" si="26"/>
        <v>1.4865503245683283E-2</v>
      </c>
      <c r="H182" s="186">
        <f t="shared" si="26"/>
        <v>1.6153503823376429E-2</v>
      </c>
      <c r="I182" s="53">
        <f t="shared" si="26"/>
        <v>1.3132940443245991E-2</v>
      </c>
      <c r="J182" s="53">
        <f t="shared" si="26"/>
        <v>1.2277404069494726E-2</v>
      </c>
      <c r="K182" s="53">
        <f t="shared" si="26"/>
        <v>1.1440764033276938E-2</v>
      </c>
      <c r="L182" s="53">
        <f t="shared" si="26"/>
        <v>1.0622969523821291E-2</v>
      </c>
      <c r="M182" s="53">
        <f t="shared" si="26"/>
        <v>9.8239698251387439E-3</v>
      </c>
      <c r="N182" s="53">
        <f t="shared" si="26"/>
        <v>9.0437143158010221E-3</v>
      </c>
      <c r="O182" s="53">
        <f t="shared" si="26"/>
        <v>8.2821524687218002E-3</v>
      </c>
      <c r="P182" s="53">
        <f t="shared" si="26"/>
        <v>7.5392338509353753E-3</v>
      </c>
      <c r="Q182" s="53">
        <f t="shared" si="26"/>
        <v>6.8149081233792432E-3</v>
      </c>
      <c r="R182" s="53">
        <f t="shared" si="26"/>
        <v>6.1091250406740231E-3</v>
      </c>
      <c r="S182" s="53">
        <f t="shared" si="26"/>
        <v>5.4089306473750313E-3</v>
      </c>
      <c r="T182" s="53">
        <f t="shared" si="26"/>
        <v>4.7326068106480438E-3</v>
      </c>
      <c r="U182" s="53">
        <f t="shared" si="26"/>
        <v>4.0771433620818724E-3</v>
      </c>
      <c r="V182" s="53">
        <f t="shared" si="26"/>
        <v>3.4423716136953593E-3</v>
      </c>
      <c r="W182" s="53">
        <f t="shared" si="26"/>
        <v>2.8281242521547225E-3</v>
      </c>
      <c r="X182" s="53">
        <f t="shared" si="26"/>
        <v>2.2342353255185728E-3</v>
      </c>
      <c r="Y182" s="53">
        <f t="shared" si="26"/>
        <v>1.6605402301315369E-3</v>
      </c>
      <c r="Z182" s="53">
        <f t="shared" si="26"/>
        <v>1.1068756976699264E-3</v>
      </c>
      <c r="AA182" s="53">
        <f t="shared" si="26"/>
        <v>5.730797823319142E-4</v>
      </c>
      <c r="AB182" s="53">
        <f t="shared" si="26"/>
        <v>5.899184817559623E-5</v>
      </c>
      <c r="AC182" s="53">
        <f t="shared" si="26"/>
        <v>0</v>
      </c>
      <c r="AD182" s="53">
        <f t="shared" si="26"/>
        <v>0</v>
      </c>
      <c r="AE182" s="53">
        <f t="shared" si="26"/>
        <v>0</v>
      </c>
      <c r="AF182" s="53">
        <f t="shared" si="26"/>
        <v>0</v>
      </c>
      <c r="AG182" s="53">
        <f t="shared" si="26"/>
        <v>0</v>
      </c>
      <c r="AH182" s="53">
        <f t="shared" si="26"/>
        <v>0</v>
      </c>
      <c r="AI182" s="53">
        <f t="shared" si="26"/>
        <v>0</v>
      </c>
      <c r="AJ182" s="57">
        <f t="shared" si="26"/>
        <v>0</v>
      </c>
    </row>
    <row r="183" spans="1:36" x14ac:dyDescent="0.3">
      <c r="A183" s="7" t="s">
        <v>367</v>
      </c>
      <c r="B183" s="55" t="s">
        <v>529</v>
      </c>
      <c r="C183" s="186">
        <f t="shared" ref="C183:R186" si="27">+C$64*C99</f>
        <v>0</v>
      </c>
      <c r="D183" s="186">
        <f t="shared" si="27"/>
        <v>0</v>
      </c>
      <c r="E183" s="186">
        <f t="shared" si="27"/>
        <v>0</v>
      </c>
      <c r="F183" s="186">
        <f t="shared" si="27"/>
        <v>0</v>
      </c>
      <c r="G183" s="186">
        <f t="shared" si="27"/>
        <v>0</v>
      </c>
      <c r="H183" s="186">
        <f t="shared" si="27"/>
        <v>0</v>
      </c>
      <c r="I183" s="53">
        <f t="shared" si="27"/>
        <v>0</v>
      </c>
      <c r="J183" s="53">
        <f t="shared" si="27"/>
        <v>0</v>
      </c>
      <c r="K183" s="53">
        <f t="shared" si="27"/>
        <v>0</v>
      </c>
      <c r="L183" s="53">
        <f t="shared" si="27"/>
        <v>0</v>
      </c>
      <c r="M183" s="53">
        <f t="shared" si="27"/>
        <v>0</v>
      </c>
      <c r="N183" s="53">
        <f t="shared" si="27"/>
        <v>0</v>
      </c>
      <c r="O183" s="53">
        <f t="shared" si="27"/>
        <v>0</v>
      </c>
      <c r="P183" s="53">
        <f t="shared" si="27"/>
        <v>0</v>
      </c>
      <c r="Q183" s="53">
        <f t="shared" si="27"/>
        <v>0</v>
      </c>
      <c r="R183" s="53">
        <f t="shared" si="27"/>
        <v>0</v>
      </c>
      <c r="S183" s="53">
        <f t="shared" si="26"/>
        <v>0</v>
      </c>
      <c r="T183" s="53">
        <f t="shared" si="26"/>
        <v>0</v>
      </c>
      <c r="U183" s="53">
        <f t="shared" si="26"/>
        <v>0</v>
      </c>
      <c r="V183" s="53">
        <f t="shared" si="26"/>
        <v>0</v>
      </c>
      <c r="W183" s="53">
        <f t="shared" si="26"/>
        <v>0</v>
      </c>
      <c r="X183" s="53">
        <f t="shared" si="26"/>
        <v>0</v>
      </c>
      <c r="Y183" s="53">
        <f t="shared" si="26"/>
        <v>0</v>
      </c>
      <c r="Z183" s="53">
        <f t="shared" si="26"/>
        <v>0</v>
      </c>
      <c r="AA183" s="53">
        <f t="shared" si="26"/>
        <v>0</v>
      </c>
      <c r="AB183" s="53">
        <f t="shared" si="26"/>
        <v>0</v>
      </c>
      <c r="AC183" s="53">
        <f t="shared" si="26"/>
        <v>0</v>
      </c>
      <c r="AD183" s="53">
        <f t="shared" si="26"/>
        <v>0</v>
      </c>
      <c r="AE183" s="53">
        <f t="shared" si="26"/>
        <v>0</v>
      </c>
      <c r="AF183" s="53">
        <f t="shared" si="26"/>
        <v>0</v>
      </c>
      <c r="AG183" s="53">
        <f t="shared" si="26"/>
        <v>0</v>
      </c>
      <c r="AH183" s="53">
        <f t="shared" si="26"/>
        <v>0</v>
      </c>
      <c r="AI183" s="53">
        <f t="shared" si="26"/>
        <v>0</v>
      </c>
      <c r="AJ183" s="57">
        <f t="shared" si="26"/>
        <v>0</v>
      </c>
    </row>
    <row r="184" spans="1:36" x14ac:dyDescent="0.3">
      <c r="A184" s="7" t="s">
        <v>368</v>
      </c>
      <c r="B184" s="55" t="s">
        <v>529</v>
      </c>
      <c r="C184" s="186">
        <f t="shared" si="27"/>
        <v>0</v>
      </c>
      <c r="D184" s="186">
        <f t="shared" si="26"/>
        <v>0</v>
      </c>
      <c r="E184" s="186">
        <f t="shared" si="26"/>
        <v>0</v>
      </c>
      <c r="F184" s="186">
        <f t="shared" si="26"/>
        <v>0</v>
      </c>
      <c r="G184" s="186">
        <f t="shared" si="26"/>
        <v>0</v>
      </c>
      <c r="H184" s="186">
        <f t="shared" si="26"/>
        <v>0</v>
      </c>
      <c r="I184" s="53">
        <f t="shared" si="26"/>
        <v>0</v>
      </c>
      <c r="J184" s="53">
        <f t="shared" si="26"/>
        <v>0</v>
      </c>
      <c r="K184" s="53">
        <f t="shared" si="26"/>
        <v>0</v>
      </c>
      <c r="L184" s="53">
        <f t="shared" si="26"/>
        <v>0</v>
      </c>
      <c r="M184" s="53">
        <f t="shared" si="26"/>
        <v>0</v>
      </c>
      <c r="N184" s="53">
        <f t="shared" si="26"/>
        <v>0</v>
      </c>
      <c r="O184" s="53">
        <f t="shared" si="26"/>
        <v>0</v>
      </c>
      <c r="P184" s="53">
        <f t="shared" si="26"/>
        <v>0</v>
      </c>
      <c r="Q184" s="53">
        <f t="shared" si="26"/>
        <v>0</v>
      </c>
      <c r="R184" s="53">
        <f t="shared" si="26"/>
        <v>0</v>
      </c>
      <c r="S184" s="53">
        <f t="shared" si="26"/>
        <v>0</v>
      </c>
      <c r="T184" s="53">
        <f t="shared" si="26"/>
        <v>0</v>
      </c>
      <c r="U184" s="53">
        <f t="shared" si="26"/>
        <v>0</v>
      </c>
      <c r="V184" s="53">
        <f t="shared" si="26"/>
        <v>0</v>
      </c>
      <c r="W184" s="53">
        <f t="shared" si="26"/>
        <v>0</v>
      </c>
      <c r="X184" s="53">
        <f t="shared" si="26"/>
        <v>0</v>
      </c>
      <c r="Y184" s="53">
        <f t="shared" si="26"/>
        <v>0</v>
      </c>
      <c r="Z184" s="53">
        <f t="shared" si="26"/>
        <v>0</v>
      </c>
      <c r="AA184" s="53">
        <f t="shared" si="26"/>
        <v>0</v>
      </c>
      <c r="AB184" s="53">
        <f t="shared" si="26"/>
        <v>0</v>
      </c>
      <c r="AC184" s="53">
        <f t="shared" si="26"/>
        <v>0</v>
      </c>
      <c r="AD184" s="53">
        <f t="shared" si="26"/>
        <v>0</v>
      </c>
      <c r="AE184" s="53">
        <f t="shared" si="26"/>
        <v>0</v>
      </c>
      <c r="AF184" s="53">
        <f t="shared" si="26"/>
        <v>0</v>
      </c>
      <c r="AG184" s="53">
        <f t="shared" si="26"/>
        <v>0</v>
      </c>
      <c r="AH184" s="53">
        <f t="shared" si="26"/>
        <v>0</v>
      </c>
      <c r="AI184" s="53">
        <f t="shared" si="26"/>
        <v>0</v>
      </c>
      <c r="AJ184" s="57">
        <f t="shared" si="26"/>
        <v>0</v>
      </c>
    </row>
    <row r="185" spans="1:36" x14ac:dyDescent="0.3">
      <c r="A185" s="7" t="s">
        <v>369</v>
      </c>
      <c r="B185" s="55" t="s">
        <v>529</v>
      </c>
      <c r="C185" s="186">
        <f t="shared" si="27"/>
        <v>0</v>
      </c>
      <c r="D185" s="186">
        <f t="shared" si="26"/>
        <v>0</v>
      </c>
      <c r="E185" s="186">
        <f t="shared" si="26"/>
        <v>0</v>
      </c>
      <c r="F185" s="186">
        <f t="shared" si="26"/>
        <v>0</v>
      </c>
      <c r="G185" s="186">
        <f t="shared" si="26"/>
        <v>0</v>
      </c>
      <c r="H185" s="186">
        <f t="shared" si="26"/>
        <v>0</v>
      </c>
      <c r="I185" s="53">
        <f t="shared" si="26"/>
        <v>0</v>
      </c>
      <c r="J185" s="53">
        <f t="shared" si="26"/>
        <v>0</v>
      </c>
      <c r="K185" s="53">
        <f t="shared" si="26"/>
        <v>0</v>
      </c>
      <c r="L185" s="53">
        <f t="shared" si="26"/>
        <v>0</v>
      </c>
      <c r="M185" s="53">
        <f t="shared" si="26"/>
        <v>0</v>
      </c>
      <c r="N185" s="53">
        <f t="shared" si="26"/>
        <v>0</v>
      </c>
      <c r="O185" s="53">
        <f t="shared" si="26"/>
        <v>0</v>
      </c>
      <c r="P185" s="53">
        <f t="shared" si="26"/>
        <v>0</v>
      </c>
      <c r="Q185" s="53">
        <f t="shared" si="26"/>
        <v>0</v>
      </c>
      <c r="R185" s="53">
        <f t="shared" si="26"/>
        <v>0</v>
      </c>
      <c r="S185" s="53">
        <f t="shared" si="26"/>
        <v>0</v>
      </c>
      <c r="T185" s="53">
        <f t="shared" si="26"/>
        <v>0</v>
      </c>
      <c r="U185" s="53">
        <f t="shared" si="26"/>
        <v>0</v>
      </c>
      <c r="V185" s="53">
        <f t="shared" si="26"/>
        <v>0</v>
      </c>
      <c r="W185" s="53">
        <f t="shared" si="26"/>
        <v>0</v>
      </c>
      <c r="X185" s="53">
        <f t="shared" si="26"/>
        <v>0</v>
      </c>
      <c r="Y185" s="53">
        <f t="shared" si="26"/>
        <v>0</v>
      </c>
      <c r="Z185" s="53">
        <f t="shared" si="26"/>
        <v>0</v>
      </c>
      <c r="AA185" s="53">
        <f t="shared" si="26"/>
        <v>0</v>
      </c>
      <c r="AB185" s="53">
        <f t="shared" si="26"/>
        <v>0</v>
      </c>
      <c r="AC185" s="53">
        <f t="shared" si="26"/>
        <v>0</v>
      </c>
      <c r="AD185" s="53">
        <f t="shared" si="26"/>
        <v>0</v>
      </c>
      <c r="AE185" s="53">
        <f t="shared" si="26"/>
        <v>0</v>
      </c>
      <c r="AF185" s="53">
        <f t="shared" si="26"/>
        <v>0</v>
      </c>
      <c r="AG185" s="53">
        <f t="shared" si="26"/>
        <v>0</v>
      </c>
      <c r="AH185" s="53">
        <f t="shared" si="26"/>
        <v>0</v>
      </c>
      <c r="AI185" s="53">
        <f t="shared" si="26"/>
        <v>0</v>
      </c>
      <c r="AJ185" s="57">
        <f t="shared" si="26"/>
        <v>0</v>
      </c>
    </row>
    <row r="186" spans="1:36" x14ac:dyDescent="0.3">
      <c r="A186" s="7" t="s">
        <v>370</v>
      </c>
      <c r="B186" s="55" t="s">
        <v>529</v>
      </c>
      <c r="C186" s="187">
        <f t="shared" si="27"/>
        <v>0</v>
      </c>
      <c r="D186" s="187">
        <f t="shared" si="26"/>
        <v>0</v>
      </c>
      <c r="E186" s="187">
        <f t="shared" si="26"/>
        <v>0</v>
      </c>
      <c r="F186" s="187">
        <f t="shared" si="26"/>
        <v>0</v>
      </c>
      <c r="G186" s="187">
        <f t="shared" si="26"/>
        <v>0</v>
      </c>
      <c r="H186" s="187">
        <f t="shared" si="26"/>
        <v>0</v>
      </c>
      <c r="I186" s="94">
        <f t="shared" si="26"/>
        <v>0</v>
      </c>
      <c r="J186" s="94">
        <f t="shared" si="26"/>
        <v>0</v>
      </c>
      <c r="K186" s="94">
        <f t="shared" si="26"/>
        <v>0</v>
      </c>
      <c r="L186" s="94">
        <f t="shared" si="26"/>
        <v>0</v>
      </c>
      <c r="M186" s="94">
        <f t="shared" si="26"/>
        <v>0</v>
      </c>
      <c r="N186" s="94">
        <f t="shared" si="26"/>
        <v>0</v>
      </c>
      <c r="O186" s="94">
        <f t="shared" si="26"/>
        <v>0</v>
      </c>
      <c r="P186" s="94">
        <f t="shared" si="26"/>
        <v>0</v>
      </c>
      <c r="Q186" s="94">
        <f t="shared" si="26"/>
        <v>0</v>
      </c>
      <c r="R186" s="94">
        <f t="shared" si="26"/>
        <v>0</v>
      </c>
      <c r="S186" s="94">
        <f t="shared" si="26"/>
        <v>0</v>
      </c>
      <c r="T186" s="94">
        <f t="shared" si="26"/>
        <v>0</v>
      </c>
      <c r="U186" s="94">
        <f t="shared" si="26"/>
        <v>0</v>
      </c>
      <c r="V186" s="94">
        <f t="shared" si="26"/>
        <v>0</v>
      </c>
      <c r="W186" s="94">
        <f t="shared" si="26"/>
        <v>0</v>
      </c>
      <c r="X186" s="94">
        <f t="shared" si="26"/>
        <v>0</v>
      </c>
      <c r="Y186" s="94">
        <f t="shared" si="26"/>
        <v>0</v>
      </c>
      <c r="Z186" s="94">
        <f t="shared" si="26"/>
        <v>0</v>
      </c>
      <c r="AA186" s="94">
        <f t="shared" si="26"/>
        <v>0</v>
      </c>
      <c r="AB186" s="94">
        <f t="shared" si="26"/>
        <v>0</v>
      </c>
      <c r="AC186" s="94">
        <f t="shared" si="26"/>
        <v>0</v>
      </c>
      <c r="AD186" s="94">
        <f t="shared" si="26"/>
        <v>0</v>
      </c>
      <c r="AE186" s="94">
        <f t="shared" si="26"/>
        <v>0</v>
      </c>
      <c r="AF186" s="94">
        <f t="shared" si="26"/>
        <v>0</v>
      </c>
      <c r="AG186" s="94">
        <f t="shared" si="26"/>
        <v>0</v>
      </c>
      <c r="AH186" s="94">
        <f t="shared" si="26"/>
        <v>0</v>
      </c>
      <c r="AI186" s="94">
        <f t="shared" si="26"/>
        <v>0</v>
      </c>
      <c r="AJ186" s="188">
        <f t="shared" si="26"/>
        <v>0</v>
      </c>
    </row>
    <row r="187" spans="1:36" x14ac:dyDescent="0.3">
      <c r="A187" s="7" t="s">
        <v>371</v>
      </c>
      <c r="B187" s="55" t="s">
        <v>529</v>
      </c>
      <c r="C187" s="184">
        <f t="shared" ref="C187:AJ187" si="28">+C$65*C103</f>
        <v>3.0989687318561702E-5</v>
      </c>
      <c r="D187" s="184">
        <f t="shared" si="28"/>
        <v>2.1970140778788219E-5</v>
      </c>
      <c r="E187" s="184">
        <f t="shared" si="28"/>
        <v>1.984550153341449E-5</v>
      </c>
      <c r="F187" s="184">
        <f t="shared" si="28"/>
        <v>1.480608851055231E-5</v>
      </c>
      <c r="G187" s="184">
        <f t="shared" si="28"/>
        <v>1.1701769740128686E-5</v>
      </c>
      <c r="H187" s="184">
        <f t="shared" si="28"/>
        <v>1.1342801682547162E-5</v>
      </c>
      <c r="I187" s="93">
        <f t="shared" si="28"/>
        <v>-1.8742990597916067E-7</v>
      </c>
      <c r="J187" s="93">
        <f t="shared" si="28"/>
        <v>-5.5337235107787164E-6</v>
      </c>
      <c r="K187" s="93">
        <f t="shared" si="28"/>
        <v>0</v>
      </c>
      <c r="L187" s="93">
        <f t="shared" si="28"/>
        <v>0</v>
      </c>
      <c r="M187" s="93">
        <f t="shared" si="28"/>
        <v>0</v>
      </c>
      <c r="N187" s="93">
        <f t="shared" si="28"/>
        <v>0</v>
      </c>
      <c r="O187" s="93">
        <f t="shared" si="28"/>
        <v>0</v>
      </c>
      <c r="P187" s="93">
        <f t="shared" si="28"/>
        <v>0</v>
      </c>
      <c r="Q187" s="93">
        <f t="shared" si="28"/>
        <v>0</v>
      </c>
      <c r="R187" s="93">
        <f t="shared" si="28"/>
        <v>0</v>
      </c>
      <c r="S187" s="93">
        <f t="shared" si="28"/>
        <v>0</v>
      </c>
      <c r="T187" s="93">
        <f t="shared" si="28"/>
        <v>0</v>
      </c>
      <c r="U187" s="93">
        <f t="shared" si="28"/>
        <v>0</v>
      </c>
      <c r="V187" s="93">
        <f t="shared" si="28"/>
        <v>0</v>
      </c>
      <c r="W187" s="93">
        <f t="shared" si="28"/>
        <v>0</v>
      </c>
      <c r="X187" s="93">
        <f t="shared" si="28"/>
        <v>0</v>
      </c>
      <c r="Y187" s="93">
        <f t="shared" si="28"/>
        <v>0</v>
      </c>
      <c r="Z187" s="93">
        <f t="shared" si="28"/>
        <v>0</v>
      </c>
      <c r="AA187" s="93">
        <f t="shared" si="28"/>
        <v>0</v>
      </c>
      <c r="AB187" s="93">
        <f t="shared" si="28"/>
        <v>0</v>
      </c>
      <c r="AC187" s="93">
        <f t="shared" si="28"/>
        <v>0</v>
      </c>
      <c r="AD187" s="93">
        <f t="shared" si="28"/>
        <v>0</v>
      </c>
      <c r="AE187" s="93">
        <f t="shared" si="28"/>
        <v>0</v>
      </c>
      <c r="AF187" s="93">
        <f t="shared" si="28"/>
        <v>0</v>
      </c>
      <c r="AG187" s="93">
        <f t="shared" si="28"/>
        <v>0</v>
      </c>
      <c r="AH187" s="93">
        <f t="shared" si="28"/>
        <v>0</v>
      </c>
      <c r="AI187" s="93">
        <f t="shared" si="28"/>
        <v>0</v>
      </c>
      <c r="AJ187" s="185">
        <f t="shared" si="28"/>
        <v>0</v>
      </c>
    </row>
    <row r="188" spans="1:36" x14ac:dyDescent="0.3">
      <c r="A188" s="7" t="s">
        <v>372</v>
      </c>
      <c r="B188" s="55" t="s">
        <v>529</v>
      </c>
      <c r="C188" s="186">
        <f t="shared" ref="C188:AJ188" si="29">+C$65*C104</f>
        <v>2.1820446280053046E-3</v>
      </c>
      <c r="D188" s="186">
        <f t="shared" si="29"/>
        <v>2.5251747473113225E-3</v>
      </c>
      <c r="E188" s="186">
        <f t="shared" si="29"/>
        <v>1.9779495570164587E-3</v>
      </c>
      <c r="F188" s="186">
        <f t="shared" si="29"/>
        <v>1.8108256651711738E-3</v>
      </c>
      <c r="G188" s="186">
        <f t="shared" si="29"/>
        <v>1.9086526904587499E-3</v>
      </c>
      <c r="H188" s="186">
        <f t="shared" si="29"/>
        <v>1.9634255212864445E-3</v>
      </c>
      <c r="I188" s="53">
        <f t="shared" si="29"/>
        <v>1.7188354134423515E-3</v>
      </c>
      <c r="J188" s="53">
        <f t="shared" si="29"/>
        <v>1.6363778503012477E-3</v>
      </c>
      <c r="K188" s="53">
        <f t="shared" si="29"/>
        <v>1.5554801279692115E-3</v>
      </c>
      <c r="L188" s="53">
        <f t="shared" si="29"/>
        <v>1.4776323287814766E-3</v>
      </c>
      <c r="M188" s="53">
        <f t="shared" si="29"/>
        <v>1.4022784971651162E-3</v>
      </c>
      <c r="N188" s="53">
        <f t="shared" si="29"/>
        <v>1.3293786715250983E-3</v>
      </c>
      <c r="O188" s="53">
        <f t="shared" si="29"/>
        <v>1.2588929389355261E-3</v>
      </c>
      <c r="P188" s="53">
        <f t="shared" si="29"/>
        <v>1.190781435065489E-3</v>
      </c>
      <c r="Q188" s="53">
        <f t="shared" si="29"/>
        <v>1.1250043441051328E-3</v>
      </c>
      <c r="R188" s="53">
        <f t="shared" si="29"/>
        <v>1.0615218986918819E-3</v>
      </c>
      <c r="S188" s="53">
        <f t="shared" si="29"/>
        <v>9.9791370918580536E-4</v>
      </c>
      <c r="T188" s="53">
        <f t="shared" si="29"/>
        <v>9.372461606396268E-4</v>
      </c>
      <c r="U188" s="53">
        <f t="shared" si="29"/>
        <v>8.7897236891472342E-4</v>
      </c>
      <c r="V188" s="53">
        <f t="shared" si="29"/>
        <v>8.2303939907356631E-4</v>
      </c>
      <c r="W188" s="53">
        <f t="shared" si="29"/>
        <v>7.6939476638058265E-4</v>
      </c>
      <c r="X188" s="53">
        <f t="shared" si="29"/>
        <v>7.1798643195817029E-4</v>
      </c>
      <c r="Y188" s="53">
        <f t="shared" si="29"/>
        <v>6.6876279849208381E-4</v>
      </c>
      <c r="Z188" s="53">
        <f t="shared" si="29"/>
        <v>6.216727059857128E-4</v>
      </c>
      <c r="AA188" s="53">
        <f t="shared" si="29"/>
        <v>5.7666542756259066E-4</v>
      </c>
      <c r="AB188" s="53">
        <f t="shared" si="29"/>
        <v>5.3369066531641608E-4</v>
      </c>
      <c r="AC188" s="53">
        <f t="shared" si="29"/>
        <v>4.9152879204743933E-4</v>
      </c>
      <c r="AD188" s="53">
        <f t="shared" si="29"/>
        <v>4.5135296427868199E-4</v>
      </c>
      <c r="AE188" s="53">
        <f t="shared" si="29"/>
        <v>4.1326511931063218E-4</v>
      </c>
      <c r="AF188" s="53">
        <f t="shared" si="29"/>
        <v>3.7719938472218292E-4</v>
      </c>
      <c r="AG188" s="53">
        <f t="shared" si="29"/>
        <v>3.430911147690569E-4</v>
      </c>
      <c r="AH188" s="53">
        <f t="shared" si="29"/>
        <v>3.1087686294128817E-4</v>
      </c>
      <c r="AI188" s="53">
        <f t="shared" si="29"/>
        <v>2.802042756416312E-4</v>
      </c>
      <c r="AJ188" s="57">
        <f t="shared" si="29"/>
        <v>2.5041919973895171E-4</v>
      </c>
    </row>
    <row r="189" spans="1:36" x14ac:dyDescent="0.3">
      <c r="A189" s="7" t="s">
        <v>373</v>
      </c>
      <c r="B189" s="55" t="s">
        <v>529</v>
      </c>
      <c r="C189" s="186">
        <f t="shared" ref="C189:AJ189" si="30">+C$65*C105</f>
        <v>0</v>
      </c>
      <c r="D189" s="186">
        <f t="shared" si="30"/>
        <v>0</v>
      </c>
      <c r="E189" s="186">
        <f t="shared" si="30"/>
        <v>0</v>
      </c>
      <c r="F189" s="186">
        <f t="shared" si="30"/>
        <v>0</v>
      </c>
      <c r="G189" s="186">
        <f t="shared" si="30"/>
        <v>0</v>
      </c>
      <c r="H189" s="186">
        <f t="shared" si="30"/>
        <v>0</v>
      </c>
      <c r="I189" s="53">
        <f t="shared" si="30"/>
        <v>0</v>
      </c>
      <c r="J189" s="53">
        <f t="shared" si="30"/>
        <v>0</v>
      </c>
      <c r="K189" s="53">
        <f t="shared" si="30"/>
        <v>0</v>
      </c>
      <c r="L189" s="53">
        <f t="shared" si="30"/>
        <v>0</v>
      </c>
      <c r="M189" s="53">
        <f t="shared" si="30"/>
        <v>0</v>
      </c>
      <c r="N189" s="53">
        <f t="shared" si="30"/>
        <v>0</v>
      </c>
      <c r="O189" s="53">
        <f t="shared" si="30"/>
        <v>0</v>
      </c>
      <c r="P189" s="53">
        <f t="shared" si="30"/>
        <v>0</v>
      </c>
      <c r="Q189" s="53">
        <f t="shared" si="30"/>
        <v>0</v>
      </c>
      <c r="R189" s="53">
        <f t="shared" si="30"/>
        <v>0</v>
      </c>
      <c r="S189" s="53">
        <f t="shared" si="30"/>
        <v>0</v>
      </c>
      <c r="T189" s="53">
        <f t="shared" si="30"/>
        <v>0</v>
      </c>
      <c r="U189" s="53">
        <f t="shared" si="30"/>
        <v>0</v>
      </c>
      <c r="V189" s="53">
        <f t="shared" si="30"/>
        <v>0</v>
      </c>
      <c r="W189" s="53">
        <f t="shared" si="30"/>
        <v>0</v>
      </c>
      <c r="X189" s="53">
        <f t="shared" si="30"/>
        <v>0</v>
      </c>
      <c r="Y189" s="53">
        <f t="shared" si="30"/>
        <v>0</v>
      </c>
      <c r="Z189" s="53">
        <f t="shared" si="30"/>
        <v>0</v>
      </c>
      <c r="AA189" s="53">
        <f t="shared" si="30"/>
        <v>0</v>
      </c>
      <c r="AB189" s="53">
        <f t="shared" si="30"/>
        <v>0</v>
      </c>
      <c r="AC189" s="53">
        <f t="shared" si="30"/>
        <v>0</v>
      </c>
      <c r="AD189" s="53">
        <f t="shared" si="30"/>
        <v>0</v>
      </c>
      <c r="AE189" s="53">
        <f t="shared" si="30"/>
        <v>0</v>
      </c>
      <c r="AF189" s="53">
        <f t="shared" si="30"/>
        <v>0</v>
      </c>
      <c r="AG189" s="53">
        <f t="shared" si="30"/>
        <v>0</v>
      </c>
      <c r="AH189" s="53">
        <f t="shared" si="30"/>
        <v>0</v>
      </c>
      <c r="AI189" s="53">
        <f t="shared" si="30"/>
        <v>0</v>
      </c>
      <c r="AJ189" s="57">
        <f t="shared" si="30"/>
        <v>0</v>
      </c>
    </row>
    <row r="190" spans="1:36" x14ac:dyDescent="0.3">
      <c r="A190" s="7" t="s">
        <v>374</v>
      </c>
      <c r="B190" s="55" t="s">
        <v>529</v>
      </c>
      <c r="C190" s="186">
        <f t="shared" ref="C190:AJ190" si="31">+C$65*C106</f>
        <v>4.6229053584048805E-3</v>
      </c>
      <c r="D190" s="186">
        <f t="shared" si="31"/>
        <v>4.0837072406375201E-3</v>
      </c>
      <c r="E190" s="186">
        <f t="shared" si="31"/>
        <v>3.1157728824517039E-3</v>
      </c>
      <c r="F190" s="186">
        <f t="shared" si="31"/>
        <v>3.7631457625476681E-3</v>
      </c>
      <c r="G190" s="186">
        <f t="shared" si="31"/>
        <v>3.1625767174734351E-3</v>
      </c>
      <c r="H190" s="186">
        <f t="shared" si="31"/>
        <v>4.6627582668860249E-3</v>
      </c>
      <c r="I190" s="53">
        <f t="shared" si="31"/>
        <v>3.4335173758734757E-3</v>
      </c>
      <c r="J190" s="53">
        <f t="shared" si="31"/>
        <v>3.3050945109174101E-3</v>
      </c>
      <c r="K190" s="53">
        <f t="shared" si="31"/>
        <v>3.1770525092927201E-3</v>
      </c>
      <c r="L190" s="53">
        <f t="shared" si="31"/>
        <v>3.0524731936617589E-3</v>
      </c>
      <c r="M190" s="53">
        <f t="shared" si="31"/>
        <v>2.930305396222411E-3</v>
      </c>
      <c r="N190" s="53">
        <f t="shared" si="31"/>
        <v>2.8105400470389086E-3</v>
      </c>
      <c r="O190" s="53">
        <f t="shared" si="31"/>
        <v>2.6931680872217907E-3</v>
      </c>
      <c r="P190" s="53">
        <f t="shared" si="31"/>
        <v>2.5781804689110456E-3</v>
      </c>
      <c r="Q190" s="53">
        <f t="shared" si="31"/>
        <v>2.4655681552592243E-3</v>
      </c>
      <c r="R190" s="53">
        <f t="shared" si="31"/>
        <v>2.3553221204148452E-3</v>
      </c>
      <c r="S190" s="53">
        <f t="shared" si="31"/>
        <v>2.2420845254763414E-3</v>
      </c>
      <c r="T190" s="53">
        <f t="shared" si="31"/>
        <v>2.132708997187446E-3</v>
      </c>
      <c r="U190" s="53">
        <f t="shared" si="31"/>
        <v>2.0260757800843856E-3</v>
      </c>
      <c r="V190" s="53">
        <f t="shared" si="31"/>
        <v>1.922160292268181E-3</v>
      </c>
      <c r="W190" s="53">
        <f t="shared" si="31"/>
        <v>1.8209381496032532E-3</v>
      </c>
      <c r="X190" s="53">
        <f t="shared" si="31"/>
        <v>1.7223851638245885E-3</v>
      </c>
      <c r="Y190" s="53">
        <f t="shared" si="31"/>
        <v>1.6264773406663203E-3</v>
      </c>
      <c r="Z190" s="53">
        <f t="shared" si="31"/>
        <v>1.533190878011509E-3</v>
      </c>
      <c r="AA190" s="53">
        <f t="shared" si="31"/>
        <v>1.4425021640631238E-3</v>
      </c>
      <c r="AB190" s="53">
        <f t="shared" si="31"/>
        <v>1.3543877755354543E-3</v>
      </c>
      <c r="AC190" s="53">
        <f t="shared" si="31"/>
        <v>1.2658120604223859E-3</v>
      </c>
      <c r="AD190" s="53">
        <f t="shared" si="31"/>
        <v>1.1798120253447833E-3</v>
      </c>
      <c r="AE190" s="53">
        <f t="shared" si="31"/>
        <v>1.0967673435436048E-3</v>
      </c>
      <c r="AF190" s="53">
        <f t="shared" si="31"/>
        <v>1.0166295398306984E-3</v>
      </c>
      <c r="AG190" s="53">
        <f t="shared" si="31"/>
        <v>9.3935101860977968E-4</v>
      </c>
      <c r="AH190" s="53">
        <f t="shared" si="31"/>
        <v>8.6488504423219974E-4</v>
      </c>
      <c r="AI190" s="53">
        <f t="shared" si="31"/>
        <v>7.9236543083969992E-4</v>
      </c>
      <c r="AJ190" s="57">
        <f t="shared" si="31"/>
        <v>7.2000082688710972E-4</v>
      </c>
    </row>
    <row r="191" spans="1:36" x14ac:dyDescent="0.3">
      <c r="A191" s="7" t="s">
        <v>375</v>
      </c>
      <c r="B191" s="55" t="s">
        <v>529</v>
      </c>
      <c r="C191" s="186">
        <f t="shared" ref="C191:AJ191" si="32">+C$65*C107</f>
        <v>3.1476815198955986E-3</v>
      </c>
      <c r="D191" s="186">
        <f t="shared" si="32"/>
        <v>3.1386396648971655E-3</v>
      </c>
      <c r="E191" s="186">
        <f t="shared" si="32"/>
        <v>3.0204212216333017E-3</v>
      </c>
      <c r="F191" s="186">
        <f t="shared" si="32"/>
        <v>3.0014056566391042E-3</v>
      </c>
      <c r="G191" s="186">
        <f t="shared" si="32"/>
        <v>2.645895018789729E-3</v>
      </c>
      <c r="H191" s="186">
        <f t="shared" si="32"/>
        <v>2.9846961159925157E-3</v>
      </c>
      <c r="I191" s="53">
        <f t="shared" si="32"/>
        <v>2.2759434418569563E-3</v>
      </c>
      <c r="J191" s="53">
        <f t="shared" si="32"/>
        <v>2.1081725309215981E-3</v>
      </c>
      <c r="K191" s="53">
        <f t="shared" si="32"/>
        <v>1.9468821832480737E-3</v>
      </c>
      <c r="L191" s="53">
        <f t="shared" si="32"/>
        <v>1.7938755284075513E-3</v>
      </c>
      <c r="M191" s="53">
        <f t="shared" si="32"/>
        <v>1.6483205264300562E-3</v>
      </c>
      <c r="N191" s="53">
        <f t="shared" si="32"/>
        <v>1.5100500419514076E-3</v>
      </c>
      <c r="O191" s="53">
        <f t="shared" si="32"/>
        <v>1.3788971431610111E-3</v>
      </c>
      <c r="P191" s="53">
        <f t="shared" si="32"/>
        <v>1.2546951014919389E-3</v>
      </c>
      <c r="Q191" s="53">
        <f t="shared" si="32"/>
        <v>1.137277391311809E-3</v>
      </c>
      <c r="R191" s="53">
        <f t="shared" si="32"/>
        <v>1.0264776896140987E-3</v>
      </c>
      <c r="S191" s="53">
        <f t="shared" si="32"/>
        <v>9.1993523423673849E-4</v>
      </c>
      <c r="T191" s="53">
        <f t="shared" si="32"/>
        <v>8.205346561459473E-4</v>
      </c>
      <c r="U191" s="53">
        <f t="shared" si="32"/>
        <v>7.2759589941228981E-4</v>
      </c>
      <c r="V191" s="53">
        <f t="shared" si="32"/>
        <v>6.4091785641141061E-4</v>
      </c>
      <c r="W191" s="53">
        <f t="shared" si="32"/>
        <v>5.6030114814586258E-4</v>
      </c>
      <c r="X191" s="53">
        <f t="shared" si="32"/>
        <v>4.8554810754063566E-4</v>
      </c>
      <c r="Y191" s="53">
        <f t="shared" si="32"/>
        <v>4.1646276292903314E-4</v>
      </c>
      <c r="Z191" s="53">
        <f t="shared" si="32"/>
        <v>3.5285082172641579E-4</v>
      </c>
      <c r="AA191" s="53">
        <f t="shared" si="32"/>
        <v>2.9451965428939895E-4</v>
      </c>
      <c r="AB191" s="53">
        <f t="shared" si="32"/>
        <v>2.4127827795792769E-4</v>
      </c>
      <c r="AC191" s="53">
        <f t="shared" si="32"/>
        <v>1.924792736432159E-4</v>
      </c>
      <c r="AD191" s="53">
        <f t="shared" si="32"/>
        <v>1.4855648844548498E-4</v>
      </c>
      <c r="AE191" s="53">
        <f t="shared" si="32"/>
        <v>1.0936071284541891E-4</v>
      </c>
      <c r="AF191" s="53">
        <f t="shared" si="32"/>
        <v>7.4670559919079256E-5</v>
      </c>
      <c r="AG191" s="53">
        <f t="shared" si="32"/>
        <v>4.4268802723719395E-5</v>
      </c>
      <c r="AH191" s="53">
        <f t="shared" si="32"/>
        <v>1.7942281178878699E-5</v>
      </c>
      <c r="AI191" s="53">
        <f t="shared" si="32"/>
        <v>0</v>
      </c>
      <c r="AJ191" s="57">
        <f t="shared" si="32"/>
        <v>0</v>
      </c>
    </row>
    <row r="192" spans="1:36" x14ac:dyDescent="0.3">
      <c r="A192" s="7" t="s">
        <v>376</v>
      </c>
      <c r="B192" s="55" t="s">
        <v>529</v>
      </c>
      <c r="C192" s="186">
        <f t="shared" ref="C192:AJ192" si="33">+C$65*C108</f>
        <v>0</v>
      </c>
      <c r="D192" s="186">
        <f t="shared" si="33"/>
        <v>0</v>
      </c>
      <c r="E192" s="186">
        <f t="shared" si="33"/>
        <v>0</v>
      </c>
      <c r="F192" s="186">
        <f t="shared" si="33"/>
        <v>0</v>
      </c>
      <c r="G192" s="186">
        <f t="shared" si="33"/>
        <v>0</v>
      </c>
      <c r="H192" s="186">
        <f t="shared" si="33"/>
        <v>0</v>
      </c>
      <c r="I192" s="53">
        <f t="shared" si="33"/>
        <v>0</v>
      </c>
      <c r="J192" s="53">
        <f t="shared" si="33"/>
        <v>0</v>
      </c>
      <c r="K192" s="53">
        <f t="shared" si="33"/>
        <v>0</v>
      </c>
      <c r="L192" s="53">
        <f t="shared" si="33"/>
        <v>0</v>
      </c>
      <c r="M192" s="53">
        <f t="shared" si="33"/>
        <v>0</v>
      </c>
      <c r="N192" s="53">
        <f t="shared" si="33"/>
        <v>0</v>
      </c>
      <c r="O192" s="53">
        <f t="shared" si="33"/>
        <v>0</v>
      </c>
      <c r="P192" s="53">
        <f t="shared" si="33"/>
        <v>0</v>
      </c>
      <c r="Q192" s="53">
        <f t="shared" si="33"/>
        <v>0</v>
      </c>
      <c r="R192" s="53">
        <f t="shared" si="33"/>
        <v>0</v>
      </c>
      <c r="S192" s="53">
        <f t="shared" si="33"/>
        <v>0</v>
      </c>
      <c r="T192" s="53">
        <f t="shared" si="33"/>
        <v>0</v>
      </c>
      <c r="U192" s="53">
        <f t="shared" si="33"/>
        <v>0</v>
      </c>
      <c r="V192" s="53">
        <f t="shared" si="33"/>
        <v>0</v>
      </c>
      <c r="W192" s="53">
        <f t="shared" si="33"/>
        <v>0</v>
      </c>
      <c r="X192" s="53">
        <f t="shared" si="33"/>
        <v>0</v>
      </c>
      <c r="Y192" s="53">
        <f t="shared" si="33"/>
        <v>0</v>
      </c>
      <c r="Z192" s="53">
        <f t="shared" si="33"/>
        <v>0</v>
      </c>
      <c r="AA192" s="53">
        <f t="shared" si="33"/>
        <v>0</v>
      </c>
      <c r="AB192" s="53">
        <f t="shared" si="33"/>
        <v>0</v>
      </c>
      <c r="AC192" s="53">
        <f t="shared" si="33"/>
        <v>0</v>
      </c>
      <c r="AD192" s="53">
        <f t="shared" si="33"/>
        <v>0</v>
      </c>
      <c r="AE192" s="53">
        <f t="shared" si="33"/>
        <v>0</v>
      </c>
      <c r="AF192" s="53">
        <f t="shared" si="33"/>
        <v>0</v>
      </c>
      <c r="AG192" s="53">
        <f t="shared" si="33"/>
        <v>0</v>
      </c>
      <c r="AH192" s="53">
        <f t="shared" si="33"/>
        <v>0</v>
      </c>
      <c r="AI192" s="53">
        <f t="shared" si="33"/>
        <v>0</v>
      </c>
      <c r="AJ192" s="57">
        <f t="shared" si="33"/>
        <v>0</v>
      </c>
    </row>
    <row r="193" spans="1:36" x14ac:dyDescent="0.3">
      <c r="A193" s="7" t="s">
        <v>377</v>
      </c>
      <c r="B193" s="55" t="s">
        <v>529</v>
      </c>
      <c r="C193" s="186">
        <f t="shared" ref="C193:AJ193" si="34">+C$65*C109</f>
        <v>9.00789463609545E-4</v>
      </c>
      <c r="D193" s="186">
        <f t="shared" si="34"/>
        <v>1.2132058205652045E-3</v>
      </c>
      <c r="E193" s="186">
        <f t="shared" si="34"/>
        <v>1.2424420486437005E-3</v>
      </c>
      <c r="F193" s="186">
        <f t="shared" si="34"/>
        <v>1.4758576435481134E-3</v>
      </c>
      <c r="G193" s="186">
        <f t="shared" si="34"/>
        <v>1.5795076546458282E-3</v>
      </c>
      <c r="H193" s="186">
        <f t="shared" si="34"/>
        <v>1.8705759470391907E-3</v>
      </c>
      <c r="I193" s="53">
        <f t="shared" si="34"/>
        <v>1.4601658698054842E-3</v>
      </c>
      <c r="J193" s="53">
        <f t="shared" si="34"/>
        <v>1.4657797248291125E-3</v>
      </c>
      <c r="K193" s="53">
        <f t="shared" si="34"/>
        <v>1.4670167521628767E-3</v>
      </c>
      <c r="L193" s="53">
        <f t="shared" si="34"/>
        <v>1.4653622292019328E-3</v>
      </c>
      <c r="M193" s="53">
        <f t="shared" si="34"/>
        <v>1.4604677014578712E-3</v>
      </c>
      <c r="N193" s="53">
        <f t="shared" si="34"/>
        <v>1.4524467320591512E-3</v>
      </c>
      <c r="O193" s="53">
        <f t="shared" si="34"/>
        <v>1.4414127458261491E-3</v>
      </c>
      <c r="P193" s="53">
        <f t="shared" si="34"/>
        <v>1.4274790294816829E-3</v>
      </c>
      <c r="Q193" s="53">
        <f t="shared" si="34"/>
        <v>1.4107587318609826E-3</v>
      </c>
      <c r="R193" s="53">
        <f t="shared" si="34"/>
        <v>1.3913648641215512E-3</v>
      </c>
      <c r="S193" s="53">
        <f t="shared" si="34"/>
        <v>1.366151144471853E-3</v>
      </c>
      <c r="T193" s="53">
        <f t="shared" si="34"/>
        <v>1.3392407561089584E-3</v>
      </c>
      <c r="U193" s="53">
        <f t="shared" si="34"/>
        <v>1.3101121839951715E-3</v>
      </c>
      <c r="V193" s="53">
        <f t="shared" si="34"/>
        <v>1.2788896588455281E-3</v>
      </c>
      <c r="W193" s="53">
        <f t="shared" si="34"/>
        <v>1.2456963312553161E-3</v>
      </c>
      <c r="X193" s="53">
        <f t="shared" si="34"/>
        <v>1.2106542821542533E-3</v>
      </c>
      <c r="Y193" s="53">
        <f t="shared" si="34"/>
        <v>1.1738845331414924E-3</v>
      </c>
      <c r="Z193" s="53">
        <f t="shared" si="34"/>
        <v>1.1355070567029171E-3</v>
      </c>
      <c r="AA193" s="53">
        <f t="shared" si="34"/>
        <v>1.0956407863125929E-3</v>
      </c>
      <c r="AB193" s="53">
        <f t="shared" si="34"/>
        <v>1.0544036264194224E-3</v>
      </c>
      <c r="AC193" s="53">
        <f t="shared" si="34"/>
        <v>1.0095100017859066E-3</v>
      </c>
      <c r="AD193" s="53">
        <f t="shared" si="34"/>
        <v>9.6340236094355535E-4</v>
      </c>
      <c r="AE193" s="53">
        <f t="shared" si="34"/>
        <v>9.1653431237855552E-4</v>
      </c>
      <c r="AF193" s="53">
        <f t="shared" si="34"/>
        <v>8.690231624512364E-4</v>
      </c>
      <c r="AG193" s="53">
        <f t="shared" si="34"/>
        <v>8.2098398485556186E-4</v>
      </c>
      <c r="AH193" s="53">
        <f t="shared" si="34"/>
        <v>7.7252967063699536E-4</v>
      </c>
      <c r="AI193" s="53">
        <f t="shared" si="34"/>
        <v>7.2302247267550337E-4</v>
      </c>
      <c r="AJ193" s="57">
        <f t="shared" si="34"/>
        <v>6.7089635224755733E-4</v>
      </c>
    </row>
    <row r="194" spans="1:36" x14ac:dyDescent="0.3">
      <c r="A194" s="7" t="s">
        <v>378</v>
      </c>
      <c r="B194" s="55" t="s">
        <v>529</v>
      </c>
      <c r="C194" s="186">
        <f t="shared" ref="C194:AJ194" si="35">+C$65*C110</f>
        <v>5.6655090437161685E-4</v>
      </c>
      <c r="D194" s="186">
        <f t="shared" si="35"/>
        <v>5.6637558251664108E-4</v>
      </c>
      <c r="E194" s="186">
        <f t="shared" si="35"/>
        <v>5.1784810902903884E-4</v>
      </c>
      <c r="F194" s="186">
        <f t="shared" si="35"/>
        <v>5.3541846724726471E-4</v>
      </c>
      <c r="G194" s="186">
        <f t="shared" si="35"/>
        <v>5.3814265188299314E-4</v>
      </c>
      <c r="H194" s="186">
        <f t="shared" si="35"/>
        <v>5.6899319006758987E-4</v>
      </c>
      <c r="I194" s="53">
        <f t="shared" si="35"/>
        <v>4.9425891009596053E-4</v>
      </c>
      <c r="J194" s="53">
        <f t="shared" si="35"/>
        <v>4.8140321938267727E-4</v>
      </c>
      <c r="K194" s="53">
        <f t="shared" si="35"/>
        <v>4.6817800602226925E-4</v>
      </c>
      <c r="L194" s="53">
        <f t="shared" si="35"/>
        <v>4.5504323314853778E-4</v>
      </c>
      <c r="M194" s="53">
        <f t="shared" si="35"/>
        <v>4.4185679992265835E-4</v>
      </c>
      <c r="N194" s="53">
        <f t="shared" si="35"/>
        <v>4.2862837875977627E-4</v>
      </c>
      <c r="O194" s="53">
        <f t="shared" si="35"/>
        <v>4.1536763029504899E-4</v>
      </c>
      <c r="P194" s="53">
        <f t="shared" si="35"/>
        <v>4.0208420340156787E-4</v>
      </c>
      <c r="Q194" s="53">
        <f t="shared" si="35"/>
        <v>3.8878773520823677E-4</v>
      </c>
      <c r="R194" s="53">
        <f t="shared" si="35"/>
        <v>3.7548785111765881E-4</v>
      </c>
      <c r="S194" s="53">
        <f t="shared" si="35"/>
        <v>3.6133215356453697E-4</v>
      </c>
      <c r="T194" s="53">
        <f t="shared" si="35"/>
        <v>3.4742022226453206E-4</v>
      </c>
      <c r="U194" s="53">
        <f t="shared" si="35"/>
        <v>3.3358663008757616E-4</v>
      </c>
      <c r="V194" s="53">
        <f t="shared" si="35"/>
        <v>3.1984043058751383E-4</v>
      </c>
      <c r="W194" s="53">
        <f t="shared" si="35"/>
        <v>3.0619059693915394E-4</v>
      </c>
      <c r="X194" s="53">
        <f t="shared" si="35"/>
        <v>2.9264602271845632E-4</v>
      </c>
      <c r="Y194" s="53">
        <f t="shared" si="35"/>
        <v>2.7921552267379962E-4</v>
      </c>
      <c r="Z194" s="53">
        <f t="shared" si="35"/>
        <v>2.6590783348845719E-4</v>
      </c>
      <c r="AA194" s="53">
        <f t="shared" si="35"/>
        <v>2.5273161453444798E-4</v>
      </c>
      <c r="AB194" s="53">
        <f t="shared" si="35"/>
        <v>2.3969544861778889E-4</v>
      </c>
      <c r="AC194" s="53">
        <f t="shared" si="35"/>
        <v>2.2626936047358775E-4</v>
      </c>
      <c r="AD194" s="53">
        <f t="shared" si="35"/>
        <v>2.1299813315234868E-4</v>
      </c>
      <c r="AE194" s="53">
        <f t="shared" si="35"/>
        <v>1.9996373480018397E-4</v>
      </c>
      <c r="AF194" s="53">
        <f t="shared" si="35"/>
        <v>1.8717208211442896E-4</v>
      </c>
      <c r="AG194" s="53">
        <f t="shared" si="35"/>
        <v>1.7462897469829272E-4</v>
      </c>
      <c r="AH194" s="53">
        <f t="shared" si="35"/>
        <v>1.6234009769044682E-4</v>
      </c>
      <c r="AI194" s="53">
        <f t="shared" si="35"/>
        <v>1.5015557676336294E-4</v>
      </c>
      <c r="AJ194" s="57">
        <f t="shared" si="35"/>
        <v>1.3774235402964864E-4</v>
      </c>
    </row>
    <row r="195" spans="1:36" x14ac:dyDescent="0.3">
      <c r="A195" s="7" t="s">
        <v>379</v>
      </c>
      <c r="B195" s="55" t="s">
        <v>529</v>
      </c>
      <c r="C195" s="186">
        <f t="shared" ref="C195:AJ195" si="36">+C$65*C111</f>
        <v>7.6843687733828686E-3</v>
      </c>
      <c r="D195" s="186">
        <f t="shared" si="36"/>
        <v>7.5055566669337834E-3</v>
      </c>
      <c r="E195" s="186">
        <f t="shared" si="36"/>
        <v>7.434369664744353E-3</v>
      </c>
      <c r="F195" s="186">
        <f t="shared" si="36"/>
        <v>8.2414666404856413E-3</v>
      </c>
      <c r="G195" s="186">
        <f t="shared" si="36"/>
        <v>8.7166004856324072E-3</v>
      </c>
      <c r="H195" s="186">
        <f t="shared" si="36"/>
        <v>8.1208332841912704E-3</v>
      </c>
      <c r="I195" s="53">
        <f t="shared" si="36"/>
        <v>7.3701402863484335E-3</v>
      </c>
      <c r="J195" s="53">
        <f t="shared" si="36"/>
        <v>7.2008960026341317E-3</v>
      </c>
      <c r="K195" s="53">
        <f t="shared" si="36"/>
        <v>7.0244494966514867E-3</v>
      </c>
      <c r="L195" s="53">
        <f t="shared" si="36"/>
        <v>6.8477246274588951E-3</v>
      </c>
      <c r="M195" s="53">
        <f t="shared" si="36"/>
        <v>6.6686392076217528E-3</v>
      </c>
      <c r="N195" s="53">
        <f t="shared" si="36"/>
        <v>6.4873812422061574E-3</v>
      </c>
      <c r="O195" s="53">
        <f t="shared" si="36"/>
        <v>6.3041385073077001E-3</v>
      </c>
      <c r="P195" s="53">
        <f t="shared" si="36"/>
        <v>6.1190985503997595E-3</v>
      </c>
      <c r="Q195" s="53">
        <f t="shared" si="36"/>
        <v>5.9324486906812465E-3</v>
      </c>
      <c r="R195" s="53">
        <f t="shared" si="36"/>
        <v>5.7443760194240872E-3</v>
      </c>
      <c r="S195" s="53">
        <f t="shared" si="36"/>
        <v>5.5418465063599882E-3</v>
      </c>
      <c r="T195" s="53">
        <f t="shared" si="36"/>
        <v>5.3417070860340707E-3</v>
      </c>
      <c r="U195" s="53">
        <f t="shared" si="36"/>
        <v>5.1414740972752417E-3</v>
      </c>
      <c r="V195" s="53">
        <f t="shared" si="36"/>
        <v>4.9413327532313103E-3</v>
      </c>
      <c r="W195" s="53">
        <f t="shared" si="36"/>
        <v>4.7414666344504355E-3</v>
      </c>
      <c r="X195" s="53">
        <f t="shared" si="36"/>
        <v>4.5420577047123089E-3</v>
      </c>
      <c r="Y195" s="53">
        <f t="shared" si="36"/>
        <v>4.3432863266784777E-3</v>
      </c>
      <c r="Z195" s="53">
        <f t="shared" si="36"/>
        <v>4.1453312773645249E-3</v>
      </c>
      <c r="AA195" s="53">
        <f t="shared" si="36"/>
        <v>3.948369763436879E-3</v>
      </c>
      <c r="AB195" s="53">
        <f t="shared" si="36"/>
        <v>3.7525774363354461E-3</v>
      </c>
      <c r="AC195" s="53">
        <f t="shared" si="36"/>
        <v>3.5496807762344425E-3</v>
      </c>
      <c r="AD195" s="53">
        <f t="shared" si="36"/>
        <v>3.3482323776056139E-3</v>
      </c>
      <c r="AE195" s="53">
        <f t="shared" si="36"/>
        <v>3.1495634215462E-3</v>
      </c>
      <c r="AF195" s="53">
        <f t="shared" si="36"/>
        <v>2.9538135526363811E-3</v>
      </c>
      <c r="AG195" s="53">
        <f t="shared" si="36"/>
        <v>2.7611196976059147E-3</v>
      </c>
      <c r="AH195" s="53">
        <f t="shared" si="36"/>
        <v>2.5716161263065569E-3</v>
      </c>
      <c r="AI195" s="53">
        <f t="shared" si="36"/>
        <v>2.3829675597579021E-3</v>
      </c>
      <c r="AJ195" s="57">
        <f t="shared" si="36"/>
        <v>2.1899077838141651E-3</v>
      </c>
    </row>
    <row r="196" spans="1:36" x14ac:dyDescent="0.3">
      <c r="A196" s="7" t="s">
        <v>380</v>
      </c>
      <c r="B196" s="55" t="s">
        <v>529</v>
      </c>
      <c r="C196" s="187">
        <f t="shared" ref="C196:AJ196" si="37">+C$65*C112</f>
        <v>2.1388914516442888E-3</v>
      </c>
      <c r="D196" s="187">
        <f t="shared" si="37"/>
        <v>2.0004545517112631E-3</v>
      </c>
      <c r="E196" s="187">
        <f t="shared" si="37"/>
        <v>1.7617181012485649E-3</v>
      </c>
      <c r="F196" s="187">
        <f t="shared" si="37"/>
        <v>1.3727832747059952E-3</v>
      </c>
      <c r="G196" s="187">
        <f t="shared" si="37"/>
        <v>1.1519382472637615E-3</v>
      </c>
      <c r="H196" s="187">
        <f t="shared" si="37"/>
        <v>2.5066695054264602E-3</v>
      </c>
      <c r="I196" s="94">
        <f t="shared" si="37"/>
        <v>1.4542870719699251E-3</v>
      </c>
      <c r="J196" s="94">
        <f t="shared" si="37"/>
        <v>1.3530973993333183E-3</v>
      </c>
      <c r="K196" s="94">
        <f t="shared" si="37"/>
        <v>1.2555955545494584E-3</v>
      </c>
      <c r="L196" s="94">
        <f t="shared" si="37"/>
        <v>1.1629511440887123E-3</v>
      </c>
      <c r="M196" s="94">
        <f t="shared" si="37"/>
        <v>1.0746423505472653E-3</v>
      </c>
      <c r="N196" s="94">
        <f t="shared" si="37"/>
        <v>9.90574100210168E-4</v>
      </c>
      <c r="O196" s="94">
        <f t="shared" si="37"/>
        <v>9.1065143515236808E-4</v>
      </c>
      <c r="P196" s="94">
        <f t="shared" si="37"/>
        <v>8.3477951306252878E-4</v>
      </c>
      <c r="Q196" s="94">
        <f t="shared" si="37"/>
        <v>7.6286360706707816E-4</v>
      </c>
      <c r="R196" s="94">
        <f t="shared" si="37"/>
        <v>6.9480910555467276E-4</v>
      </c>
      <c r="S196" s="94">
        <f t="shared" si="37"/>
        <v>6.2902088969547408E-4</v>
      </c>
      <c r="T196" s="94">
        <f t="shared" si="37"/>
        <v>5.674628442889271E-4</v>
      </c>
      <c r="U196" s="94">
        <f t="shared" si="37"/>
        <v>5.0969590134859277E-4</v>
      </c>
      <c r="V196" s="94">
        <f t="shared" si="37"/>
        <v>4.5560500309824322E-4</v>
      </c>
      <c r="W196" s="94">
        <f t="shared" si="37"/>
        <v>4.0507608009180497E-4</v>
      </c>
      <c r="X196" s="94">
        <f t="shared" si="37"/>
        <v>3.5799604166361019E-4</v>
      </c>
      <c r="Y196" s="94">
        <f t="shared" si="37"/>
        <v>3.1425276648737281E-4</v>
      </c>
      <c r="Z196" s="94">
        <f t="shared" si="37"/>
        <v>2.7373509324265155E-4</v>
      </c>
      <c r="AA196" s="94">
        <f t="shared" si="37"/>
        <v>2.3633281138729176E-4</v>
      </c>
      <c r="AB196" s="94">
        <f t="shared" si="37"/>
        <v>2.0193665203444681E-4</v>
      </c>
      <c r="AC196" s="94">
        <f t="shared" si="37"/>
        <v>1.7003362808198639E-4</v>
      </c>
      <c r="AD196" s="94">
        <f t="shared" si="37"/>
        <v>1.4101586206928914E-4</v>
      </c>
      <c r="AE196" s="94">
        <f t="shared" si="37"/>
        <v>1.1481717846724291E-4</v>
      </c>
      <c r="AF196" s="94">
        <f t="shared" si="37"/>
        <v>9.1309884530447886E-5</v>
      </c>
      <c r="AG196" s="94">
        <f t="shared" si="37"/>
        <v>7.0368685421213616E-5</v>
      </c>
      <c r="AH196" s="94">
        <f t="shared" si="37"/>
        <v>5.1870630535842651E-5</v>
      </c>
      <c r="AI196" s="94">
        <f t="shared" si="37"/>
        <v>3.5658146403538655E-5</v>
      </c>
      <c r="AJ196" s="188">
        <f t="shared" si="37"/>
        <v>2.1597361127250228E-5</v>
      </c>
    </row>
    <row r="197" spans="1:36" x14ac:dyDescent="0.3">
      <c r="A197" s="7" t="s">
        <v>381</v>
      </c>
      <c r="B197" s="55" t="s">
        <v>529</v>
      </c>
      <c r="C197" s="184">
        <f t="shared" ref="C197:AJ197" si="38">+C$66*C113</f>
        <v>2.473250727218451E-3</v>
      </c>
      <c r="D197" s="184">
        <f t="shared" si="38"/>
        <v>2.8824305156302655E-3</v>
      </c>
      <c r="E197" s="184">
        <f t="shared" si="38"/>
        <v>2.9831891187093642E-3</v>
      </c>
      <c r="F197" s="184">
        <f t="shared" si="38"/>
        <v>3.3466763499410772E-3</v>
      </c>
      <c r="G197" s="184">
        <f t="shared" si="38"/>
        <v>3.1258371690008036E-3</v>
      </c>
      <c r="H197" s="184">
        <f t="shared" si="38"/>
        <v>2.6481380152869804E-3</v>
      </c>
      <c r="I197" s="93">
        <f t="shared" si="38"/>
        <v>2.6952864980524286E-3</v>
      </c>
      <c r="J197" s="93">
        <f t="shared" si="38"/>
        <v>2.6630247597708451E-3</v>
      </c>
      <c r="K197" s="93">
        <f t="shared" si="38"/>
        <v>2.6299919827544151E-3</v>
      </c>
      <c r="L197" s="93">
        <f t="shared" si="38"/>
        <v>2.5962163741531526E-3</v>
      </c>
      <c r="M197" s="93">
        <f t="shared" si="38"/>
        <v>2.5617261411156E-3</v>
      </c>
      <c r="N197" s="93">
        <f t="shared" si="38"/>
        <v>2.5265494907887693E-3</v>
      </c>
      <c r="O197" s="93">
        <f t="shared" si="38"/>
        <v>2.4907146303181338E-3</v>
      </c>
      <c r="P197" s="93">
        <f t="shared" si="38"/>
        <v>2.4542497668476877E-3</v>
      </c>
      <c r="Q197" s="93">
        <f t="shared" si="38"/>
        <v>2.4171831075198713E-3</v>
      </c>
      <c r="R197" s="93">
        <f t="shared" si="38"/>
        <v>2.379542859475647E-3</v>
      </c>
      <c r="S197" s="93">
        <f t="shared" si="38"/>
        <v>2.335784869804302E-3</v>
      </c>
      <c r="T197" s="93">
        <f t="shared" si="38"/>
        <v>2.2927812833367432E-3</v>
      </c>
      <c r="U197" s="93">
        <f t="shared" si="38"/>
        <v>2.2494559132769892E-3</v>
      </c>
      <c r="V197" s="93">
        <f t="shared" si="38"/>
        <v>2.2058385778162292E-3</v>
      </c>
      <c r="W197" s="93">
        <f t="shared" si="38"/>
        <v>2.1619588683595326E-3</v>
      </c>
      <c r="X197" s="93">
        <f t="shared" si="38"/>
        <v>2.1178461516777143E-3</v>
      </c>
      <c r="Y197" s="93">
        <f t="shared" si="38"/>
        <v>2.073529572034914E-3</v>
      </c>
      <c r="Z197" s="93">
        <f t="shared" si="38"/>
        <v>2.0290380532919151E-3</v>
      </c>
      <c r="AA197" s="93">
        <f t="shared" si="38"/>
        <v>1.9844003009857297E-3</v>
      </c>
      <c r="AB197" s="93">
        <f t="shared" si="38"/>
        <v>1.9396448043856277E-3</v>
      </c>
      <c r="AC197" s="93">
        <f t="shared" si="38"/>
        <v>1.8903012460058663E-3</v>
      </c>
      <c r="AD197" s="93">
        <f t="shared" si="38"/>
        <v>1.8405687387740746E-3</v>
      </c>
      <c r="AE197" s="93">
        <f t="shared" si="38"/>
        <v>1.7910859668150987E-3</v>
      </c>
      <c r="AF197" s="93">
        <f t="shared" si="38"/>
        <v>1.7418767294886521E-3</v>
      </c>
      <c r="AG197" s="93">
        <f t="shared" si="38"/>
        <v>1.6929643993696529E-3</v>
      </c>
      <c r="AH197" s="93">
        <f t="shared" si="38"/>
        <v>1.6443719317722587E-3</v>
      </c>
      <c r="AI197" s="93">
        <f t="shared" si="38"/>
        <v>1.5961218740198854E-3</v>
      </c>
      <c r="AJ197" s="185">
        <f t="shared" si="38"/>
        <v>1.5482363744692611E-3</v>
      </c>
    </row>
    <row r="198" spans="1:36" x14ac:dyDescent="0.3">
      <c r="A198" s="7" t="s">
        <v>382</v>
      </c>
      <c r="B198" s="55" t="s">
        <v>529</v>
      </c>
      <c r="C198" s="186">
        <f t="shared" ref="C198:AJ198" si="39">+C$66*C114</f>
        <v>4.2005737336651319E-2</v>
      </c>
      <c r="D198" s="186">
        <f t="shared" si="39"/>
        <v>4.3034179891896569E-2</v>
      </c>
      <c r="E198" s="186">
        <f t="shared" si="39"/>
        <v>4.3158243613846667E-2</v>
      </c>
      <c r="F198" s="186">
        <f t="shared" si="39"/>
        <v>4.0992429591310803E-2</v>
      </c>
      <c r="G198" s="186">
        <f t="shared" si="39"/>
        <v>4.4469804992055155E-2</v>
      </c>
      <c r="H198" s="186">
        <f t="shared" si="39"/>
        <v>3.9955173587242279E-2</v>
      </c>
      <c r="I198" s="53">
        <f t="shared" si="39"/>
        <v>3.9271432550620627E-2</v>
      </c>
      <c r="J198" s="53">
        <f t="shared" si="39"/>
        <v>3.871053996928768E-2</v>
      </c>
      <c r="K198" s="53">
        <f t="shared" si="39"/>
        <v>3.8138580072547834E-2</v>
      </c>
      <c r="L198" s="53">
        <f t="shared" si="39"/>
        <v>3.7556047540220988E-2</v>
      </c>
      <c r="M198" s="53">
        <f t="shared" si="39"/>
        <v>3.6963437052100756E-2</v>
      </c>
      <c r="N198" s="53">
        <f t="shared" si="39"/>
        <v>3.6361243287953961E-2</v>
      </c>
      <c r="O198" s="53">
        <f t="shared" si="39"/>
        <v>3.5749960927520849E-2</v>
      </c>
      <c r="P198" s="53">
        <f t="shared" si="39"/>
        <v>3.5130084650515182E-2</v>
      </c>
      <c r="Q198" s="53">
        <f t="shared" si="39"/>
        <v>3.4502109136624139E-2</v>
      </c>
      <c r="R198" s="53">
        <f t="shared" si="39"/>
        <v>3.3866529065508043E-2</v>
      </c>
      <c r="S198" s="53">
        <f t="shared" si="39"/>
        <v>3.3144767375229083E-2</v>
      </c>
      <c r="T198" s="53">
        <f t="shared" si="39"/>
        <v>3.2434863418260421E-2</v>
      </c>
      <c r="U198" s="53">
        <f t="shared" si="39"/>
        <v>3.1721586739098522E-2</v>
      </c>
      <c r="V198" s="53">
        <f t="shared" si="39"/>
        <v>3.1005447294867729E-2</v>
      </c>
      <c r="W198" s="53">
        <f t="shared" si="39"/>
        <v>3.0286951164145721E-2</v>
      </c>
      <c r="X198" s="53">
        <f t="shared" si="39"/>
        <v>2.9566600583767127E-2</v>
      </c>
      <c r="Y198" s="53">
        <f t="shared" si="39"/>
        <v>2.884489398520821E-2</v>
      </c>
      <c r="Z198" s="53">
        <f t="shared" si="39"/>
        <v>2.812232603055945E-2</v>
      </c>
      <c r="AA198" s="53">
        <f t="shared" si="39"/>
        <v>2.7399387648090211E-2</v>
      </c>
      <c r="AB198" s="53">
        <f t="shared" si="39"/>
        <v>2.6676566067411752E-2</v>
      </c>
      <c r="AC198" s="53">
        <f t="shared" si="39"/>
        <v>2.5892724613809003E-2</v>
      </c>
      <c r="AD198" s="53">
        <f t="shared" si="39"/>
        <v>2.5106011350417998E-2</v>
      </c>
      <c r="AE198" s="53">
        <f t="shared" si="39"/>
        <v>2.4325279975629225E-2</v>
      </c>
      <c r="AF198" s="53">
        <f t="shared" si="39"/>
        <v>2.3550926222648684E-2</v>
      </c>
      <c r="AG198" s="53">
        <f t="shared" si="39"/>
        <v>2.2783338728149281E-2</v>
      </c>
      <c r="AH198" s="53">
        <f t="shared" si="39"/>
        <v>2.2022899190635239E-2</v>
      </c>
      <c r="AI198" s="53">
        <f t="shared" si="39"/>
        <v>2.1269982524583363E-2</v>
      </c>
      <c r="AJ198" s="57">
        <f t="shared" si="39"/>
        <v>2.0524957010493852E-2</v>
      </c>
    </row>
    <row r="199" spans="1:36" x14ac:dyDescent="0.3">
      <c r="A199" s="7" t="s">
        <v>383</v>
      </c>
      <c r="B199" s="55" t="s">
        <v>529</v>
      </c>
      <c r="C199" s="186">
        <f t="shared" ref="C199:AJ199" si="40">+C$66*C115</f>
        <v>0</v>
      </c>
      <c r="D199" s="186">
        <f t="shared" si="40"/>
        <v>0</v>
      </c>
      <c r="E199" s="186">
        <f t="shared" si="40"/>
        <v>0</v>
      </c>
      <c r="F199" s="186">
        <f t="shared" si="40"/>
        <v>0</v>
      </c>
      <c r="G199" s="186">
        <f t="shared" si="40"/>
        <v>0</v>
      </c>
      <c r="H199" s="186">
        <f t="shared" si="40"/>
        <v>0</v>
      </c>
      <c r="I199" s="53">
        <f t="shared" si="40"/>
        <v>0</v>
      </c>
      <c r="J199" s="53">
        <f t="shared" si="40"/>
        <v>0</v>
      </c>
      <c r="K199" s="53">
        <f t="shared" si="40"/>
        <v>0</v>
      </c>
      <c r="L199" s="53">
        <f t="shared" si="40"/>
        <v>0</v>
      </c>
      <c r="M199" s="53">
        <f t="shared" si="40"/>
        <v>0</v>
      </c>
      <c r="N199" s="53">
        <f t="shared" si="40"/>
        <v>0</v>
      </c>
      <c r="O199" s="53">
        <f t="shared" si="40"/>
        <v>0</v>
      </c>
      <c r="P199" s="53">
        <f t="shared" si="40"/>
        <v>0</v>
      </c>
      <c r="Q199" s="53">
        <f t="shared" si="40"/>
        <v>0</v>
      </c>
      <c r="R199" s="53">
        <f t="shared" si="40"/>
        <v>0</v>
      </c>
      <c r="S199" s="53">
        <f t="shared" si="40"/>
        <v>0</v>
      </c>
      <c r="T199" s="53">
        <f t="shared" si="40"/>
        <v>0</v>
      </c>
      <c r="U199" s="53">
        <f t="shared" si="40"/>
        <v>0</v>
      </c>
      <c r="V199" s="53">
        <f t="shared" si="40"/>
        <v>0</v>
      </c>
      <c r="W199" s="53">
        <f t="shared" si="40"/>
        <v>0</v>
      </c>
      <c r="X199" s="53">
        <f t="shared" si="40"/>
        <v>0</v>
      </c>
      <c r="Y199" s="53">
        <f t="shared" si="40"/>
        <v>0</v>
      </c>
      <c r="Z199" s="53">
        <f t="shared" si="40"/>
        <v>0</v>
      </c>
      <c r="AA199" s="53">
        <f t="shared" si="40"/>
        <v>0</v>
      </c>
      <c r="AB199" s="53">
        <f t="shared" si="40"/>
        <v>0</v>
      </c>
      <c r="AC199" s="53">
        <f t="shared" si="40"/>
        <v>0</v>
      </c>
      <c r="AD199" s="53">
        <f t="shared" si="40"/>
        <v>0</v>
      </c>
      <c r="AE199" s="53">
        <f t="shared" si="40"/>
        <v>0</v>
      </c>
      <c r="AF199" s="53">
        <f t="shared" si="40"/>
        <v>0</v>
      </c>
      <c r="AG199" s="53">
        <f t="shared" si="40"/>
        <v>0</v>
      </c>
      <c r="AH199" s="53">
        <f t="shared" si="40"/>
        <v>0</v>
      </c>
      <c r="AI199" s="53">
        <f t="shared" si="40"/>
        <v>0</v>
      </c>
      <c r="AJ199" s="57">
        <f t="shared" si="40"/>
        <v>0</v>
      </c>
    </row>
    <row r="200" spans="1:36" x14ac:dyDescent="0.3">
      <c r="A200" s="7" t="s">
        <v>384</v>
      </c>
      <c r="B200" s="55" t="s">
        <v>529</v>
      </c>
      <c r="C200" s="186">
        <f t="shared" ref="C200:AJ200" si="41">+C$66*C116</f>
        <v>1.9365762002856186E-2</v>
      </c>
      <c r="D200" s="186">
        <f t="shared" si="41"/>
        <v>1.9668832922685637E-2</v>
      </c>
      <c r="E200" s="186">
        <f t="shared" si="41"/>
        <v>1.9237362523163465E-2</v>
      </c>
      <c r="F200" s="186">
        <f t="shared" si="41"/>
        <v>2.0314189314140002E-2</v>
      </c>
      <c r="G200" s="186">
        <f t="shared" si="41"/>
        <v>2.4145684235451655E-2</v>
      </c>
      <c r="H200" s="186">
        <f t="shared" si="41"/>
        <v>1.8167824696804023E-2</v>
      </c>
      <c r="I200" s="53">
        <f t="shared" si="41"/>
        <v>2.0639351279191098E-2</v>
      </c>
      <c r="J200" s="53">
        <f t="shared" si="41"/>
        <v>2.1017466203253281E-2</v>
      </c>
      <c r="K200" s="53">
        <f t="shared" si="41"/>
        <v>2.1388527119631778E-2</v>
      </c>
      <c r="L200" s="53">
        <f t="shared" si="41"/>
        <v>2.1752173981019737E-2</v>
      </c>
      <c r="M200" s="53">
        <f t="shared" si="41"/>
        <v>2.2108046740129929E-2</v>
      </c>
      <c r="N200" s="53">
        <f t="shared" si="41"/>
        <v>2.2455785349694123E-2</v>
      </c>
      <c r="O200" s="53">
        <f t="shared" si="41"/>
        <v>2.2795029762463524E-2</v>
      </c>
      <c r="P200" s="53">
        <f t="shared" si="41"/>
        <v>2.3125419931208726E-2</v>
      </c>
      <c r="Q200" s="53">
        <f t="shared" si="41"/>
        <v>2.3446595808719616E-2</v>
      </c>
      <c r="R200" s="53">
        <f t="shared" si="41"/>
        <v>2.3758197347805481E-2</v>
      </c>
      <c r="S200" s="53">
        <f t="shared" si="41"/>
        <v>2.4002602744716682E-2</v>
      </c>
      <c r="T200" s="53">
        <f t="shared" si="41"/>
        <v>2.424682588205648E-2</v>
      </c>
      <c r="U200" s="53">
        <f t="shared" si="41"/>
        <v>2.4479528196815412E-2</v>
      </c>
      <c r="V200" s="53">
        <f t="shared" si="41"/>
        <v>2.470041839367576E-2</v>
      </c>
      <c r="W200" s="53">
        <f t="shared" si="41"/>
        <v>2.4909207392809156E-2</v>
      </c>
      <c r="X200" s="53">
        <f t="shared" si="41"/>
        <v>2.5105608308853701E-2</v>
      </c>
      <c r="Y200" s="53">
        <f t="shared" si="41"/>
        <v>2.5289336430130444E-2</v>
      </c>
      <c r="Z200" s="53">
        <f t="shared" si="41"/>
        <v>2.546010919809559E-2</v>
      </c>
      <c r="AA200" s="53">
        <f t="shared" si="41"/>
        <v>2.5617646187024851E-2</v>
      </c>
      <c r="AB200" s="53">
        <f t="shared" si="41"/>
        <v>2.5761669083928108E-2</v>
      </c>
      <c r="AC200" s="53">
        <f t="shared" si="41"/>
        <v>2.5830429679506502E-2</v>
      </c>
      <c r="AD200" s="53">
        <f t="shared" si="41"/>
        <v>2.5876971346571541E-2</v>
      </c>
      <c r="AE200" s="53">
        <f t="shared" si="41"/>
        <v>2.5909297329949621E-2</v>
      </c>
      <c r="AF200" s="53">
        <f t="shared" si="41"/>
        <v>2.5927252832720897E-2</v>
      </c>
      <c r="AG200" s="53">
        <f t="shared" si="41"/>
        <v>2.5930685833888179E-2</v>
      </c>
      <c r="AH200" s="53">
        <f t="shared" si="41"/>
        <v>2.5919447026430519E-2</v>
      </c>
      <c r="AI200" s="53">
        <f t="shared" si="41"/>
        <v>2.5893389757008091E-2</v>
      </c>
      <c r="AJ200" s="57">
        <f t="shared" si="41"/>
        <v>2.5852369967267627E-2</v>
      </c>
    </row>
    <row r="201" spans="1:36" x14ac:dyDescent="0.3">
      <c r="A201" s="7" t="s">
        <v>385</v>
      </c>
      <c r="B201" s="55" t="s">
        <v>529</v>
      </c>
      <c r="C201" s="186">
        <f t="shared" ref="C201:AJ201" si="42">+C$66*C117</f>
        <v>9.5088785318188356E-3</v>
      </c>
      <c r="D201" s="186">
        <f t="shared" si="42"/>
        <v>9.137121224456337E-3</v>
      </c>
      <c r="E201" s="186">
        <f t="shared" si="42"/>
        <v>9.651611938786114E-3</v>
      </c>
      <c r="F201" s="186">
        <f t="shared" si="42"/>
        <v>1.0744513427128193E-2</v>
      </c>
      <c r="G201" s="186">
        <f t="shared" si="42"/>
        <v>1.1191158696296367E-2</v>
      </c>
      <c r="H201" s="186">
        <f t="shared" si="42"/>
        <v>1.007552535290821E-2</v>
      </c>
      <c r="I201" s="53">
        <f t="shared" si="42"/>
        <v>1.0480270522446595E-2</v>
      </c>
      <c r="J201" s="53">
        <f t="shared" si="42"/>
        <v>1.0650580534298282E-2</v>
      </c>
      <c r="K201" s="53">
        <f t="shared" si="42"/>
        <v>1.0817348543913505E-2</v>
      </c>
      <c r="L201" s="53">
        <f t="shared" si="42"/>
        <v>1.0980411711628918E-2</v>
      </c>
      <c r="M201" s="53">
        <f t="shared" si="42"/>
        <v>1.1139607197790112E-2</v>
      </c>
      <c r="N201" s="53">
        <f t="shared" si="42"/>
        <v>1.1294772162751199E-2</v>
      </c>
      <c r="O201" s="53">
        <f t="shared" si="42"/>
        <v>1.1445743766875276E-2</v>
      </c>
      <c r="P201" s="53">
        <f t="shared" si="42"/>
        <v>1.1592359170534017E-2</v>
      </c>
      <c r="Q201" s="53">
        <f t="shared" si="42"/>
        <v>1.1734455534107884E-2</v>
      </c>
      <c r="R201" s="53">
        <f t="shared" si="42"/>
        <v>1.1871870017986112E-2</v>
      </c>
      <c r="S201" s="53">
        <f t="shared" si="42"/>
        <v>1.197586957558773E-2</v>
      </c>
      <c r="T201" s="53">
        <f t="shared" si="42"/>
        <v>1.2079983334227431E-2</v>
      </c>
      <c r="U201" s="53">
        <f t="shared" si="42"/>
        <v>1.217856125564107E-2</v>
      </c>
      <c r="V201" s="53">
        <f t="shared" si="42"/>
        <v>1.2271473453827066E-2</v>
      </c>
      <c r="W201" s="53">
        <f t="shared" si="42"/>
        <v>1.2358591030651287E-2</v>
      </c>
      <c r="X201" s="53">
        <f t="shared" si="42"/>
        <v>1.2439786066472691E-2</v>
      </c>
      <c r="Y201" s="53">
        <f t="shared" si="42"/>
        <v>1.2514931610876374E-2</v>
      </c>
      <c r="Z201" s="53">
        <f t="shared" si="42"/>
        <v>1.2583901673511456E-2</v>
      </c>
      <c r="AA201" s="53">
        <f t="shared" si="42"/>
        <v>1.2646571215032492E-2</v>
      </c>
      <c r="AB201" s="53">
        <f t="shared" si="42"/>
        <v>1.2702816138143601E-2</v>
      </c>
      <c r="AC201" s="53">
        <f t="shared" si="42"/>
        <v>1.2722236539384278E-2</v>
      </c>
      <c r="AD201" s="53">
        <f t="shared" si="42"/>
        <v>1.2731042128020708E-2</v>
      </c>
      <c r="AE201" s="53">
        <f t="shared" si="42"/>
        <v>1.2733188814496185E-2</v>
      </c>
      <c r="AF201" s="53">
        <f t="shared" si="42"/>
        <v>1.2728609689331968E-2</v>
      </c>
      <c r="AG201" s="53">
        <f t="shared" si="42"/>
        <v>1.2717239042915647E-2</v>
      </c>
      <c r="AH201" s="53">
        <f t="shared" si="42"/>
        <v>1.269901233872528E-2</v>
      </c>
      <c r="AI201" s="53">
        <f t="shared" si="42"/>
        <v>1.2673866187267407E-2</v>
      </c>
      <c r="AJ201" s="57">
        <f t="shared" si="42"/>
        <v>1.2641738320706874E-2</v>
      </c>
    </row>
    <row r="202" spans="1:36" x14ac:dyDescent="0.3">
      <c r="A202" s="7" t="s">
        <v>51</v>
      </c>
      <c r="B202" s="55" t="s">
        <v>529</v>
      </c>
      <c r="C202" s="186">
        <f t="shared" ref="C202:AJ202" si="43">+C$66*C118</f>
        <v>0</v>
      </c>
      <c r="D202" s="186">
        <f t="shared" si="43"/>
        <v>0</v>
      </c>
      <c r="E202" s="186">
        <f t="shared" si="43"/>
        <v>0</v>
      </c>
      <c r="F202" s="186">
        <f t="shared" si="43"/>
        <v>0</v>
      </c>
      <c r="G202" s="186">
        <f t="shared" si="43"/>
        <v>0</v>
      </c>
      <c r="H202" s="186">
        <f t="shared" si="43"/>
        <v>0</v>
      </c>
      <c r="I202" s="53">
        <f t="shared" si="43"/>
        <v>0</v>
      </c>
      <c r="J202" s="53">
        <f t="shared" si="43"/>
        <v>0</v>
      </c>
      <c r="K202" s="53">
        <f t="shared" si="43"/>
        <v>0</v>
      </c>
      <c r="L202" s="53">
        <f t="shared" si="43"/>
        <v>0</v>
      </c>
      <c r="M202" s="53">
        <f t="shared" si="43"/>
        <v>0</v>
      </c>
      <c r="N202" s="53">
        <f t="shared" si="43"/>
        <v>0</v>
      </c>
      <c r="O202" s="53">
        <f t="shared" si="43"/>
        <v>0</v>
      </c>
      <c r="P202" s="53">
        <f t="shared" si="43"/>
        <v>0</v>
      </c>
      <c r="Q202" s="53">
        <f t="shared" si="43"/>
        <v>0</v>
      </c>
      <c r="R202" s="53">
        <f t="shared" si="43"/>
        <v>0</v>
      </c>
      <c r="S202" s="53">
        <f t="shared" si="43"/>
        <v>0</v>
      </c>
      <c r="T202" s="53">
        <f t="shared" si="43"/>
        <v>0</v>
      </c>
      <c r="U202" s="53">
        <f t="shared" si="43"/>
        <v>0</v>
      </c>
      <c r="V202" s="53">
        <f t="shared" si="43"/>
        <v>0</v>
      </c>
      <c r="W202" s="53">
        <f t="shared" si="43"/>
        <v>0</v>
      </c>
      <c r="X202" s="53">
        <f t="shared" si="43"/>
        <v>0</v>
      </c>
      <c r="Y202" s="53">
        <f t="shared" si="43"/>
        <v>0</v>
      </c>
      <c r="Z202" s="53">
        <f t="shared" si="43"/>
        <v>0</v>
      </c>
      <c r="AA202" s="53">
        <f t="shared" si="43"/>
        <v>0</v>
      </c>
      <c r="AB202" s="53">
        <f t="shared" si="43"/>
        <v>0</v>
      </c>
      <c r="AC202" s="53">
        <f t="shared" si="43"/>
        <v>0</v>
      </c>
      <c r="AD202" s="53">
        <f t="shared" si="43"/>
        <v>0</v>
      </c>
      <c r="AE202" s="53">
        <f t="shared" si="43"/>
        <v>0</v>
      </c>
      <c r="AF202" s="53">
        <f t="shared" si="43"/>
        <v>0</v>
      </c>
      <c r="AG202" s="53">
        <f t="shared" si="43"/>
        <v>0</v>
      </c>
      <c r="AH202" s="53">
        <f t="shared" si="43"/>
        <v>0</v>
      </c>
      <c r="AI202" s="53">
        <f t="shared" si="43"/>
        <v>0</v>
      </c>
      <c r="AJ202" s="57">
        <f t="shared" si="43"/>
        <v>0</v>
      </c>
    </row>
    <row r="203" spans="1:36" x14ac:dyDescent="0.3">
      <c r="A203" s="7" t="s">
        <v>52</v>
      </c>
      <c r="B203" s="55" t="s">
        <v>529</v>
      </c>
      <c r="C203" s="187">
        <f t="shared" ref="C203:AJ203" si="44">+C$66*C119</f>
        <v>0</v>
      </c>
      <c r="D203" s="187">
        <f t="shared" si="44"/>
        <v>0</v>
      </c>
      <c r="E203" s="187">
        <f t="shared" si="44"/>
        <v>0</v>
      </c>
      <c r="F203" s="187">
        <f t="shared" si="44"/>
        <v>0</v>
      </c>
      <c r="G203" s="187">
        <f t="shared" si="44"/>
        <v>0</v>
      </c>
      <c r="H203" s="187">
        <f t="shared" si="44"/>
        <v>0</v>
      </c>
      <c r="I203" s="94">
        <f t="shared" si="44"/>
        <v>0</v>
      </c>
      <c r="J203" s="94">
        <f t="shared" si="44"/>
        <v>0</v>
      </c>
      <c r="K203" s="94">
        <f t="shared" si="44"/>
        <v>0</v>
      </c>
      <c r="L203" s="94">
        <f t="shared" si="44"/>
        <v>0</v>
      </c>
      <c r="M203" s="94">
        <f t="shared" si="44"/>
        <v>0</v>
      </c>
      <c r="N203" s="94">
        <f t="shared" si="44"/>
        <v>0</v>
      </c>
      <c r="O203" s="94">
        <f t="shared" si="44"/>
        <v>0</v>
      </c>
      <c r="P203" s="94">
        <f t="shared" si="44"/>
        <v>0</v>
      </c>
      <c r="Q203" s="94">
        <f t="shared" si="44"/>
        <v>0</v>
      </c>
      <c r="R203" s="94">
        <f t="shared" si="44"/>
        <v>0</v>
      </c>
      <c r="S203" s="94">
        <f t="shared" si="44"/>
        <v>0</v>
      </c>
      <c r="T203" s="94">
        <f t="shared" si="44"/>
        <v>0</v>
      </c>
      <c r="U203" s="94">
        <f t="shared" si="44"/>
        <v>0</v>
      </c>
      <c r="V203" s="94">
        <f t="shared" si="44"/>
        <v>0</v>
      </c>
      <c r="W203" s="94">
        <f t="shared" si="44"/>
        <v>0</v>
      </c>
      <c r="X203" s="94">
        <f t="shared" si="44"/>
        <v>0</v>
      </c>
      <c r="Y203" s="94">
        <f t="shared" si="44"/>
        <v>0</v>
      </c>
      <c r="Z203" s="94">
        <f t="shared" si="44"/>
        <v>0</v>
      </c>
      <c r="AA203" s="94">
        <f t="shared" si="44"/>
        <v>0</v>
      </c>
      <c r="AB203" s="94">
        <f t="shared" si="44"/>
        <v>0</v>
      </c>
      <c r="AC203" s="94">
        <f t="shared" si="44"/>
        <v>0</v>
      </c>
      <c r="AD203" s="94">
        <f t="shared" si="44"/>
        <v>0</v>
      </c>
      <c r="AE203" s="94">
        <f t="shared" si="44"/>
        <v>0</v>
      </c>
      <c r="AF203" s="94">
        <f t="shared" si="44"/>
        <v>0</v>
      </c>
      <c r="AG203" s="94">
        <f t="shared" si="44"/>
        <v>0</v>
      </c>
      <c r="AH203" s="94">
        <f t="shared" si="44"/>
        <v>0</v>
      </c>
      <c r="AI203" s="94">
        <f t="shared" si="44"/>
        <v>0</v>
      </c>
      <c r="AJ203" s="188">
        <f t="shared" si="44"/>
        <v>0</v>
      </c>
    </row>
    <row r="204" spans="1:36" x14ac:dyDescent="0.3">
      <c r="A204" s="7" t="s">
        <v>53</v>
      </c>
      <c r="B204" s="55" t="s">
        <v>529</v>
      </c>
      <c r="C204" s="184">
        <f t="shared" ref="C204:AJ204" si="45">+C$67*C120</f>
        <v>5.5501763785694953E-6</v>
      </c>
      <c r="D204" s="184">
        <f t="shared" si="45"/>
        <v>8.2906191618068745E-6</v>
      </c>
      <c r="E204" s="184">
        <f t="shared" si="45"/>
        <v>5.6510165962836958E-5</v>
      </c>
      <c r="F204" s="184">
        <f t="shared" si="45"/>
        <v>2.0356361381024467E-5</v>
      </c>
      <c r="G204" s="184">
        <f t="shared" si="45"/>
        <v>4.9204622555566328E-5</v>
      </c>
      <c r="H204" s="184">
        <f t="shared" si="45"/>
        <v>2.4756953979358161E-5</v>
      </c>
      <c r="I204" s="93">
        <f t="shared" si="45"/>
        <v>1.0392834680845855E-5</v>
      </c>
      <c r="J204" s="93">
        <f t="shared" si="45"/>
        <v>5.6086229241667762E-6</v>
      </c>
      <c r="K204" s="93">
        <f t="shared" si="45"/>
        <v>9.0799265755805662E-7</v>
      </c>
      <c r="L204" s="93">
        <f t="shared" si="45"/>
        <v>-3.7076826086072147E-6</v>
      </c>
      <c r="M204" s="93">
        <f t="shared" si="45"/>
        <v>-8.2370293638683663E-6</v>
      </c>
      <c r="N204" s="93">
        <f t="shared" si="45"/>
        <v>-1.2678674097692296E-5</v>
      </c>
      <c r="O204" s="93">
        <f t="shared" si="45"/>
        <v>-1.7031243299458376E-5</v>
      </c>
      <c r="P204" s="93">
        <f t="shared" si="45"/>
        <v>-2.129336345847348E-5</v>
      </c>
      <c r="Q204" s="93">
        <f t="shared" si="45"/>
        <v>-2.5463661063957101E-5</v>
      </c>
      <c r="R204" s="93">
        <f t="shared" si="45"/>
        <v>-2.9540762605056051E-5</v>
      </c>
      <c r="S204" s="93">
        <f t="shared" si="45"/>
        <v>0</v>
      </c>
      <c r="T204" s="93">
        <f t="shared" si="45"/>
        <v>0</v>
      </c>
      <c r="U204" s="93">
        <f t="shared" si="45"/>
        <v>0</v>
      </c>
      <c r="V204" s="93">
        <f t="shared" si="45"/>
        <v>0</v>
      </c>
      <c r="W204" s="93">
        <f t="shared" si="45"/>
        <v>0</v>
      </c>
      <c r="X204" s="93">
        <f t="shared" si="45"/>
        <v>0</v>
      </c>
      <c r="Y204" s="93">
        <f t="shared" si="45"/>
        <v>0</v>
      </c>
      <c r="Z204" s="93">
        <f t="shared" si="45"/>
        <v>0</v>
      </c>
      <c r="AA204" s="93">
        <f t="shared" si="45"/>
        <v>0</v>
      </c>
      <c r="AB204" s="93">
        <f t="shared" si="45"/>
        <v>0</v>
      </c>
      <c r="AC204" s="93">
        <f t="shared" si="45"/>
        <v>0</v>
      </c>
      <c r="AD204" s="93">
        <f t="shared" si="45"/>
        <v>0</v>
      </c>
      <c r="AE204" s="93">
        <f t="shared" si="45"/>
        <v>0</v>
      </c>
      <c r="AF204" s="93">
        <f t="shared" si="45"/>
        <v>0</v>
      </c>
      <c r="AG204" s="93">
        <f t="shared" si="45"/>
        <v>0</v>
      </c>
      <c r="AH204" s="93">
        <f t="shared" si="45"/>
        <v>0</v>
      </c>
      <c r="AI204" s="93">
        <f t="shared" si="45"/>
        <v>0</v>
      </c>
      <c r="AJ204" s="185">
        <f t="shared" si="45"/>
        <v>0</v>
      </c>
    </row>
    <row r="205" spans="1:36" x14ac:dyDescent="0.3">
      <c r="A205" s="7" t="s">
        <v>54</v>
      </c>
      <c r="B205" s="55" t="s">
        <v>529</v>
      </c>
      <c r="C205" s="186">
        <f t="shared" ref="C205:AJ205" si="46">+C$67*C121</f>
        <v>5.9469029861096423E-3</v>
      </c>
      <c r="D205" s="186">
        <f t="shared" si="46"/>
        <v>5.4160911261846561E-3</v>
      </c>
      <c r="E205" s="186">
        <f t="shared" si="46"/>
        <v>5.356823242688059E-3</v>
      </c>
      <c r="F205" s="186">
        <f t="shared" si="46"/>
        <v>6.3882787469560914E-3</v>
      </c>
      <c r="G205" s="186">
        <f t="shared" si="46"/>
        <v>5.7329620577763777E-3</v>
      </c>
      <c r="H205" s="186">
        <f t="shared" si="46"/>
        <v>5.7058880112884711E-3</v>
      </c>
      <c r="I205" s="53">
        <f t="shared" si="46"/>
        <v>6.0091796834024699E-3</v>
      </c>
      <c r="J205" s="53">
        <f t="shared" si="46"/>
        <v>6.119781231055681E-3</v>
      </c>
      <c r="K205" s="53">
        <f t="shared" si="46"/>
        <v>6.2268506532060413E-3</v>
      </c>
      <c r="L205" s="53">
        <f t="shared" si="46"/>
        <v>6.3303400318941109E-3</v>
      </c>
      <c r="M205" s="53">
        <f t="shared" si="46"/>
        <v>6.4302014491576754E-3</v>
      </c>
      <c r="N205" s="53">
        <f t="shared" si="46"/>
        <v>6.5263869870317882E-3</v>
      </c>
      <c r="O205" s="53">
        <f t="shared" si="46"/>
        <v>6.6188487275486438E-3</v>
      </c>
      <c r="P205" s="53">
        <f t="shared" si="46"/>
        <v>6.7075387527377071E-3</v>
      </c>
      <c r="Q205" s="53">
        <f t="shared" si="46"/>
        <v>6.792409144625618E-3</v>
      </c>
      <c r="R205" s="53">
        <f t="shared" si="46"/>
        <v>6.8734119852362436E-3</v>
      </c>
      <c r="S205" s="53">
        <f t="shared" si="46"/>
        <v>6.9302786523120687E-3</v>
      </c>
      <c r="T205" s="53">
        <f t="shared" si="46"/>
        <v>6.9893225685249269E-3</v>
      </c>
      <c r="U205" s="53">
        <f t="shared" si="46"/>
        <v>7.0441474612291518E-3</v>
      </c>
      <c r="V205" s="53">
        <f t="shared" si="46"/>
        <v>7.0947307592260115E-3</v>
      </c>
      <c r="W205" s="53">
        <f t="shared" si="46"/>
        <v>7.1410500756470176E-3</v>
      </c>
      <c r="X205" s="53">
        <f t="shared" si="46"/>
        <v>7.1830832062004064E-3</v>
      </c>
      <c r="Y205" s="53">
        <f t="shared" si="46"/>
        <v>7.220808127437829E-3</v>
      </c>
      <c r="Z205" s="53">
        <f t="shared" si="46"/>
        <v>7.2542029950403543E-3</v>
      </c>
      <c r="AA205" s="53">
        <f t="shared" si="46"/>
        <v>7.2832461421243888E-3</v>
      </c>
      <c r="AB205" s="53">
        <f t="shared" si="46"/>
        <v>7.3079160775660892E-3</v>
      </c>
      <c r="AC205" s="53">
        <f t="shared" si="46"/>
        <v>7.3107930516837765E-3</v>
      </c>
      <c r="AD205" s="53">
        <f t="shared" si="46"/>
        <v>7.3070321802279244E-3</v>
      </c>
      <c r="AE205" s="53">
        <f t="shared" si="46"/>
        <v>7.2989617261454169E-3</v>
      </c>
      <c r="AF205" s="53">
        <f t="shared" si="46"/>
        <v>7.2865946963351818E-3</v>
      </c>
      <c r="AG205" s="53">
        <f t="shared" si="46"/>
        <v>7.269943876674176E-3</v>
      </c>
      <c r="AH205" s="53">
        <f t="shared" si="46"/>
        <v>7.2490218369455246E-3</v>
      </c>
      <c r="AI205" s="53">
        <f t="shared" si="46"/>
        <v>7.2238409356352425E-3</v>
      </c>
      <c r="AJ205" s="57">
        <f t="shared" si="46"/>
        <v>7.1944133246016678E-3</v>
      </c>
    </row>
    <row r="206" spans="1:36" x14ac:dyDescent="0.3">
      <c r="A206" s="7" t="s">
        <v>55</v>
      </c>
      <c r="B206" s="55" t="s">
        <v>529</v>
      </c>
      <c r="C206" s="186">
        <f t="shared" ref="C206:AJ206" si="47">+C$67*C122</f>
        <v>6.2730838131566061E-2</v>
      </c>
      <c r="D206" s="186">
        <f t="shared" si="47"/>
        <v>6.2223661926929255E-2</v>
      </c>
      <c r="E206" s="186">
        <f t="shared" si="47"/>
        <v>6.4672111231048782E-2</v>
      </c>
      <c r="F206" s="186">
        <f t="shared" si="47"/>
        <v>6.8524849140636432E-2</v>
      </c>
      <c r="G206" s="186">
        <f t="shared" si="47"/>
        <v>6.3744359151271898E-2</v>
      </c>
      <c r="H206" s="186">
        <f t="shared" si="47"/>
        <v>6.5176240515257236E-2</v>
      </c>
      <c r="I206" s="53">
        <f t="shared" si="47"/>
        <v>6.0225346119546171E-2</v>
      </c>
      <c r="J206" s="53">
        <f t="shared" si="47"/>
        <v>5.9379107323840323E-2</v>
      </c>
      <c r="K206" s="53">
        <f t="shared" si="47"/>
        <v>5.8532705195945396E-2</v>
      </c>
      <c r="L206" s="53">
        <f t="shared" si="47"/>
        <v>5.7686231657765943E-2</v>
      </c>
      <c r="M206" s="53">
        <f t="shared" si="47"/>
        <v>5.6839778631211389E-2</v>
      </c>
      <c r="N206" s="53">
        <f t="shared" si="47"/>
        <v>5.5993438038197001E-2</v>
      </c>
      <c r="O206" s="53">
        <f t="shared" si="47"/>
        <v>5.5147301800642812E-2</v>
      </c>
      <c r="P206" s="53">
        <f t="shared" si="47"/>
        <v>5.4301461840474755E-2</v>
      </c>
      <c r="Q206" s="53">
        <f t="shared" si="47"/>
        <v>5.3456010079623882E-2</v>
      </c>
      <c r="R206" s="53">
        <f t="shared" si="47"/>
        <v>5.2611038440026466E-2</v>
      </c>
      <c r="S206" s="53">
        <f t="shared" si="47"/>
        <v>5.1616037017503669E-2</v>
      </c>
      <c r="T206" s="53">
        <f t="shared" si="47"/>
        <v>5.0674214634231503E-2</v>
      </c>
      <c r="U206" s="53">
        <f t="shared" si="47"/>
        <v>4.9736852574545458E-2</v>
      </c>
      <c r="V206" s="53">
        <f t="shared" si="47"/>
        <v>4.8804016283564546E-2</v>
      </c>
      <c r="W206" s="53">
        <f t="shared" si="47"/>
        <v>4.7875770683993055E-2</v>
      </c>
      <c r="X206" s="53">
        <f t="shared" si="47"/>
        <v>4.6952180181085219E-2</v>
      </c>
      <c r="Y206" s="53">
        <f t="shared" si="47"/>
        <v>4.6033308667554972E-2</v>
      </c>
      <c r="Z206" s="53">
        <f t="shared" si="47"/>
        <v>4.5119219528428907E-2</v>
      </c>
      <c r="AA206" s="53">
        <f t="shared" si="47"/>
        <v>4.4209975645845057E-2</v>
      </c>
      <c r="AB206" s="53">
        <f t="shared" si="47"/>
        <v>4.3305639403796919E-2</v>
      </c>
      <c r="AC206" s="53">
        <f t="shared" si="47"/>
        <v>4.2305592643531613E-2</v>
      </c>
      <c r="AD206" s="53">
        <f t="shared" si="47"/>
        <v>4.1302688379857344E-2</v>
      </c>
      <c r="AE206" s="53">
        <f t="shared" si="47"/>
        <v>4.0310586244612055E-2</v>
      </c>
      <c r="AF206" s="53">
        <f t="shared" si="47"/>
        <v>3.9329228378427991E-2</v>
      </c>
      <c r="AG206" s="53">
        <f t="shared" si="47"/>
        <v>3.8358557935690339E-2</v>
      </c>
      <c r="AH206" s="53">
        <f t="shared" si="47"/>
        <v>3.7398519061922444E-2</v>
      </c>
      <c r="AI206" s="53">
        <f t="shared" si="47"/>
        <v>3.6449056871774264E-2</v>
      </c>
      <c r="AJ206" s="57">
        <f t="shared" si="47"/>
        <v>3.5510117427594946E-2</v>
      </c>
    </row>
    <row r="207" spans="1:36" x14ac:dyDescent="0.3">
      <c r="A207" s="7" t="s">
        <v>56</v>
      </c>
      <c r="B207" s="55" t="s">
        <v>529</v>
      </c>
      <c r="C207" s="186">
        <f t="shared" ref="C207:AJ207" si="48">+C$67*C123</f>
        <v>1.8574497777339599E-3</v>
      </c>
      <c r="D207" s="186">
        <f t="shared" si="48"/>
        <v>1.9479883355846704E-3</v>
      </c>
      <c r="E207" s="186">
        <f t="shared" si="48"/>
        <v>1.9173858072927897E-3</v>
      </c>
      <c r="F207" s="186">
        <f t="shared" si="48"/>
        <v>2.2186295519439339E-3</v>
      </c>
      <c r="G207" s="186">
        <f t="shared" si="48"/>
        <v>2.7044440107827912E-3</v>
      </c>
      <c r="H207" s="186">
        <f t="shared" si="48"/>
        <v>2.8582714032525389E-3</v>
      </c>
      <c r="I207" s="53">
        <f t="shared" si="48"/>
        <v>2.6951807779166063E-3</v>
      </c>
      <c r="J207" s="53">
        <f t="shared" si="48"/>
        <v>2.8156910982954668E-3</v>
      </c>
      <c r="K207" s="53">
        <f t="shared" si="48"/>
        <v>2.9333390728602951E-3</v>
      </c>
      <c r="L207" s="53">
        <f t="shared" si="48"/>
        <v>3.0480824553905969E-3</v>
      </c>
      <c r="M207" s="53">
        <f t="shared" si="48"/>
        <v>3.1598789996636375E-3</v>
      </c>
      <c r="N207" s="53">
        <f t="shared" si="48"/>
        <v>3.2686864594540081E-3</v>
      </c>
      <c r="O207" s="53">
        <f t="shared" si="48"/>
        <v>3.3744625885340474E-3</v>
      </c>
      <c r="P207" s="53">
        <f t="shared" si="48"/>
        <v>3.4771651406734273E-3</v>
      </c>
      <c r="Q207" s="53">
        <f t="shared" si="48"/>
        <v>3.5767518696395739E-3</v>
      </c>
      <c r="R207" s="53">
        <f t="shared" si="48"/>
        <v>3.6731805291972332E-3</v>
      </c>
      <c r="S207" s="53">
        <f t="shared" si="48"/>
        <v>3.7554514675890997E-3</v>
      </c>
      <c r="T207" s="53">
        <f t="shared" si="48"/>
        <v>3.8375614535098935E-3</v>
      </c>
      <c r="U207" s="53">
        <f t="shared" si="48"/>
        <v>3.9160835801396766E-3</v>
      </c>
      <c r="V207" s="53">
        <f t="shared" si="48"/>
        <v>3.9909971445589044E-3</v>
      </c>
      <c r="W207" s="53">
        <f t="shared" si="48"/>
        <v>4.0622816124838762E-3</v>
      </c>
      <c r="X207" s="53">
        <f t="shared" si="48"/>
        <v>4.1299166166622681E-3</v>
      </c>
      <c r="Y207" s="53">
        <f t="shared" si="48"/>
        <v>4.1938819552879182E-3</v>
      </c>
      <c r="Z207" s="53">
        <f t="shared" si="48"/>
        <v>4.2541575904325706E-3</v>
      </c>
      <c r="AA207" s="53">
        <f t="shared" si="48"/>
        <v>4.310723646496371E-3</v>
      </c>
      <c r="AB207" s="53">
        <f t="shared" si="48"/>
        <v>4.3635604086749531E-3</v>
      </c>
      <c r="AC207" s="53">
        <f t="shared" si="48"/>
        <v>4.4021719078788735E-3</v>
      </c>
      <c r="AD207" s="53">
        <f t="shared" si="48"/>
        <v>4.4354967814595938E-3</v>
      </c>
      <c r="AE207" s="53">
        <f t="shared" si="48"/>
        <v>4.4649302172405543E-3</v>
      </c>
      <c r="AF207" s="53">
        <f t="shared" si="48"/>
        <v>4.4904848762678112E-3</v>
      </c>
      <c r="AG207" s="53">
        <f t="shared" si="48"/>
        <v>4.5121732033338137E-3</v>
      </c>
      <c r="AH207" s="53">
        <f t="shared" si="48"/>
        <v>4.530007431799243E-3</v>
      </c>
      <c r="AI207" s="53">
        <f t="shared" si="48"/>
        <v>4.5439995882869642E-3</v>
      </c>
      <c r="AJ207" s="57">
        <f t="shared" si="48"/>
        <v>4.5541614972509506E-3</v>
      </c>
    </row>
    <row r="208" spans="1:36" x14ac:dyDescent="0.3">
      <c r="A208" s="7" t="s">
        <v>57</v>
      </c>
      <c r="B208" s="55" t="s">
        <v>529</v>
      </c>
      <c r="C208" s="186">
        <f t="shared" ref="C208:AJ208" si="49">+C$67*C124</f>
        <v>0</v>
      </c>
      <c r="D208" s="186">
        <f t="shared" si="49"/>
        <v>0</v>
      </c>
      <c r="E208" s="186">
        <f t="shared" si="49"/>
        <v>0</v>
      </c>
      <c r="F208" s="186">
        <f t="shared" si="49"/>
        <v>0</v>
      </c>
      <c r="G208" s="186">
        <f t="shared" si="49"/>
        <v>0</v>
      </c>
      <c r="H208" s="186">
        <f t="shared" si="49"/>
        <v>0</v>
      </c>
      <c r="I208" s="53">
        <f t="shared" si="49"/>
        <v>0</v>
      </c>
      <c r="J208" s="53">
        <f t="shared" si="49"/>
        <v>0</v>
      </c>
      <c r="K208" s="53">
        <f t="shared" si="49"/>
        <v>0</v>
      </c>
      <c r="L208" s="53">
        <f t="shared" si="49"/>
        <v>0</v>
      </c>
      <c r="M208" s="53">
        <f t="shared" si="49"/>
        <v>0</v>
      </c>
      <c r="N208" s="53">
        <f t="shared" si="49"/>
        <v>0</v>
      </c>
      <c r="O208" s="53">
        <f t="shared" si="49"/>
        <v>0</v>
      </c>
      <c r="P208" s="53">
        <f t="shared" si="49"/>
        <v>0</v>
      </c>
      <c r="Q208" s="53">
        <f t="shared" si="49"/>
        <v>0</v>
      </c>
      <c r="R208" s="53">
        <f t="shared" si="49"/>
        <v>0</v>
      </c>
      <c r="S208" s="53">
        <f t="shared" si="49"/>
        <v>0</v>
      </c>
      <c r="T208" s="53">
        <f t="shared" si="49"/>
        <v>0</v>
      </c>
      <c r="U208" s="53">
        <f t="shared" si="49"/>
        <v>0</v>
      </c>
      <c r="V208" s="53">
        <f t="shared" si="49"/>
        <v>0</v>
      </c>
      <c r="W208" s="53">
        <f t="shared" si="49"/>
        <v>0</v>
      </c>
      <c r="X208" s="53">
        <f t="shared" si="49"/>
        <v>0</v>
      </c>
      <c r="Y208" s="53">
        <f t="shared" si="49"/>
        <v>0</v>
      </c>
      <c r="Z208" s="53">
        <f t="shared" si="49"/>
        <v>0</v>
      </c>
      <c r="AA208" s="53">
        <f t="shared" si="49"/>
        <v>0</v>
      </c>
      <c r="AB208" s="53">
        <f t="shared" si="49"/>
        <v>0</v>
      </c>
      <c r="AC208" s="53">
        <f t="shared" si="49"/>
        <v>0</v>
      </c>
      <c r="AD208" s="53">
        <f t="shared" si="49"/>
        <v>0</v>
      </c>
      <c r="AE208" s="53">
        <f t="shared" si="49"/>
        <v>0</v>
      </c>
      <c r="AF208" s="53">
        <f t="shared" si="49"/>
        <v>0</v>
      </c>
      <c r="AG208" s="53">
        <f t="shared" si="49"/>
        <v>0</v>
      </c>
      <c r="AH208" s="53">
        <f t="shared" si="49"/>
        <v>0</v>
      </c>
      <c r="AI208" s="53">
        <f t="shared" si="49"/>
        <v>0</v>
      </c>
      <c r="AJ208" s="57">
        <f t="shared" si="49"/>
        <v>0</v>
      </c>
    </row>
    <row r="209" spans="1:36" x14ac:dyDescent="0.3">
      <c r="A209" s="7" t="s">
        <v>58</v>
      </c>
      <c r="B209" s="55" t="s">
        <v>529</v>
      </c>
      <c r="C209" s="186">
        <f t="shared" ref="C209:AJ209" si="50">+C$67*C125</f>
        <v>1.1686839895062427E-4</v>
      </c>
      <c r="D209" s="186">
        <f t="shared" si="50"/>
        <v>1.1317648577069993E-4</v>
      </c>
      <c r="E209" s="186">
        <f t="shared" si="50"/>
        <v>1.026416234345718E-4</v>
      </c>
      <c r="F209" s="186">
        <f t="shared" si="50"/>
        <v>9.1192180519688597E-5</v>
      </c>
      <c r="G209" s="186">
        <f t="shared" si="50"/>
        <v>9.3541725458621335E-5</v>
      </c>
      <c r="H209" s="186">
        <f t="shared" si="50"/>
        <v>1.8254940413885338E-4</v>
      </c>
      <c r="I209" s="53">
        <f t="shared" si="50"/>
        <v>1.2472835548014356E-4</v>
      </c>
      <c r="J209" s="53">
        <f t="shared" si="50"/>
        <v>1.2558820671693601E-4</v>
      </c>
      <c r="K209" s="53">
        <f t="shared" si="50"/>
        <v>1.2640062689289722E-4</v>
      </c>
      <c r="L209" s="53">
        <f t="shared" si="50"/>
        <v>1.2716504169146324E-4</v>
      </c>
      <c r="M209" s="53">
        <f t="shared" si="50"/>
        <v>1.2788087679603433E-4</v>
      </c>
      <c r="N209" s="53">
        <f t="shared" si="50"/>
        <v>1.2854755788997891E-4</v>
      </c>
      <c r="O209" s="53">
        <f t="shared" si="50"/>
        <v>1.291645106566307E-4</v>
      </c>
      <c r="P209" s="53">
        <f t="shared" si="50"/>
        <v>1.2973116077929066E-4</v>
      </c>
      <c r="Q209" s="53">
        <f t="shared" si="50"/>
        <v>1.3024693394122697E-4</v>
      </c>
      <c r="R209" s="53">
        <f t="shared" si="50"/>
        <v>1.3071125582567341E-4</v>
      </c>
      <c r="S209" s="53">
        <f t="shared" si="50"/>
        <v>1.3074208160051025E-4</v>
      </c>
      <c r="T209" s="53">
        <f t="shared" si="50"/>
        <v>1.3084113306047719E-4</v>
      </c>
      <c r="U209" s="53">
        <f t="shared" si="50"/>
        <v>1.3088694909070854E-4</v>
      </c>
      <c r="V209" s="53">
        <f t="shared" si="50"/>
        <v>1.3087927543360261E-4</v>
      </c>
      <c r="W209" s="53">
        <f t="shared" si="50"/>
        <v>1.3081785991683138E-4</v>
      </c>
      <c r="X209" s="53">
        <f t="shared" si="50"/>
        <v>1.3070245243350121E-4</v>
      </c>
      <c r="Y209" s="53">
        <f t="shared" si="50"/>
        <v>1.3053280492254264E-4</v>
      </c>
      <c r="Z209" s="53">
        <f t="shared" si="50"/>
        <v>1.3030867134931676E-4</v>
      </c>
      <c r="AA209" s="53">
        <f t="shared" si="50"/>
        <v>1.3002980768644641E-4</v>
      </c>
      <c r="AB209" s="53">
        <f t="shared" si="50"/>
        <v>1.2969597189486248E-4</v>
      </c>
      <c r="AC209" s="53">
        <f t="shared" si="50"/>
        <v>1.2899992622179563E-4</v>
      </c>
      <c r="AD209" s="53">
        <f t="shared" si="50"/>
        <v>1.2821287089815836E-4</v>
      </c>
      <c r="AE209" s="53">
        <f t="shared" si="50"/>
        <v>1.2737602550349096E-4</v>
      </c>
      <c r="AF209" s="53">
        <f t="shared" si="50"/>
        <v>1.2648952175838972E-4</v>
      </c>
      <c r="AG209" s="53">
        <f t="shared" si="50"/>
        <v>1.2555348916762045E-4</v>
      </c>
      <c r="AH209" s="53">
        <f t="shared" si="50"/>
        <v>1.2456805506951454E-4</v>
      </c>
      <c r="AI209" s="53">
        <f t="shared" si="50"/>
        <v>1.2353334468405194E-4</v>
      </c>
      <c r="AJ209" s="57">
        <f t="shared" si="50"/>
        <v>1.2244948115966596E-4</v>
      </c>
    </row>
    <row r="210" spans="1:36" x14ac:dyDescent="0.3">
      <c r="A210" s="7" t="s">
        <v>59</v>
      </c>
      <c r="B210" s="55" t="s">
        <v>529</v>
      </c>
      <c r="C210" s="186">
        <f t="shared" ref="C210:AJ210" si="51">+C$67*C126</f>
        <v>2.2714096829295653E-5</v>
      </c>
      <c r="D210" s="186">
        <f t="shared" si="51"/>
        <v>2.2826838092174929E-5</v>
      </c>
      <c r="E210" s="186">
        <f t="shared" si="51"/>
        <v>0</v>
      </c>
      <c r="F210" s="186">
        <f t="shared" si="51"/>
        <v>0</v>
      </c>
      <c r="G210" s="186">
        <f t="shared" si="51"/>
        <v>0</v>
      </c>
      <c r="H210" s="186">
        <f t="shared" si="51"/>
        <v>0</v>
      </c>
      <c r="I210" s="53">
        <f t="shared" si="51"/>
        <v>6.5000364459546853E-6</v>
      </c>
      <c r="J210" s="53">
        <f t="shared" si="51"/>
        <v>6.3528423619507041E-6</v>
      </c>
      <c r="K210" s="53">
        <f t="shared" si="51"/>
        <v>6.2066376174268364E-6</v>
      </c>
      <c r="L210" s="53">
        <f t="shared" si="51"/>
        <v>6.0614484844520227E-6</v>
      </c>
      <c r="M210" s="53">
        <f t="shared" si="51"/>
        <v>5.9173012350966935E-6</v>
      </c>
      <c r="N210" s="53">
        <f t="shared" si="51"/>
        <v>5.7742221414328612E-6</v>
      </c>
      <c r="O210" s="53">
        <f t="shared" si="51"/>
        <v>5.6322374755340066E-6</v>
      </c>
      <c r="P210" s="53">
        <f t="shared" si="51"/>
        <v>5.4913735094751956E-6</v>
      </c>
      <c r="Q210" s="53">
        <f t="shared" si="51"/>
        <v>5.3516565153329922E-6</v>
      </c>
      <c r="R210" s="53">
        <f t="shared" si="51"/>
        <v>5.2131127651855084E-6</v>
      </c>
      <c r="S210" s="53">
        <f t="shared" si="51"/>
        <v>5.0610018777845323E-6</v>
      </c>
      <c r="T210" s="53">
        <f t="shared" si="51"/>
        <v>4.9155266656984619E-6</v>
      </c>
      <c r="U210" s="53">
        <f t="shared" si="51"/>
        <v>4.7718686844064609E-6</v>
      </c>
      <c r="V210" s="53">
        <f t="shared" si="51"/>
        <v>4.630043332175693E-6</v>
      </c>
      <c r="W210" s="53">
        <f t="shared" si="51"/>
        <v>4.4900658831665356E-6</v>
      </c>
      <c r="X210" s="53">
        <f t="shared" si="51"/>
        <v>4.3519514886125262E-6</v>
      </c>
      <c r="Y210" s="53">
        <f t="shared" si="51"/>
        <v>4.2157151779870666E-6</v>
      </c>
      <c r="Z210" s="53">
        <f t="shared" si="51"/>
        <v>4.0813718601566905E-6</v>
      </c>
      <c r="AA210" s="53">
        <f t="shared" si="51"/>
        <v>3.9489363245214373E-6</v>
      </c>
      <c r="AB210" s="53">
        <f t="shared" si="51"/>
        <v>3.8184232421422456E-6</v>
      </c>
      <c r="AC210" s="53">
        <f t="shared" si="51"/>
        <v>3.6810868120531473E-6</v>
      </c>
      <c r="AD210" s="53">
        <f t="shared" si="51"/>
        <v>3.5452614593871464E-6</v>
      </c>
      <c r="AE210" s="53">
        <f t="shared" si="51"/>
        <v>3.4121449692840011E-6</v>
      </c>
      <c r="AF210" s="53">
        <f t="shared" si="51"/>
        <v>3.2817257182866374E-6</v>
      </c>
      <c r="AG210" s="53">
        <f t="shared" si="51"/>
        <v>3.1539922846242139E-6</v>
      </c>
      <c r="AH210" s="53">
        <f t="shared" si="51"/>
        <v>3.0289334437136445E-6</v>
      </c>
      <c r="AI210" s="53">
        <f t="shared" si="51"/>
        <v>2.9065381637810543E-6</v>
      </c>
      <c r="AJ210" s="57">
        <f t="shared" si="51"/>
        <v>2.7867956015994361E-6</v>
      </c>
    </row>
    <row r="211" spans="1:36" x14ac:dyDescent="0.3">
      <c r="A211" s="7" t="s">
        <v>60</v>
      </c>
      <c r="B211" s="55" t="s">
        <v>529</v>
      </c>
      <c r="C211" s="186">
        <f t="shared" ref="C211:AJ211" si="52">+C$67*C127</f>
        <v>0</v>
      </c>
      <c r="D211" s="186">
        <f t="shared" si="52"/>
        <v>0</v>
      </c>
      <c r="E211" s="186">
        <f t="shared" si="52"/>
        <v>0</v>
      </c>
      <c r="F211" s="186">
        <f t="shared" si="52"/>
        <v>0</v>
      </c>
      <c r="G211" s="186">
        <f t="shared" si="52"/>
        <v>0</v>
      </c>
      <c r="H211" s="186">
        <f t="shared" si="52"/>
        <v>0</v>
      </c>
      <c r="I211" s="53">
        <f t="shared" si="52"/>
        <v>0</v>
      </c>
      <c r="J211" s="53">
        <f t="shared" si="52"/>
        <v>0</v>
      </c>
      <c r="K211" s="53">
        <f t="shared" si="52"/>
        <v>0</v>
      </c>
      <c r="L211" s="53">
        <f t="shared" si="52"/>
        <v>0</v>
      </c>
      <c r="M211" s="53">
        <f t="shared" si="52"/>
        <v>0</v>
      </c>
      <c r="N211" s="53">
        <f t="shared" si="52"/>
        <v>0</v>
      </c>
      <c r="O211" s="53">
        <f t="shared" si="52"/>
        <v>0</v>
      </c>
      <c r="P211" s="53">
        <f t="shared" si="52"/>
        <v>0</v>
      </c>
      <c r="Q211" s="53">
        <f t="shared" si="52"/>
        <v>0</v>
      </c>
      <c r="R211" s="53">
        <f t="shared" si="52"/>
        <v>0</v>
      </c>
      <c r="S211" s="53">
        <f t="shared" si="52"/>
        <v>0</v>
      </c>
      <c r="T211" s="53">
        <f t="shared" si="52"/>
        <v>0</v>
      </c>
      <c r="U211" s="53">
        <f t="shared" si="52"/>
        <v>0</v>
      </c>
      <c r="V211" s="53">
        <f t="shared" si="52"/>
        <v>0</v>
      </c>
      <c r="W211" s="53">
        <f t="shared" si="52"/>
        <v>0</v>
      </c>
      <c r="X211" s="53">
        <f t="shared" si="52"/>
        <v>0</v>
      </c>
      <c r="Y211" s="53">
        <f t="shared" si="52"/>
        <v>0</v>
      </c>
      <c r="Z211" s="53">
        <f t="shared" si="52"/>
        <v>0</v>
      </c>
      <c r="AA211" s="53">
        <f t="shared" si="52"/>
        <v>0</v>
      </c>
      <c r="AB211" s="53">
        <f t="shared" si="52"/>
        <v>0</v>
      </c>
      <c r="AC211" s="53">
        <f t="shared" si="52"/>
        <v>0</v>
      </c>
      <c r="AD211" s="53">
        <f t="shared" si="52"/>
        <v>0</v>
      </c>
      <c r="AE211" s="53">
        <f t="shared" si="52"/>
        <v>0</v>
      </c>
      <c r="AF211" s="53">
        <f t="shared" si="52"/>
        <v>0</v>
      </c>
      <c r="AG211" s="53">
        <f t="shared" si="52"/>
        <v>0</v>
      </c>
      <c r="AH211" s="53">
        <f t="shared" si="52"/>
        <v>0</v>
      </c>
      <c r="AI211" s="53">
        <f t="shared" si="52"/>
        <v>0</v>
      </c>
      <c r="AJ211" s="57">
        <f t="shared" si="52"/>
        <v>0</v>
      </c>
    </row>
    <row r="212" spans="1:36" x14ac:dyDescent="0.3">
      <c r="A212" s="7" t="s">
        <v>61</v>
      </c>
      <c r="B212" s="55" t="s">
        <v>529</v>
      </c>
      <c r="C212" s="187">
        <f t="shared" ref="C212:AJ212" si="53">+C$67*C128</f>
        <v>4.3908818999516979E-4</v>
      </c>
      <c r="D212" s="187">
        <f t="shared" si="53"/>
        <v>4.4328862877690328E-4</v>
      </c>
      <c r="E212" s="187">
        <f t="shared" si="53"/>
        <v>4.468351333850803E-4</v>
      </c>
      <c r="F212" s="187">
        <f t="shared" si="53"/>
        <v>5.3490486746377431E-4</v>
      </c>
      <c r="G212" s="187">
        <f t="shared" si="53"/>
        <v>6.8903474298386252E-4</v>
      </c>
      <c r="H212" s="187">
        <f t="shared" si="53"/>
        <v>5.6004247971857212E-4</v>
      </c>
      <c r="I212" s="94">
        <f t="shared" si="53"/>
        <v>5.3665408651162123E-4</v>
      </c>
      <c r="J212" s="94">
        <f t="shared" si="53"/>
        <v>5.4073679525211654E-4</v>
      </c>
      <c r="K212" s="94">
        <f t="shared" si="53"/>
        <v>5.4460852151315539E-4</v>
      </c>
      <c r="L212" s="94">
        <f t="shared" si="53"/>
        <v>5.4826668210435818E-4</v>
      </c>
      <c r="M212" s="94">
        <f t="shared" si="53"/>
        <v>5.5170869383517566E-4</v>
      </c>
      <c r="N212" s="94">
        <f t="shared" si="53"/>
        <v>5.5493197351492844E-4</v>
      </c>
      <c r="O212" s="94">
        <f t="shared" si="53"/>
        <v>5.5793393795276552E-4</v>
      </c>
      <c r="P212" s="94">
        <f t="shared" si="53"/>
        <v>5.607120039577059E-4</v>
      </c>
      <c r="Q212" s="94">
        <f t="shared" si="53"/>
        <v>5.6326358833860021E-4</v>
      </c>
      <c r="R212" s="94">
        <f t="shared" si="53"/>
        <v>5.6558610790416485E-4</v>
      </c>
      <c r="S212" s="94">
        <f t="shared" si="53"/>
        <v>5.6602546814864567E-4</v>
      </c>
      <c r="T212" s="94">
        <f t="shared" si="53"/>
        <v>5.6675222879540548E-4</v>
      </c>
      <c r="U212" s="94">
        <f t="shared" si="53"/>
        <v>5.672407776126546E-4</v>
      </c>
      <c r="V212" s="94">
        <f t="shared" si="53"/>
        <v>5.6748996347029596E-4</v>
      </c>
      <c r="W212" s="94">
        <f t="shared" si="53"/>
        <v>5.6749864467477574E-4</v>
      </c>
      <c r="X212" s="94">
        <f t="shared" si="53"/>
        <v>5.6726568887932507E-4</v>
      </c>
      <c r="Y212" s="94">
        <f t="shared" si="53"/>
        <v>5.6678997299519239E-4</v>
      </c>
      <c r="Z212" s="94">
        <f t="shared" si="53"/>
        <v>5.6607038310391101E-4</v>
      </c>
      <c r="AA212" s="94">
        <f t="shared" si="53"/>
        <v>5.6510581437052912E-4</v>
      </c>
      <c r="AB212" s="94">
        <f t="shared" si="53"/>
        <v>5.6389517095785868E-4</v>
      </c>
      <c r="AC212" s="94">
        <f t="shared" si="53"/>
        <v>5.6110203939368055E-4</v>
      </c>
      <c r="AD212" s="94">
        <f t="shared" si="53"/>
        <v>5.5790485211689475E-4</v>
      </c>
      <c r="AE212" s="94">
        <f t="shared" si="53"/>
        <v>5.544828560533336E-4</v>
      </c>
      <c r="AF212" s="94">
        <f t="shared" si="53"/>
        <v>5.5083665483278009E-4</v>
      </c>
      <c r="AG212" s="94">
        <f t="shared" si="53"/>
        <v>5.4696684191833731E-4</v>
      </c>
      <c r="AH212" s="94">
        <f t="shared" si="53"/>
        <v>5.4287400083310761E-4</v>
      </c>
      <c r="AI212" s="94">
        <f t="shared" si="53"/>
        <v>5.3855870538078228E-4</v>
      </c>
      <c r="AJ212" s="188">
        <f t="shared" si="53"/>
        <v>5.3402151986040611E-4</v>
      </c>
    </row>
    <row r="213" spans="1:36" x14ac:dyDescent="0.3">
      <c r="A213" s="7" t="s">
        <v>145</v>
      </c>
      <c r="B213" s="55" t="s">
        <v>529</v>
      </c>
      <c r="C213" s="184">
        <f t="shared" ref="C213:AJ213" si="54">+C$68*C129</f>
        <v>6.2328758240154402E-4</v>
      </c>
      <c r="D213" s="184">
        <f t="shared" si="54"/>
        <v>1.8096680600200427E-3</v>
      </c>
      <c r="E213" s="184">
        <f t="shared" si="54"/>
        <v>2.1852732731231415E-3</v>
      </c>
      <c r="F213" s="184">
        <f t="shared" si="54"/>
        <v>2.1312350911338296E-3</v>
      </c>
      <c r="G213" s="184">
        <f t="shared" si="54"/>
        <v>2.2839002613608906E-3</v>
      </c>
      <c r="H213" s="184">
        <f t="shared" si="54"/>
        <v>2.1757555954704105E-3</v>
      </c>
      <c r="I213" s="93">
        <f t="shared" si="54"/>
        <v>1.4731797010157793E-3</v>
      </c>
      <c r="J213" s="93">
        <f t="shared" si="54"/>
        <v>1.3402682194618293E-3</v>
      </c>
      <c r="K213" s="93">
        <f t="shared" si="54"/>
        <v>1.1971030715985942E-3</v>
      </c>
      <c r="L213" s="93">
        <f t="shared" si="54"/>
        <v>1.0441960125188263E-3</v>
      </c>
      <c r="M213" s="93">
        <f t="shared" si="54"/>
        <v>8.820587976217536E-4</v>
      </c>
      <c r="N213" s="93">
        <f t="shared" si="54"/>
        <v>7.1120318261292184E-4</v>
      </c>
      <c r="O213" s="93">
        <f t="shared" si="54"/>
        <v>5.3214092350445028E-4</v>
      </c>
      <c r="P213" s="93">
        <f t="shared" si="54"/>
        <v>3.4538377661489842E-4</v>
      </c>
      <c r="Q213" s="93">
        <f t="shared" si="54"/>
        <v>1.5144349856914318E-4</v>
      </c>
      <c r="R213" s="93">
        <f t="shared" si="54"/>
        <v>-4.9168153701361969E-5</v>
      </c>
      <c r="S213" s="93">
        <f t="shared" si="54"/>
        <v>0</v>
      </c>
      <c r="T213" s="93">
        <f t="shared" si="54"/>
        <v>0</v>
      </c>
      <c r="U213" s="93">
        <f t="shared" si="54"/>
        <v>0</v>
      </c>
      <c r="V213" s="93">
        <f t="shared" si="54"/>
        <v>0</v>
      </c>
      <c r="W213" s="93">
        <f t="shared" si="54"/>
        <v>0</v>
      </c>
      <c r="X213" s="93">
        <f t="shared" si="54"/>
        <v>0</v>
      </c>
      <c r="Y213" s="93">
        <f t="shared" si="54"/>
        <v>0</v>
      </c>
      <c r="Z213" s="93">
        <f t="shared" si="54"/>
        <v>0</v>
      </c>
      <c r="AA213" s="93">
        <f t="shared" si="54"/>
        <v>0</v>
      </c>
      <c r="AB213" s="93">
        <f t="shared" si="54"/>
        <v>0</v>
      </c>
      <c r="AC213" s="93">
        <f t="shared" si="54"/>
        <v>0</v>
      </c>
      <c r="AD213" s="93">
        <f t="shared" si="54"/>
        <v>0</v>
      </c>
      <c r="AE213" s="93">
        <f t="shared" si="54"/>
        <v>0</v>
      </c>
      <c r="AF213" s="93">
        <f t="shared" si="54"/>
        <v>0</v>
      </c>
      <c r="AG213" s="93">
        <f t="shared" si="54"/>
        <v>0</v>
      </c>
      <c r="AH213" s="93">
        <f t="shared" si="54"/>
        <v>0</v>
      </c>
      <c r="AI213" s="93">
        <f t="shared" si="54"/>
        <v>0</v>
      </c>
      <c r="AJ213" s="185">
        <f t="shared" si="54"/>
        <v>0</v>
      </c>
    </row>
    <row r="214" spans="1:36" x14ac:dyDescent="0.3">
      <c r="A214" s="7" t="s">
        <v>146</v>
      </c>
      <c r="B214" s="55" t="s">
        <v>529</v>
      </c>
      <c r="C214" s="186">
        <f t="shared" ref="C214:AJ214" si="55">+C$68*C130</f>
        <v>3.5175824599452095E-3</v>
      </c>
      <c r="D214" s="186">
        <f t="shared" si="55"/>
        <v>3.2417564515539146E-3</v>
      </c>
      <c r="E214" s="186">
        <f t="shared" si="55"/>
        <v>3.3510377208999147E-3</v>
      </c>
      <c r="F214" s="186">
        <f t="shared" si="55"/>
        <v>2.7752168480754767E-3</v>
      </c>
      <c r="G214" s="186">
        <f t="shared" si="55"/>
        <v>1.9634520662251418E-3</v>
      </c>
      <c r="H214" s="186">
        <f t="shared" si="55"/>
        <v>1.737126096145242E-3</v>
      </c>
      <c r="I214" s="53">
        <f t="shared" si="55"/>
        <v>1.5720964918723582E-3</v>
      </c>
      <c r="J214" s="53">
        <f t="shared" si="55"/>
        <v>1.314663972742659E-3</v>
      </c>
      <c r="K214" s="53">
        <f t="shared" si="55"/>
        <v>1.0786646517228014E-3</v>
      </c>
      <c r="L214" s="53">
        <f t="shared" si="55"/>
        <v>8.6350195841778602E-4</v>
      </c>
      <c r="M214" s="53">
        <f t="shared" si="55"/>
        <v>6.6857932207545949E-4</v>
      </c>
      <c r="N214" s="53">
        <f t="shared" si="55"/>
        <v>4.9330017158632437E-4</v>
      </c>
      <c r="O214" s="53">
        <f t="shared" si="55"/>
        <v>3.3706793548375147E-4</v>
      </c>
      <c r="P214" s="53">
        <f t="shared" si="55"/>
        <v>1.9928604194387528E-4</v>
      </c>
      <c r="Q214" s="53">
        <f t="shared" si="55"/>
        <v>7.9357918785510936E-5</v>
      </c>
      <c r="R214" s="53">
        <f t="shared" si="55"/>
        <v>-2.3313006529674603E-5</v>
      </c>
      <c r="S214" s="53">
        <f t="shared" si="55"/>
        <v>0</v>
      </c>
      <c r="T214" s="53">
        <f t="shared" si="55"/>
        <v>0</v>
      </c>
      <c r="U214" s="53">
        <f t="shared" si="55"/>
        <v>0</v>
      </c>
      <c r="V214" s="53">
        <f t="shared" si="55"/>
        <v>0</v>
      </c>
      <c r="W214" s="53">
        <f t="shared" si="55"/>
        <v>0</v>
      </c>
      <c r="X214" s="53">
        <f t="shared" si="55"/>
        <v>0</v>
      </c>
      <c r="Y214" s="53">
        <f t="shared" si="55"/>
        <v>0</v>
      </c>
      <c r="Z214" s="53">
        <f t="shared" si="55"/>
        <v>0</v>
      </c>
      <c r="AA214" s="53">
        <f t="shared" si="55"/>
        <v>0</v>
      </c>
      <c r="AB214" s="53">
        <f t="shared" si="55"/>
        <v>0</v>
      </c>
      <c r="AC214" s="53">
        <f t="shared" si="55"/>
        <v>0</v>
      </c>
      <c r="AD214" s="53">
        <f t="shared" si="55"/>
        <v>0</v>
      </c>
      <c r="AE214" s="53">
        <f t="shared" si="55"/>
        <v>0</v>
      </c>
      <c r="AF214" s="53">
        <f t="shared" si="55"/>
        <v>0</v>
      </c>
      <c r="AG214" s="53">
        <f t="shared" si="55"/>
        <v>0</v>
      </c>
      <c r="AH214" s="53">
        <f t="shared" si="55"/>
        <v>0</v>
      </c>
      <c r="AI214" s="53">
        <f t="shared" si="55"/>
        <v>0</v>
      </c>
      <c r="AJ214" s="57">
        <f t="shared" si="55"/>
        <v>0</v>
      </c>
    </row>
    <row r="215" spans="1:36" x14ac:dyDescent="0.3">
      <c r="A215" s="7" t="s">
        <v>147</v>
      </c>
      <c r="B215" s="55" t="s">
        <v>529</v>
      </c>
      <c r="C215" s="186">
        <f t="shared" ref="C215:AJ215" si="56">+C$68*C131</f>
        <v>2.1089560203288384E-3</v>
      </c>
      <c r="D215" s="186">
        <f t="shared" si="56"/>
        <v>2.0383730802176472E-3</v>
      </c>
      <c r="E215" s="186">
        <f t="shared" si="56"/>
        <v>2.1463196101930782E-3</v>
      </c>
      <c r="F215" s="186">
        <f t="shared" si="56"/>
        <v>2.6326180795424184E-3</v>
      </c>
      <c r="G215" s="186">
        <f t="shared" si="56"/>
        <v>2.1612625030209488E-3</v>
      </c>
      <c r="H215" s="186">
        <f t="shared" si="56"/>
        <v>8.5375117116446957E-4</v>
      </c>
      <c r="I215" s="53">
        <f t="shared" si="56"/>
        <v>1.3185201974054298E-3</v>
      </c>
      <c r="J215" s="53">
        <f t="shared" si="56"/>
        <v>1.1618071033542715E-3</v>
      </c>
      <c r="K215" s="53">
        <f t="shared" si="56"/>
        <v>1.0064909450932674E-3</v>
      </c>
      <c r="L215" s="53">
        <f t="shared" si="56"/>
        <v>8.5265653792466361E-4</v>
      </c>
      <c r="M215" s="53">
        <f t="shared" si="56"/>
        <v>7.0038869720149546E-4</v>
      </c>
      <c r="N215" s="53">
        <f t="shared" si="56"/>
        <v>5.4977223832749394E-4</v>
      </c>
      <c r="O215" s="53">
        <f t="shared" si="56"/>
        <v>4.0089197675728026E-4</v>
      </c>
      <c r="P215" s="53">
        <f t="shared" si="56"/>
        <v>2.5383272799626527E-4</v>
      </c>
      <c r="Q215" s="53">
        <f t="shared" si="56"/>
        <v>1.0867930760054519E-4</v>
      </c>
      <c r="R215" s="53">
        <f t="shared" si="56"/>
        <v>-3.4483468822893628E-5</v>
      </c>
      <c r="S215" s="53">
        <f t="shared" si="56"/>
        <v>0</v>
      </c>
      <c r="T215" s="53">
        <f t="shared" si="56"/>
        <v>0</v>
      </c>
      <c r="U215" s="53">
        <f t="shared" si="56"/>
        <v>0</v>
      </c>
      <c r="V215" s="53">
        <f t="shared" si="56"/>
        <v>0</v>
      </c>
      <c r="W215" s="53">
        <f t="shared" si="56"/>
        <v>0</v>
      </c>
      <c r="X215" s="53">
        <f t="shared" si="56"/>
        <v>0</v>
      </c>
      <c r="Y215" s="53">
        <f t="shared" si="56"/>
        <v>0</v>
      </c>
      <c r="Z215" s="53">
        <f t="shared" si="56"/>
        <v>0</v>
      </c>
      <c r="AA215" s="53">
        <f t="shared" si="56"/>
        <v>0</v>
      </c>
      <c r="AB215" s="53">
        <f t="shared" si="56"/>
        <v>0</v>
      </c>
      <c r="AC215" s="53">
        <f t="shared" si="56"/>
        <v>0</v>
      </c>
      <c r="AD215" s="53">
        <f t="shared" si="56"/>
        <v>0</v>
      </c>
      <c r="AE215" s="53">
        <f t="shared" si="56"/>
        <v>0</v>
      </c>
      <c r="AF215" s="53">
        <f t="shared" si="56"/>
        <v>0</v>
      </c>
      <c r="AG215" s="53">
        <f t="shared" si="56"/>
        <v>0</v>
      </c>
      <c r="AH215" s="53">
        <f t="shared" si="56"/>
        <v>0</v>
      </c>
      <c r="AI215" s="53">
        <f t="shared" si="56"/>
        <v>0</v>
      </c>
      <c r="AJ215" s="57">
        <f t="shared" si="56"/>
        <v>0</v>
      </c>
    </row>
    <row r="216" spans="1:36" x14ac:dyDescent="0.3">
      <c r="A216" s="7" t="s">
        <v>148</v>
      </c>
      <c r="B216" s="55" t="s">
        <v>529</v>
      </c>
      <c r="C216" s="187">
        <f t="shared" ref="C216:AJ216" si="57">+C$68*C132</f>
        <v>0</v>
      </c>
      <c r="D216" s="187">
        <f t="shared" si="57"/>
        <v>0</v>
      </c>
      <c r="E216" s="187">
        <f t="shared" si="57"/>
        <v>0</v>
      </c>
      <c r="F216" s="187">
        <f t="shared" si="57"/>
        <v>0</v>
      </c>
      <c r="G216" s="187">
        <f t="shared" si="57"/>
        <v>0</v>
      </c>
      <c r="H216" s="187">
        <f t="shared" si="57"/>
        <v>0</v>
      </c>
      <c r="I216" s="94">
        <f t="shared" si="57"/>
        <v>0</v>
      </c>
      <c r="J216" s="94">
        <f t="shared" si="57"/>
        <v>0</v>
      </c>
      <c r="K216" s="94">
        <f t="shared" si="57"/>
        <v>0</v>
      </c>
      <c r="L216" s="94">
        <f t="shared" si="57"/>
        <v>0</v>
      </c>
      <c r="M216" s="94">
        <f t="shared" si="57"/>
        <v>0</v>
      </c>
      <c r="N216" s="94">
        <f t="shared" si="57"/>
        <v>0</v>
      </c>
      <c r="O216" s="94">
        <f t="shared" si="57"/>
        <v>0</v>
      </c>
      <c r="P216" s="94">
        <f t="shared" si="57"/>
        <v>0</v>
      </c>
      <c r="Q216" s="94">
        <f t="shared" si="57"/>
        <v>0</v>
      </c>
      <c r="R216" s="94">
        <f t="shared" si="57"/>
        <v>0</v>
      </c>
      <c r="S216" s="94">
        <f t="shared" si="57"/>
        <v>0</v>
      </c>
      <c r="T216" s="94">
        <f t="shared" si="57"/>
        <v>0</v>
      </c>
      <c r="U216" s="94">
        <f t="shared" si="57"/>
        <v>0</v>
      </c>
      <c r="V216" s="94">
        <f t="shared" si="57"/>
        <v>0</v>
      </c>
      <c r="W216" s="94">
        <f t="shared" si="57"/>
        <v>0</v>
      </c>
      <c r="X216" s="94">
        <f t="shared" si="57"/>
        <v>0</v>
      </c>
      <c r="Y216" s="94">
        <f t="shared" si="57"/>
        <v>0</v>
      </c>
      <c r="Z216" s="94">
        <f t="shared" si="57"/>
        <v>0</v>
      </c>
      <c r="AA216" s="94">
        <f t="shared" si="57"/>
        <v>0</v>
      </c>
      <c r="AB216" s="94">
        <f t="shared" si="57"/>
        <v>0</v>
      </c>
      <c r="AC216" s="94">
        <f t="shared" si="57"/>
        <v>0</v>
      </c>
      <c r="AD216" s="94">
        <f t="shared" si="57"/>
        <v>0</v>
      </c>
      <c r="AE216" s="94">
        <f t="shared" si="57"/>
        <v>0</v>
      </c>
      <c r="AF216" s="94">
        <f t="shared" si="57"/>
        <v>0</v>
      </c>
      <c r="AG216" s="94">
        <f t="shared" si="57"/>
        <v>0</v>
      </c>
      <c r="AH216" s="94">
        <f t="shared" si="57"/>
        <v>0</v>
      </c>
      <c r="AI216" s="94">
        <f t="shared" si="57"/>
        <v>0</v>
      </c>
      <c r="AJ216" s="188">
        <f t="shared" si="57"/>
        <v>0</v>
      </c>
    </row>
    <row r="217" spans="1:36" x14ac:dyDescent="0.3">
      <c r="A217" s="7" t="s">
        <v>149</v>
      </c>
      <c r="B217" s="55" t="s">
        <v>529</v>
      </c>
      <c r="C217" s="189">
        <f t="shared" ref="C217:AJ217" si="58">+C$58*C133</f>
        <v>8.0634780110621598E-2</v>
      </c>
      <c r="D217" s="189">
        <f t="shared" si="58"/>
        <v>8.1564258182840077E-2</v>
      </c>
      <c r="E217" s="189">
        <f t="shared" si="58"/>
        <v>8.2619223500336139E-2</v>
      </c>
      <c r="F217" s="189">
        <f t="shared" si="58"/>
        <v>8.6132455752079409E-2</v>
      </c>
      <c r="G217" s="189">
        <f t="shared" si="58"/>
        <v>8.7071964830431267E-2</v>
      </c>
      <c r="H217" s="189">
        <f t="shared" si="58"/>
        <v>8.6352325972467059E-2</v>
      </c>
      <c r="I217" s="190">
        <f t="shared" si="58"/>
        <v>8.0519850078671698E-2</v>
      </c>
      <c r="J217" s="190">
        <f t="shared" si="58"/>
        <v>7.9992138934947221E-2</v>
      </c>
      <c r="K217" s="190">
        <f t="shared" si="58"/>
        <v>7.9451941664605896E-2</v>
      </c>
      <c r="L217" s="190">
        <f t="shared" si="58"/>
        <v>7.8899258267647862E-2</v>
      </c>
      <c r="M217" s="190">
        <f t="shared" si="58"/>
        <v>7.8334088744072869E-2</v>
      </c>
      <c r="N217" s="190">
        <f t="shared" si="58"/>
        <v>7.7756433093881056E-2</v>
      </c>
      <c r="O217" s="190">
        <f t="shared" si="58"/>
        <v>7.7166291317072519E-2</v>
      </c>
      <c r="P217" s="190">
        <f t="shared" si="58"/>
        <v>7.6563663413647037E-2</v>
      </c>
      <c r="Q217" s="190">
        <f t="shared" si="58"/>
        <v>7.5948549383604722E-2</v>
      </c>
      <c r="R217" s="190">
        <f t="shared" si="58"/>
        <v>7.5320949226945585E-2</v>
      </c>
      <c r="S217" s="190">
        <f t="shared" si="58"/>
        <v>7.4503124727616513E-2</v>
      </c>
      <c r="T217" s="190">
        <f t="shared" si="58"/>
        <v>7.3710877790409177E-2</v>
      </c>
      <c r="U217" s="190">
        <f t="shared" si="58"/>
        <v>7.2909246242825271E-2</v>
      </c>
      <c r="V217" s="190">
        <f t="shared" si="58"/>
        <v>7.2098283718403794E-2</v>
      </c>
      <c r="W217" s="190">
        <f t="shared" si="58"/>
        <v>7.1278043442769487E-2</v>
      </c>
      <c r="X217" s="190">
        <f t="shared" si="58"/>
        <v>7.0448578237503515E-2</v>
      </c>
      <c r="Y217" s="190">
        <f t="shared" si="58"/>
        <v>6.9609940523970265E-2</v>
      </c>
      <c r="Z217" s="190">
        <f t="shared" si="58"/>
        <v>6.8762182327100407E-2</v>
      </c>
      <c r="AA217" s="190">
        <f t="shared" si="58"/>
        <v>6.7905355279131441E-2</v>
      </c>
      <c r="AB217" s="190">
        <f t="shared" si="58"/>
        <v>6.7039510623306028E-2</v>
      </c>
      <c r="AC217" s="190">
        <f t="shared" si="58"/>
        <v>6.6007612429285739E-2</v>
      </c>
      <c r="AD217" s="190">
        <f t="shared" si="58"/>
        <v>6.4951910822929601E-2</v>
      </c>
      <c r="AE217" s="190">
        <f t="shared" si="58"/>
        <v>6.3893677668637738E-2</v>
      </c>
      <c r="AF217" s="190">
        <f t="shared" si="58"/>
        <v>6.2832947167579575E-2</v>
      </c>
      <c r="AG217" s="190">
        <f t="shared" si="58"/>
        <v>6.1769752907610324E-2</v>
      </c>
      <c r="AH217" s="190">
        <f t="shared" si="58"/>
        <v>6.070412787695733E-2</v>
      </c>
      <c r="AI217" s="190">
        <f t="shared" si="58"/>
        <v>5.9636104477541731E-2</v>
      </c>
      <c r="AJ217" s="191">
        <f t="shared" si="58"/>
        <v>5.8565714537946532E-2</v>
      </c>
    </row>
    <row r="218" spans="1:36" x14ac:dyDescent="0.3">
      <c r="A218" s="7" t="s">
        <v>62</v>
      </c>
      <c r="B218" s="55" t="s">
        <v>529</v>
      </c>
      <c r="C218" s="189">
        <f t="shared" ref="C218:AJ218" si="59">+C$69*C134</f>
        <v>0</v>
      </c>
      <c r="D218" s="189">
        <f t="shared" si="59"/>
        <v>0</v>
      </c>
      <c r="E218" s="189">
        <f t="shared" si="59"/>
        <v>0</v>
      </c>
      <c r="F218" s="189">
        <f t="shared" si="59"/>
        <v>0</v>
      </c>
      <c r="G218" s="189">
        <f t="shared" si="59"/>
        <v>0</v>
      </c>
      <c r="H218" s="189">
        <f t="shared" si="59"/>
        <v>0</v>
      </c>
      <c r="I218" s="189">
        <f t="shared" si="59"/>
        <v>0</v>
      </c>
      <c r="J218" s="189">
        <f t="shared" si="59"/>
        <v>0</v>
      </c>
      <c r="K218" s="189">
        <f t="shared" si="59"/>
        <v>0</v>
      </c>
      <c r="L218" s="189">
        <f t="shared" si="59"/>
        <v>0</v>
      </c>
      <c r="M218" s="189">
        <f t="shared" si="59"/>
        <v>0</v>
      </c>
      <c r="N218" s="189">
        <f t="shared" si="59"/>
        <v>0</v>
      </c>
      <c r="O218" s="189">
        <f t="shared" si="59"/>
        <v>0</v>
      </c>
      <c r="P218" s="189">
        <f t="shared" si="59"/>
        <v>0</v>
      </c>
      <c r="Q218" s="189">
        <f t="shared" si="59"/>
        <v>0</v>
      </c>
      <c r="R218" s="189">
        <f t="shared" si="59"/>
        <v>0</v>
      </c>
      <c r="S218" s="189">
        <f t="shared" si="59"/>
        <v>0</v>
      </c>
      <c r="T218" s="189">
        <f t="shared" si="59"/>
        <v>0</v>
      </c>
      <c r="U218" s="189">
        <f t="shared" si="59"/>
        <v>0</v>
      </c>
      <c r="V218" s="189">
        <f t="shared" si="59"/>
        <v>0</v>
      </c>
      <c r="W218" s="189">
        <f t="shared" si="59"/>
        <v>0</v>
      </c>
      <c r="X218" s="189">
        <f t="shared" si="59"/>
        <v>0</v>
      </c>
      <c r="Y218" s="189">
        <f t="shared" si="59"/>
        <v>0</v>
      </c>
      <c r="Z218" s="189">
        <f t="shared" si="59"/>
        <v>0</v>
      </c>
      <c r="AA218" s="189">
        <f t="shared" si="59"/>
        <v>0</v>
      </c>
      <c r="AB218" s="189">
        <f t="shared" si="59"/>
        <v>0</v>
      </c>
      <c r="AC218" s="189">
        <f t="shared" si="59"/>
        <v>0</v>
      </c>
      <c r="AD218" s="189">
        <f t="shared" si="59"/>
        <v>0</v>
      </c>
      <c r="AE218" s="189">
        <f t="shared" si="59"/>
        <v>0</v>
      </c>
      <c r="AF218" s="189">
        <f t="shared" si="59"/>
        <v>0</v>
      </c>
      <c r="AG218" s="189">
        <f t="shared" si="59"/>
        <v>0</v>
      </c>
      <c r="AH218" s="189">
        <f t="shared" si="59"/>
        <v>0</v>
      </c>
      <c r="AI218" s="189">
        <f t="shared" si="59"/>
        <v>0</v>
      </c>
      <c r="AJ218" s="192">
        <f t="shared" si="59"/>
        <v>0</v>
      </c>
    </row>
    <row r="219" spans="1:36" x14ac:dyDescent="0.3">
      <c r="A219" s="7" t="s">
        <v>150</v>
      </c>
      <c r="B219" s="55" t="s">
        <v>529</v>
      </c>
      <c r="C219" s="184">
        <f t="shared" ref="C219:AJ219" si="60">+C$70*C135</f>
        <v>1.0375117415360305E-2</v>
      </c>
      <c r="D219" s="184">
        <f t="shared" si="60"/>
        <v>1.0973352980978752E-2</v>
      </c>
      <c r="E219" s="184">
        <f t="shared" si="60"/>
        <v>1.0154194192813522E-2</v>
      </c>
      <c r="F219" s="184">
        <f t="shared" si="60"/>
        <v>5.7492452089780849E-3</v>
      </c>
      <c r="G219" s="184">
        <f t="shared" si="60"/>
        <v>7.3902919936244356E-3</v>
      </c>
      <c r="H219" s="184">
        <f t="shared" si="60"/>
        <v>8.7657440401973843E-3</v>
      </c>
      <c r="I219" s="93">
        <f t="shared" si="60"/>
        <v>9.1227248669674878E-3</v>
      </c>
      <c r="J219" s="93">
        <f t="shared" si="60"/>
        <v>9.2036925562333557E-3</v>
      </c>
      <c r="K219" s="93">
        <f t="shared" si="60"/>
        <v>9.2848946186151783E-3</v>
      </c>
      <c r="L219" s="93">
        <f t="shared" si="60"/>
        <v>9.3663295753588002E-3</v>
      </c>
      <c r="M219" s="93">
        <f t="shared" si="60"/>
        <v>9.4479959477099754E-3</v>
      </c>
      <c r="N219" s="93">
        <f t="shared" si="60"/>
        <v>9.5298922569144635E-3</v>
      </c>
      <c r="O219" s="93">
        <f t="shared" si="60"/>
        <v>9.6120170242181228E-3</v>
      </c>
      <c r="P219" s="93">
        <f t="shared" si="60"/>
        <v>9.6943687708666813E-3</v>
      </c>
      <c r="Q219" s="93">
        <f t="shared" si="60"/>
        <v>9.7769460181059403E-3</v>
      </c>
      <c r="R219" s="93">
        <f t="shared" si="60"/>
        <v>9.8597472871817093E-3</v>
      </c>
      <c r="S219" s="93">
        <f t="shared" si="60"/>
        <v>9.9427710993397304E-3</v>
      </c>
      <c r="T219" s="93">
        <f t="shared" si="60"/>
        <v>1.0026015975825838E-2</v>
      </c>
      <c r="U219" s="93">
        <f t="shared" si="60"/>
        <v>1.0109480437885794E-2</v>
      </c>
      <c r="V219" s="93">
        <f t="shared" si="60"/>
        <v>1.0193163006765373E-2</v>
      </c>
      <c r="W219" s="93">
        <f t="shared" si="60"/>
        <v>1.0277062203710401E-2</v>
      </c>
      <c r="X219" s="93">
        <f t="shared" si="60"/>
        <v>1.0361176549966624E-2</v>
      </c>
      <c r="Y219" s="93">
        <f t="shared" si="60"/>
        <v>1.0433766328258889E-2</v>
      </c>
      <c r="Z219" s="93">
        <f t="shared" si="60"/>
        <v>1.0509248704938955E-2</v>
      </c>
      <c r="AA219" s="93">
        <f t="shared" si="60"/>
        <v>1.0584812668190419E-2</v>
      </c>
      <c r="AB219" s="93">
        <f t="shared" si="60"/>
        <v>1.0660456536479368E-2</v>
      </c>
      <c r="AC219" s="93">
        <f t="shared" si="60"/>
        <v>1.0736178633988925E-2</v>
      </c>
      <c r="AD219" s="93">
        <f t="shared" si="60"/>
        <v>1.0811977290594667E-2</v>
      </c>
      <c r="AE219" s="93">
        <f t="shared" si="60"/>
        <v>1.0887850841840784E-2</v>
      </c>
      <c r="AF219" s="93">
        <f t="shared" si="60"/>
        <v>1.0963797628915799E-2</v>
      </c>
      <c r="AG219" s="93">
        <f t="shared" si="60"/>
        <v>1.1039815998628784E-2</v>
      </c>
      <c r="AH219" s="93">
        <f t="shared" si="60"/>
        <v>1.1115904303385628E-2</v>
      </c>
      <c r="AI219" s="93">
        <f t="shared" si="60"/>
        <v>1.1192060901165229E-2</v>
      </c>
      <c r="AJ219" s="185">
        <f t="shared" si="60"/>
        <v>1.1268284155496027E-2</v>
      </c>
    </row>
    <row r="220" spans="1:36" x14ac:dyDescent="0.3">
      <c r="A220" s="7" t="s">
        <v>151</v>
      </c>
      <c r="B220" s="55" t="s">
        <v>529</v>
      </c>
      <c r="C220" s="186">
        <f t="shared" ref="C220:AJ220" si="61">+C$70*C136</f>
        <v>6.9007353217566292E-2</v>
      </c>
      <c r="D220" s="186">
        <f t="shared" si="61"/>
        <v>6.7936581952787067E-2</v>
      </c>
      <c r="E220" s="186">
        <f t="shared" si="61"/>
        <v>7.0016663341371244E-2</v>
      </c>
      <c r="F220" s="186">
        <f t="shared" si="61"/>
        <v>6.2579180084510674E-2</v>
      </c>
      <c r="G220" s="186">
        <f t="shared" si="61"/>
        <v>6.6422883539909397E-2</v>
      </c>
      <c r="H220" s="186">
        <f t="shared" si="61"/>
        <v>7.0126789208132742E-2</v>
      </c>
      <c r="I220" s="53">
        <f t="shared" si="61"/>
        <v>6.7546607775907694E-2</v>
      </c>
      <c r="J220" s="53">
        <f t="shared" si="61"/>
        <v>6.6719445661833549E-2</v>
      </c>
      <c r="K220" s="53">
        <f t="shared" si="61"/>
        <v>6.5880537668832076E-2</v>
      </c>
      <c r="L220" s="53">
        <f t="shared" si="61"/>
        <v>6.5029929046731189E-2</v>
      </c>
      <c r="M220" s="53">
        <f t="shared" si="61"/>
        <v>6.4167665045357564E-2</v>
      </c>
      <c r="N220" s="53">
        <f t="shared" si="61"/>
        <v>6.3293790914538947E-2</v>
      </c>
      <c r="O220" s="53">
        <f t="shared" si="61"/>
        <v>6.2408351904102481E-2</v>
      </c>
      <c r="P220" s="53">
        <f t="shared" si="61"/>
        <v>6.1511393263875926E-2</v>
      </c>
      <c r="Q220" s="53">
        <f t="shared" si="61"/>
        <v>6.0602960243685958E-2</v>
      </c>
      <c r="R220" s="53">
        <f t="shared" si="61"/>
        <v>5.9683098093360538E-2</v>
      </c>
      <c r="S220" s="53">
        <f t="shared" si="61"/>
        <v>5.8751852062726956E-2</v>
      </c>
      <c r="T220" s="53">
        <f t="shared" si="61"/>
        <v>5.7809267401612359E-2</v>
      </c>
      <c r="U220" s="53">
        <f t="shared" si="61"/>
        <v>5.6855389359844508E-2</v>
      </c>
      <c r="V220" s="53">
        <f t="shared" si="61"/>
        <v>5.5890263187250121E-2</v>
      </c>
      <c r="W220" s="53">
        <f t="shared" si="61"/>
        <v>5.4913934133657055E-2</v>
      </c>
      <c r="X220" s="53">
        <f t="shared" si="61"/>
        <v>5.3926447448892863E-2</v>
      </c>
      <c r="Y220" s="53">
        <f t="shared" si="61"/>
        <v>5.2868370192454016E-2</v>
      </c>
      <c r="Z220" s="53">
        <f t="shared" si="61"/>
        <v>5.1815647561827098E-2</v>
      </c>
      <c r="AA220" s="53">
        <f t="shared" si="61"/>
        <v>5.0753726757066686E-2</v>
      </c>
      <c r="AB220" s="53">
        <f t="shared" si="61"/>
        <v>4.9682676335773501E-2</v>
      </c>
      <c r="AC220" s="53">
        <f t="shared" si="61"/>
        <v>4.8602564622464768E-2</v>
      </c>
      <c r="AD220" s="53">
        <f t="shared" si="61"/>
        <v>4.751345970956513E-2</v>
      </c>
      <c r="AE220" s="53">
        <f t="shared" si="61"/>
        <v>4.6415429458391416E-2</v>
      </c>
      <c r="AF220" s="53">
        <f t="shared" si="61"/>
        <v>4.5308541500130507E-2</v>
      </c>
      <c r="AG220" s="53">
        <f t="shared" si="61"/>
        <v>4.4192863236816565E-2</v>
      </c>
      <c r="AH220" s="53">
        <f t="shared" si="61"/>
        <v>4.3068461842298594E-2</v>
      </c>
      <c r="AI220" s="53">
        <f t="shared" si="61"/>
        <v>4.1935404263206751E-2</v>
      </c>
      <c r="AJ220" s="57">
        <f t="shared" si="61"/>
        <v>4.0793757219911686E-2</v>
      </c>
    </row>
    <row r="221" spans="1:36" x14ac:dyDescent="0.3">
      <c r="A221" s="7" t="s">
        <v>152</v>
      </c>
      <c r="B221" s="55" t="s">
        <v>529</v>
      </c>
      <c r="C221" s="186">
        <f t="shared" ref="C221:AJ221" si="62">+C$70*C137</f>
        <v>0.25037821877212563</v>
      </c>
      <c r="D221" s="186">
        <f t="shared" si="62"/>
        <v>0.25150019862603212</v>
      </c>
      <c r="E221" s="186">
        <f t="shared" si="62"/>
        <v>0.25687161875791492</v>
      </c>
      <c r="F221" s="186">
        <f t="shared" si="62"/>
        <v>0.23616778222927212</v>
      </c>
      <c r="G221" s="186">
        <f t="shared" si="62"/>
        <v>0.24612995240524424</v>
      </c>
      <c r="H221" s="186">
        <f t="shared" si="62"/>
        <v>0.25024828309977831</v>
      </c>
      <c r="I221" s="53">
        <f t="shared" si="62"/>
        <v>0.26591216923918076</v>
      </c>
      <c r="J221" s="53">
        <f t="shared" si="62"/>
        <v>0.26858681955383057</v>
      </c>
      <c r="K221" s="53">
        <f t="shared" si="62"/>
        <v>0.27127127404602441</v>
      </c>
      <c r="L221" s="53">
        <f t="shared" si="62"/>
        <v>0.27396547722078018</v>
      </c>
      <c r="M221" s="53">
        <f t="shared" si="62"/>
        <v>0.27666937358311422</v>
      </c>
      <c r="N221" s="53">
        <f t="shared" si="62"/>
        <v>0.27938290763804224</v>
      </c>
      <c r="O221" s="53">
        <f t="shared" si="62"/>
        <v>0.28210602389058276</v>
      </c>
      <c r="P221" s="53">
        <f t="shared" si="62"/>
        <v>0.28483866684575143</v>
      </c>
      <c r="Q221" s="53">
        <f t="shared" si="62"/>
        <v>0.28758078100856466</v>
      </c>
      <c r="R221" s="53">
        <f t="shared" si="62"/>
        <v>0.29033231088404055</v>
      </c>
      <c r="S221" s="53">
        <f t="shared" si="62"/>
        <v>0.29309320097719394</v>
      </c>
      <c r="T221" s="53">
        <f t="shared" si="62"/>
        <v>0.29586339579304366</v>
      </c>
      <c r="U221" s="53">
        <f t="shared" si="62"/>
        <v>0.298642839836605</v>
      </c>
      <c r="V221" s="53">
        <f t="shared" si="62"/>
        <v>0.30143147761289485</v>
      </c>
      <c r="W221" s="53">
        <f t="shared" si="62"/>
        <v>0.30422925362693071</v>
      </c>
      <c r="X221" s="53">
        <f t="shared" si="62"/>
        <v>0.30703611238372869</v>
      </c>
      <c r="Y221" s="53">
        <f t="shared" si="62"/>
        <v>0.3095037991567573</v>
      </c>
      <c r="Z221" s="53">
        <f t="shared" si="62"/>
        <v>0.31205934215885733</v>
      </c>
      <c r="AA221" s="53">
        <f t="shared" si="62"/>
        <v>0.31461942465838327</v>
      </c>
      <c r="AB221" s="53">
        <f t="shared" si="62"/>
        <v>0.31718397977926738</v>
      </c>
      <c r="AC221" s="53">
        <f t="shared" si="62"/>
        <v>0.31975294087281103</v>
      </c>
      <c r="AD221" s="53">
        <f t="shared" si="62"/>
        <v>0.32232624151671224</v>
      </c>
      <c r="AE221" s="53">
        <f t="shared" si="62"/>
        <v>0.32490381551411196</v>
      </c>
      <c r="AF221" s="53">
        <f t="shared" si="62"/>
        <v>0.32748559689263351</v>
      </c>
      <c r="AG221" s="53">
        <f t="shared" si="62"/>
        <v>0.33007151990343303</v>
      </c>
      <c r="AH221" s="53">
        <f t="shared" si="62"/>
        <v>0.33266151902025737</v>
      </c>
      <c r="AI221" s="53">
        <f t="shared" si="62"/>
        <v>0.33525552893849647</v>
      </c>
      <c r="AJ221" s="57">
        <f t="shared" si="62"/>
        <v>0.33785348457425068</v>
      </c>
    </row>
    <row r="222" spans="1:36" x14ac:dyDescent="0.3">
      <c r="A222" s="7" t="s">
        <v>153</v>
      </c>
      <c r="B222" s="55" t="s">
        <v>529</v>
      </c>
      <c r="C222" s="187">
        <f t="shared" ref="C222:AJ222" si="63">+C$70*C138</f>
        <v>5.9102199464048525E-3</v>
      </c>
      <c r="D222" s="187">
        <f t="shared" si="63"/>
        <v>6.1343415938875318E-3</v>
      </c>
      <c r="E222" s="187">
        <f t="shared" si="63"/>
        <v>5.2432922436094964E-3</v>
      </c>
      <c r="F222" s="187">
        <f t="shared" si="63"/>
        <v>4.0645869909975802E-3</v>
      </c>
      <c r="G222" s="187">
        <f t="shared" si="63"/>
        <v>4.5740814935182348E-3</v>
      </c>
      <c r="H222" s="187">
        <f t="shared" si="63"/>
        <v>4.9215803780059643E-3</v>
      </c>
      <c r="I222" s="94">
        <f t="shared" si="63"/>
        <v>4.3491055664362736E-3</v>
      </c>
      <c r="J222" s="94">
        <f t="shared" si="63"/>
        <v>4.0721858669280873E-3</v>
      </c>
      <c r="K222" s="94">
        <f t="shared" si="63"/>
        <v>3.7923964055501143E-3</v>
      </c>
      <c r="L222" s="94">
        <f t="shared" si="63"/>
        <v>3.5097489062126319E-3</v>
      </c>
      <c r="M222" s="94">
        <f t="shared" si="63"/>
        <v>3.2242550928255876E-3</v>
      </c>
      <c r="N222" s="94">
        <f t="shared" si="63"/>
        <v>2.9359266892991548E-3</v>
      </c>
      <c r="O222" s="94">
        <f t="shared" si="63"/>
        <v>2.644775419543539E-3</v>
      </c>
      <c r="P222" s="94">
        <f t="shared" si="63"/>
        <v>2.3508130074686795E-3</v>
      </c>
      <c r="Q222" s="94">
        <f t="shared" si="63"/>
        <v>2.0540511769848403E-3</v>
      </c>
      <c r="R222" s="94">
        <f t="shared" si="63"/>
        <v>1.754501652001979E-3</v>
      </c>
      <c r="S222" s="94">
        <f t="shared" si="63"/>
        <v>1.4521761564303514E-3</v>
      </c>
      <c r="T222" s="94">
        <f t="shared" si="63"/>
        <v>1.1470864141799161E-3</v>
      </c>
      <c r="U222" s="94">
        <f t="shared" si="63"/>
        <v>8.3924414916093464E-4</v>
      </c>
      <c r="V222" s="94">
        <f t="shared" si="63"/>
        <v>5.2866108528335409E-4</v>
      </c>
      <c r="W222" s="94">
        <f t="shared" si="63"/>
        <v>2.1534894645744621E-4</v>
      </c>
      <c r="X222" s="94">
        <f t="shared" si="63"/>
        <v>-1.0068054340684646E-4</v>
      </c>
      <c r="Y222" s="94">
        <f t="shared" si="63"/>
        <v>0</v>
      </c>
      <c r="Z222" s="94">
        <f t="shared" si="63"/>
        <v>0</v>
      </c>
      <c r="AA222" s="94">
        <f t="shared" si="63"/>
        <v>0</v>
      </c>
      <c r="AB222" s="94">
        <f t="shared" si="63"/>
        <v>0</v>
      </c>
      <c r="AC222" s="94">
        <f t="shared" si="63"/>
        <v>0</v>
      </c>
      <c r="AD222" s="94">
        <f t="shared" si="63"/>
        <v>0</v>
      </c>
      <c r="AE222" s="94">
        <f t="shared" si="63"/>
        <v>0</v>
      </c>
      <c r="AF222" s="94">
        <f t="shared" si="63"/>
        <v>0</v>
      </c>
      <c r="AG222" s="94">
        <f t="shared" si="63"/>
        <v>0</v>
      </c>
      <c r="AH222" s="94">
        <f t="shared" si="63"/>
        <v>0</v>
      </c>
      <c r="AI222" s="94">
        <f t="shared" si="63"/>
        <v>0</v>
      </c>
      <c r="AJ222" s="188">
        <f t="shared" si="63"/>
        <v>0</v>
      </c>
    </row>
    <row r="223" spans="1:36" x14ac:dyDescent="0.3">
      <c r="A223" s="7" t="s">
        <v>63</v>
      </c>
      <c r="B223" s="55" t="s">
        <v>529</v>
      </c>
      <c r="C223" s="189">
        <f t="shared" ref="C223:AJ223" si="64">+C$71*C139</f>
        <v>8.8670838862829518E-4</v>
      </c>
      <c r="D223" s="189">
        <f t="shared" si="64"/>
        <v>9.6301842434949787E-4</v>
      </c>
      <c r="E223" s="189">
        <f t="shared" si="64"/>
        <v>1.0441319170724471E-3</v>
      </c>
      <c r="F223" s="189">
        <f t="shared" si="64"/>
        <v>1.2980359665812639E-3</v>
      </c>
      <c r="G223" s="189">
        <f t="shared" si="64"/>
        <v>1.5022085452654525E-3</v>
      </c>
      <c r="H223" s="189">
        <f t="shared" si="64"/>
        <v>2.0018912860695435E-3</v>
      </c>
      <c r="I223" s="190">
        <f t="shared" si="64"/>
        <v>1.7702182953765113E-3</v>
      </c>
      <c r="J223" s="190">
        <f t="shared" si="64"/>
        <v>1.8883783913328206E-3</v>
      </c>
      <c r="K223" s="190">
        <f t="shared" si="64"/>
        <v>2.0077996684687107E-3</v>
      </c>
      <c r="L223" s="190">
        <f t="shared" si="64"/>
        <v>2.1284821267841493E-3</v>
      </c>
      <c r="M223" s="190">
        <f t="shared" si="64"/>
        <v>2.2504257662792149E-3</v>
      </c>
      <c r="N223" s="190">
        <f t="shared" si="64"/>
        <v>2.3736305869538612E-3</v>
      </c>
      <c r="O223" s="190">
        <f t="shared" si="64"/>
        <v>2.4980965888080557E-3</v>
      </c>
      <c r="P223" s="190">
        <f t="shared" si="64"/>
        <v>2.6238237718418786E-3</v>
      </c>
      <c r="Q223" s="190">
        <f t="shared" si="64"/>
        <v>2.7508121360552808E-3</v>
      </c>
      <c r="R223" s="190">
        <f t="shared" si="64"/>
        <v>2.8790616814482312E-3</v>
      </c>
      <c r="S223" s="190">
        <f t="shared" si="64"/>
        <v>3.0085724080208039E-3</v>
      </c>
      <c r="T223" s="190">
        <f t="shared" si="64"/>
        <v>3.139344315772969E-3</v>
      </c>
      <c r="U223" s="190">
        <f t="shared" si="64"/>
        <v>3.2713774047046754E-3</v>
      </c>
      <c r="V223" s="190">
        <f t="shared" si="64"/>
        <v>3.404671674816004E-3</v>
      </c>
      <c r="W223" s="190">
        <f t="shared" si="64"/>
        <v>3.5392271261069259E-3</v>
      </c>
      <c r="X223" s="190">
        <f t="shared" si="64"/>
        <v>3.6750437585773886E-3</v>
      </c>
      <c r="Y223" s="190">
        <f t="shared" si="64"/>
        <v>3.8121215722274737E-3</v>
      </c>
      <c r="Z223" s="190">
        <f t="shared" si="64"/>
        <v>3.9504605670571524E-3</v>
      </c>
      <c r="AA223" s="190">
        <f t="shared" si="64"/>
        <v>4.090060743066371E-3</v>
      </c>
      <c r="AB223" s="190">
        <f t="shared" si="64"/>
        <v>4.2309221002552119E-3</v>
      </c>
      <c r="AC223" s="190">
        <f t="shared" si="64"/>
        <v>4.3730446386236466E-3</v>
      </c>
      <c r="AD223" s="190">
        <f t="shared" si="64"/>
        <v>4.5164283581716124E-3</v>
      </c>
      <c r="AE223" s="190">
        <f t="shared" si="64"/>
        <v>4.6610732588992189E-3</v>
      </c>
      <c r="AF223" s="190">
        <f t="shared" si="64"/>
        <v>4.8069793408064103E-3</v>
      </c>
      <c r="AG223" s="190">
        <f t="shared" si="64"/>
        <v>4.9541466038931312E-3</v>
      </c>
      <c r="AH223" s="190">
        <f t="shared" si="64"/>
        <v>5.1025750481594944E-3</v>
      </c>
      <c r="AI223" s="190">
        <f t="shared" si="64"/>
        <v>5.2522646736054435E-3</v>
      </c>
      <c r="AJ223" s="191">
        <f t="shared" si="64"/>
        <v>5.4032154802309187E-3</v>
      </c>
    </row>
    <row r="224" spans="1:36" x14ac:dyDescent="0.3">
      <c r="A224" s="7" t="s">
        <v>154</v>
      </c>
      <c r="B224" s="55" t="s">
        <v>529</v>
      </c>
      <c r="C224" s="186">
        <f t="shared" ref="C224:AJ224" si="65">+C$72*C140</f>
        <v>1.900418761809273E-4</v>
      </c>
      <c r="D224" s="186">
        <f t="shared" si="65"/>
        <v>3.5957575991439064E-4</v>
      </c>
      <c r="E224" s="186">
        <f t="shared" si="65"/>
        <v>5.2288178883296271E-4</v>
      </c>
      <c r="F224" s="186">
        <f t="shared" si="65"/>
        <v>4.4410939028511731E-4</v>
      </c>
      <c r="G224" s="186">
        <f t="shared" si="65"/>
        <v>1.1566303581820071E-3</v>
      </c>
      <c r="H224" s="186">
        <f t="shared" si="65"/>
        <v>1.6851809452309813E-3</v>
      </c>
      <c r="I224" s="193">
        <f t="shared" si="65"/>
        <v>1.2681679213730488E-3</v>
      </c>
      <c r="J224" s="193">
        <f t="shared" si="65"/>
        <v>1.3726176999553838E-3</v>
      </c>
      <c r="K224" s="193">
        <f t="shared" si="65"/>
        <v>1.4793980714358473E-3</v>
      </c>
      <c r="L224" s="193">
        <f t="shared" si="65"/>
        <v>1.5885227882347962E-3</v>
      </c>
      <c r="M224" s="193">
        <f t="shared" si="65"/>
        <v>1.7000054944882209E-3</v>
      </c>
      <c r="N224" s="193">
        <f t="shared" si="65"/>
        <v>1.8138597271116432E-3</v>
      </c>
      <c r="O224" s="193">
        <f t="shared" si="65"/>
        <v>1.9300989168511329E-3</v>
      </c>
      <c r="P224" s="193">
        <f t="shared" si="65"/>
        <v>2.0487363893221516E-3</v>
      </c>
      <c r="Q224" s="193">
        <f t="shared" si="65"/>
        <v>2.1697853660361901E-3</v>
      </c>
      <c r="R224" s="193">
        <f t="shared" si="65"/>
        <v>2.2932589654154623E-3</v>
      </c>
      <c r="S224" s="193">
        <f t="shared" si="65"/>
        <v>2.4191702037955234E-3</v>
      </c>
      <c r="T224" s="193">
        <f t="shared" si="65"/>
        <v>2.5475319964166237E-3</v>
      </c>
      <c r="U224" s="193">
        <f t="shared" si="65"/>
        <v>2.6783571584031184E-3</v>
      </c>
      <c r="V224" s="193">
        <f t="shared" si="65"/>
        <v>2.8116584057317397E-3</v>
      </c>
      <c r="W224" s="193">
        <f t="shared" si="65"/>
        <v>2.9474483561886056E-3</v>
      </c>
      <c r="X224" s="193">
        <f t="shared" si="65"/>
        <v>3.0857395303151365E-3</v>
      </c>
      <c r="Y224" s="193">
        <f t="shared" si="65"/>
        <v>3.2265443523431174E-3</v>
      </c>
      <c r="Z224" s="193">
        <f t="shared" si="65"/>
        <v>3.3698751511188349E-3</v>
      </c>
      <c r="AA224" s="53">
        <f t="shared" si="65"/>
        <v>3.5157441610168994E-3</v>
      </c>
      <c r="AB224" s="53">
        <f t="shared" si="65"/>
        <v>3.6641635228432481E-3</v>
      </c>
      <c r="AC224" s="53">
        <f t="shared" si="65"/>
        <v>3.8151452847280417E-3</v>
      </c>
      <c r="AD224" s="53">
        <f t="shared" si="65"/>
        <v>3.96870140300819E-3</v>
      </c>
      <c r="AE224" s="53">
        <f t="shared" si="65"/>
        <v>4.124843743100009E-3</v>
      </c>
      <c r="AF224" s="53">
        <f t="shared" si="65"/>
        <v>4.283584080361621E-3</v>
      </c>
      <c r="AG224" s="53">
        <f t="shared" si="65"/>
        <v>4.4449341009459914E-3</v>
      </c>
      <c r="AH224" s="53">
        <f t="shared" si="65"/>
        <v>4.6089054026439615E-3</v>
      </c>
      <c r="AI224" s="53">
        <f t="shared" si="65"/>
        <v>4.7755094957177939E-3</v>
      </c>
      <c r="AJ224" s="57">
        <f t="shared" si="65"/>
        <v>4.9447578037253763E-3</v>
      </c>
    </row>
    <row r="225" spans="1:36" x14ac:dyDescent="0.3">
      <c r="A225" s="7" t="s">
        <v>64</v>
      </c>
      <c r="B225" s="55" t="s">
        <v>529</v>
      </c>
      <c r="C225" s="186">
        <f t="shared" ref="C225:AJ225" si="66">+C$72*C141</f>
        <v>1.5336128359694685E-2</v>
      </c>
      <c r="D225" s="186">
        <f t="shared" si="66"/>
        <v>1.6343396212037911E-2</v>
      </c>
      <c r="E225" s="186">
        <f t="shared" si="66"/>
        <v>1.6755562223159468E-2</v>
      </c>
      <c r="F225" s="186">
        <f t="shared" si="66"/>
        <v>1.6312970321016293E-2</v>
      </c>
      <c r="G225" s="186">
        <f t="shared" si="66"/>
        <v>2.0177518470816433E-2</v>
      </c>
      <c r="H225" s="186">
        <f t="shared" si="66"/>
        <v>1.9667215298421813E-2</v>
      </c>
      <c r="I225" s="193">
        <f t="shared" si="66"/>
        <v>1.9166551256297917E-2</v>
      </c>
      <c r="J225" s="193">
        <f t="shared" si="66"/>
        <v>1.9370171559764771E-2</v>
      </c>
      <c r="K225" s="193">
        <f t="shared" si="66"/>
        <v>1.9573690243914043E-2</v>
      </c>
      <c r="L225" s="193">
        <f t="shared" si="66"/>
        <v>1.9777093913421973E-2</v>
      </c>
      <c r="M225" s="193">
        <f t="shared" si="66"/>
        <v>1.9980369278437302E-2</v>
      </c>
      <c r="N225" s="193">
        <f t="shared" si="66"/>
        <v>2.0183503153545147E-2</v>
      </c>
      <c r="O225" s="193">
        <f t="shared" si="66"/>
        <v>2.0386482456743411E-2</v>
      </c>
      <c r="P225" s="193">
        <f t="shared" si="66"/>
        <v>2.0589294208430645E-2</v>
      </c>
      <c r="Q225" s="193">
        <f t="shared" si="66"/>
        <v>2.079192553040617E-2</v>
      </c>
      <c r="R225" s="193">
        <f t="shared" si="66"/>
        <v>2.0994363644881928E-2</v>
      </c>
      <c r="S225" s="193">
        <f t="shared" si="66"/>
        <v>2.1196595873505527E-2</v>
      </c>
      <c r="T225" s="193">
        <f t="shared" si="66"/>
        <v>2.1398609636395036E-2</v>
      </c>
      <c r="U225" s="193">
        <f t="shared" si="66"/>
        <v>2.1600392451184638E-2</v>
      </c>
      <c r="V225" s="193">
        <f t="shared" si="66"/>
        <v>2.1801931932081655E-2</v>
      </c>
      <c r="W225" s="193">
        <f t="shared" si="66"/>
        <v>2.2003215788934591E-2</v>
      </c>
      <c r="X225" s="193">
        <f t="shared" si="66"/>
        <v>2.2204231826311392E-2</v>
      </c>
      <c r="Y225" s="193">
        <f t="shared" si="66"/>
        <v>2.2404967942588852E-2</v>
      </c>
      <c r="Z225" s="193">
        <f t="shared" si="66"/>
        <v>2.2605412129052673E-2</v>
      </c>
      <c r="AA225" s="53">
        <f t="shared" si="66"/>
        <v>2.2805552469006975E-2</v>
      </c>
      <c r="AB225" s="53">
        <f t="shared" si="66"/>
        <v>2.3005377136894944E-2</v>
      </c>
      <c r="AC225" s="53">
        <f t="shared" si="66"/>
        <v>2.3204874397429305E-2</v>
      </c>
      <c r="AD225" s="53">
        <f t="shared" si="66"/>
        <v>2.3404032604732276E-2</v>
      </c>
      <c r="AE225" s="53">
        <f t="shared" si="66"/>
        <v>2.3602840201486047E-2</v>
      </c>
      <c r="AF225" s="53">
        <f t="shared" si="66"/>
        <v>2.3801285718092386E-2</v>
      </c>
      <c r="AG225" s="53">
        <f t="shared" si="66"/>
        <v>2.3999357771841888E-2</v>
      </c>
      <c r="AH225" s="53">
        <f t="shared" si="66"/>
        <v>2.4197045066093048E-2</v>
      </c>
      <c r="AI225" s="53">
        <f t="shared" si="66"/>
        <v>2.4394336389459967E-2</v>
      </c>
      <c r="AJ225" s="57">
        <f t="shared" si="66"/>
        <v>2.459122061500978E-2</v>
      </c>
    </row>
    <row r="226" spans="1:36" x14ac:dyDescent="0.3">
      <c r="A226" s="7" t="s">
        <v>155</v>
      </c>
      <c r="B226" s="55" t="s">
        <v>529</v>
      </c>
      <c r="C226" s="186">
        <f t="shared" ref="C226:AJ226" si="67">+C$72*C142</f>
        <v>0</v>
      </c>
      <c r="D226" s="186">
        <f t="shared" si="67"/>
        <v>0</v>
      </c>
      <c r="E226" s="186">
        <f t="shared" si="67"/>
        <v>0</v>
      </c>
      <c r="F226" s="186">
        <f t="shared" si="67"/>
        <v>0</v>
      </c>
      <c r="G226" s="186">
        <f t="shared" si="67"/>
        <v>0</v>
      </c>
      <c r="H226" s="186">
        <f t="shared" si="67"/>
        <v>0</v>
      </c>
      <c r="I226" s="193">
        <f t="shared" si="67"/>
        <v>0</v>
      </c>
      <c r="J226" s="193">
        <f t="shared" si="67"/>
        <v>0</v>
      </c>
      <c r="K226" s="193">
        <f t="shared" si="67"/>
        <v>0</v>
      </c>
      <c r="L226" s="193">
        <f t="shared" si="67"/>
        <v>0</v>
      </c>
      <c r="M226" s="193">
        <f t="shared" si="67"/>
        <v>0</v>
      </c>
      <c r="N226" s="193">
        <f t="shared" si="67"/>
        <v>0</v>
      </c>
      <c r="O226" s="193">
        <f t="shared" si="67"/>
        <v>0</v>
      </c>
      <c r="P226" s="193">
        <f t="shared" si="67"/>
        <v>0</v>
      </c>
      <c r="Q226" s="193">
        <f t="shared" si="67"/>
        <v>0</v>
      </c>
      <c r="R226" s="193">
        <f t="shared" si="67"/>
        <v>0</v>
      </c>
      <c r="S226" s="193">
        <f t="shared" si="67"/>
        <v>0</v>
      </c>
      <c r="T226" s="193">
        <f t="shared" si="67"/>
        <v>0</v>
      </c>
      <c r="U226" s="193">
        <f t="shared" si="67"/>
        <v>0</v>
      </c>
      <c r="V226" s="193">
        <f t="shared" si="67"/>
        <v>0</v>
      </c>
      <c r="W226" s="193">
        <f t="shared" si="67"/>
        <v>0</v>
      </c>
      <c r="X226" s="193">
        <f t="shared" si="67"/>
        <v>0</v>
      </c>
      <c r="Y226" s="193">
        <f t="shared" si="67"/>
        <v>0</v>
      </c>
      <c r="Z226" s="193">
        <f t="shared" si="67"/>
        <v>0</v>
      </c>
      <c r="AA226" s="53">
        <f t="shared" si="67"/>
        <v>0</v>
      </c>
      <c r="AB226" s="53">
        <f t="shared" si="67"/>
        <v>0</v>
      </c>
      <c r="AC226" s="53">
        <f t="shared" si="67"/>
        <v>0</v>
      </c>
      <c r="AD226" s="53">
        <f t="shared" si="67"/>
        <v>0</v>
      </c>
      <c r="AE226" s="53">
        <f t="shared" si="67"/>
        <v>0</v>
      </c>
      <c r="AF226" s="53">
        <f t="shared" si="67"/>
        <v>0</v>
      </c>
      <c r="AG226" s="53">
        <f t="shared" si="67"/>
        <v>0</v>
      </c>
      <c r="AH226" s="53">
        <f t="shared" si="67"/>
        <v>0</v>
      </c>
      <c r="AI226" s="53">
        <f t="shared" si="67"/>
        <v>0</v>
      </c>
      <c r="AJ226" s="57">
        <f t="shared" si="67"/>
        <v>0</v>
      </c>
    </row>
    <row r="227" spans="1:36" x14ac:dyDescent="0.3">
      <c r="A227" s="7" t="s">
        <v>156</v>
      </c>
      <c r="B227" s="55" t="s">
        <v>529</v>
      </c>
      <c r="C227" s="187">
        <f t="shared" ref="C227:AJ227" si="68">+C$72*C143</f>
        <v>1.3454946351540488E-4</v>
      </c>
      <c r="D227" s="187">
        <f t="shared" si="68"/>
        <v>1.4714937044099402E-4</v>
      </c>
      <c r="E227" s="187">
        <f t="shared" si="68"/>
        <v>1.0364866180928289E-4</v>
      </c>
      <c r="F227" s="187">
        <f t="shared" si="68"/>
        <v>7.5588515772437152E-5</v>
      </c>
      <c r="G227" s="187">
        <f t="shared" si="68"/>
        <v>1.4736777183056534E-4</v>
      </c>
      <c r="H227" s="187">
        <f t="shared" si="68"/>
        <v>1.4632110469438054E-4</v>
      </c>
      <c r="I227" s="194">
        <f t="shared" si="68"/>
        <v>1.3638888310892576E-4</v>
      </c>
      <c r="J227" s="194">
        <f t="shared" si="68"/>
        <v>1.3621095349264476E-4</v>
      </c>
      <c r="K227" s="194">
        <f t="shared" si="68"/>
        <v>1.3599050393415369E-4</v>
      </c>
      <c r="L227" s="194">
        <f t="shared" si="68"/>
        <v>1.3572717733695381E-4</v>
      </c>
      <c r="M227" s="194">
        <f t="shared" si="68"/>
        <v>1.3542061941626185E-4</v>
      </c>
      <c r="N227" s="194">
        <f t="shared" si="68"/>
        <v>1.3507047867139508E-4</v>
      </c>
      <c r="O227" s="194">
        <f t="shared" si="68"/>
        <v>1.3467640635847304E-4</v>
      </c>
      <c r="P227" s="194">
        <f t="shared" si="68"/>
        <v>1.3423805646344756E-4</v>
      </c>
      <c r="Q227" s="194">
        <f t="shared" si="68"/>
        <v>1.3375508567543975E-4</v>
      </c>
      <c r="R227" s="194">
        <f t="shared" si="68"/>
        <v>1.3322715336039936E-4</v>
      </c>
      <c r="S227" s="194">
        <f t="shared" si="68"/>
        <v>1.326539215350638E-4</v>
      </c>
      <c r="T227" s="194">
        <f t="shared" si="68"/>
        <v>1.3203505484122083E-4</v>
      </c>
      <c r="U227" s="194">
        <f t="shared" si="68"/>
        <v>1.3137022052027661E-4</v>
      </c>
      <c r="V227" s="194">
        <f t="shared" si="68"/>
        <v>1.306590883881107E-4</v>
      </c>
      <c r="W227" s="194">
        <f t="shared" si="68"/>
        <v>1.2990133081023169E-4</v>
      </c>
      <c r="X227" s="194">
        <f t="shared" si="68"/>
        <v>1.2909662267720885E-4</v>
      </c>
      <c r="Y227" s="194">
        <f t="shared" si="68"/>
        <v>1.2824464138039832E-4</v>
      </c>
      <c r="Z227" s="194">
        <f t="shared" si="68"/>
        <v>1.2734506678794069E-4</v>
      </c>
      <c r="AA227" s="94">
        <f t="shared" si="68"/>
        <v>1.2639758122103995E-4</v>
      </c>
      <c r="AB227" s="94">
        <f t="shared" si="68"/>
        <v>1.25401869430508E-4</v>
      </c>
      <c r="AC227" s="94">
        <f t="shared" si="68"/>
        <v>1.2435761857358877E-4</v>
      </c>
      <c r="AD227" s="94">
        <f t="shared" si="68"/>
        <v>1.2326451819103193E-4</v>
      </c>
      <c r="AE227" s="94">
        <f t="shared" si="68"/>
        <v>1.2212226018444461E-4</v>
      </c>
      <c r="AF227" s="94">
        <f t="shared" si="68"/>
        <v>1.2093053879388644E-4</v>
      </c>
      <c r="AG227" s="94">
        <f t="shared" si="68"/>
        <v>1.1968905057573015E-4</v>
      </c>
      <c r="AH227" s="94">
        <f t="shared" si="68"/>
        <v>1.1839749438076523E-4</v>
      </c>
      <c r="AI227" s="94">
        <f t="shared" si="68"/>
        <v>1.1705557133255578E-4</v>
      </c>
      <c r="AJ227" s="188">
        <f t="shared" si="68"/>
        <v>1.1566298480603916E-4</v>
      </c>
    </row>
    <row r="228" spans="1:36" x14ac:dyDescent="0.3">
      <c r="A228" s="7" t="s">
        <v>157</v>
      </c>
      <c r="B228" s="55" t="s">
        <v>529</v>
      </c>
      <c r="C228" s="189">
        <f t="shared" ref="C228:AJ228" si="69">+C$59*C144</f>
        <v>2.4248581843560654E-3</v>
      </c>
      <c r="D228" s="189">
        <f t="shared" si="69"/>
        <v>2.4402470263876317E-3</v>
      </c>
      <c r="E228" s="189">
        <f t="shared" si="69"/>
        <v>2.4468310780143272E-3</v>
      </c>
      <c r="F228" s="189">
        <f t="shared" si="69"/>
        <v>2.3044681732243438E-3</v>
      </c>
      <c r="G228" s="189">
        <f t="shared" si="69"/>
        <v>2.4703251295677239E-3</v>
      </c>
      <c r="H228" s="189">
        <f t="shared" si="69"/>
        <v>2.5278316256212761E-3</v>
      </c>
      <c r="I228" s="190">
        <f t="shared" si="69"/>
        <v>2.8460659316835927E-3</v>
      </c>
      <c r="J228" s="190">
        <f t="shared" si="69"/>
        <v>2.9593071878140039E-3</v>
      </c>
      <c r="K228" s="190">
        <f t="shared" si="69"/>
        <v>3.0736778992626525E-3</v>
      </c>
      <c r="L228" s="190">
        <f t="shared" si="69"/>
        <v>3.1891780660296362E-3</v>
      </c>
      <c r="M228" s="190">
        <f t="shared" si="69"/>
        <v>3.3058076881149062E-3</v>
      </c>
      <c r="N228" s="190">
        <f t="shared" si="69"/>
        <v>3.4235667655184128E-3</v>
      </c>
      <c r="O228" s="190">
        <f t="shared" si="69"/>
        <v>3.5424552982402558E-3</v>
      </c>
      <c r="P228" s="190">
        <f t="shared" si="69"/>
        <v>3.6624732862803422E-3</v>
      </c>
      <c r="Q228" s="190">
        <f t="shared" si="69"/>
        <v>3.7836207296387497E-3</v>
      </c>
      <c r="R228" s="190">
        <f t="shared" si="69"/>
        <v>3.9058976283154519E-3</v>
      </c>
      <c r="S228" s="190">
        <f t="shared" si="69"/>
        <v>4.0293039823103872E-3</v>
      </c>
      <c r="T228" s="190">
        <f t="shared" si="69"/>
        <v>4.1538397916236628E-3</v>
      </c>
      <c r="U228" s="190">
        <f t="shared" si="69"/>
        <v>4.2795050562552239E-3</v>
      </c>
      <c r="V228" s="190">
        <f t="shared" si="69"/>
        <v>4.4062997762050176E-3</v>
      </c>
      <c r="W228" s="190">
        <f t="shared" si="69"/>
        <v>4.5342239514731516E-3</v>
      </c>
      <c r="X228" s="190">
        <f t="shared" si="69"/>
        <v>4.6632775820595719E-3</v>
      </c>
      <c r="Y228" s="190">
        <f t="shared" si="69"/>
        <v>4.7934606679642241E-3</v>
      </c>
      <c r="Z228" s="190">
        <f t="shared" si="69"/>
        <v>4.9247732091872174E-3</v>
      </c>
      <c r="AA228" s="190">
        <f t="shared" si="69"/>
        <v>5.0572152057284971E-3</v>
      </c>
      <c r="AB228" s="190">
        <f t="shared" si="69"/>
        <v>5.1907866575880059E-3</v>
      </c>
      <c r="AC228" s="190">
        <f t="shared" si="69"/>
        <v>5.3254875647658585E-3</v>
      </c>
      <c r="AD228" s="190">
        <f t="shared" si="69"/>
        <v>5.4613179272619394E-3</v>
      </c>
      <c r="AE228" s="190">
        <f t="shared" si="69"/>
        <v>5.5982777450763648E-3</v>
      </c>
      <c r="AF228" s="190">
        <f t="shared" si="69"/>
        <v>5.7363670182090766E-3</v>
      </c>
      <c r="AG228" s="190">
        <f t="shared" si="69"/>
        <v>5.8755857466600151E-3</v>
      </c>
      <c r="AH228" s="190">
        <f t="shared" si="69"/>
        <v>6.0159339304292998E-3</v>
      </c>
      <c r="AI228" s="190">
        <f t="shared" si="69"/>
        <v>6.157411569516871E-3</v>
      </c>
      <c r="AJ228" s="191">
        <f t="shared" si="69"/>
        <v>6.300018663922667E-3</v>
      </c>
    </row>
    <row r="229" spans="1:36" x14ac:dyDescent="0.3">
      <c r="A229" s="7" t="s">
        <v>158</v>
      </c>
      <c r="B229" s="55" t="s">
        <v>529</v>
      </c>
      <c r="C229" s="186">
        <f t="shared" ref="C229:AJ229" si="70">+C$80*C145</f>
        <v>0</v>
      </c>
      <c r="D229" s="186">
        <f t="shared" si="70"/>
        <v>0</v>
      </c>
      <c r="E229" s="186">
        <f t="shared" si="70"/>
        <v>0</v>
      </c>
      <c r="F229" s="186">
        <f t="shared" si="70"/>
        <v>0</v>
      </c>
      <c r="G229" s="186">
        <f t="shared" si="70"/>
        <v>0</v>
      </c>
      <c r="H229" s="186">
        <f t="shared" si="70"/>
        <v>0</v>
      </c>
      <c r="I229" s="186">
        <f t="shared" si="70"/>
        <v>0</v>
      </c>
      <c r="J229" s="186">
        <f t="shared" si="70"/>
        <v>0</v>
      </c>
      <c r="K229" s="186">
        <f t="shared" si="70"/>
        <v>0</v>
      </c>
      <c r="L229" s="186">
        <f t="shared" si="70"/>
        <v>0</v>
      </c>
      <c r="M229" s="186">
        <f t="shared" si="70"/>
        <v>0</v>
      </c>
      <c r="N229" s="186">
        <f t="shared" si="70"/>
        <v>0</v>
      </c>
      <c r="O229" s="186">
        <f t="shared" si="70"/>
        <v>0</v>
      </c>
      <c r="P229" s="186">
        <f t="shared" si="70"/>
        <v>0</v>
      </c>
      <c r="Q229" s="186">
        <f t="shared" si="70"/>
        <v>0</v>
      </c>
      <c r="R229" s="186">
        <f t="shared" si="70"/>
        <v>0</v>
      </c>
      <c r="S229" s="186">
        <f t="shared" si="70"/>
        <v>0</v>
      </c>
      <c r="T229" s="186">
        <f t="shared" si="70"/>
        <v>0</v>
      </c>
      <c r="U229" s="186">
        <f t="shared" si="70"/>
        <v>0</v>
      </c>
      <c r="V229" s="186">
        <f t="shared" si="70"/>
        <v>0</v>
      </c>
      <c r="W229" s="186">
        <f t="shared" si="70"/>
        <v>0</v>
      </c>
      <c r="X229" s="186">
        <f t="shared" si="70"/>
        <v>0</v>
      </c>
      <c r="Y229" s="186">
        <f t="shared" si="70"/>
        <v>0</v>
      </c>
      <c r="Z229" s="186">
        <f t="shared" si="70"/>
        <v>0</v>
      </c>
      <c r="AA229" s="186">
        <f t="shared" si="70"/>
        <v>0</v>
      </c>
      <c r="AB229" s="186">
        <f t="shared" si="70"/>
        <v>0</v>
      </c>
      <c r="AC229" s="186">
        <f t="shared" si="70"/>
        <v>0</v>
      </c>
      <c r="AD229" s="186">
        <f t="shared" si="70"/>
        <v>0</v>
      </c>
      <c r="AE229" s="186">
        <f t="shared" si="70"/>
        <v>0</v>
      </c>
      <c r="AF229" s="186">
        <f t="shared" si="70"/>
        <v>0</v>
      </c>
      <c r="AG229" s="186">
        <f t="shared" si="70"/>
        <v>0</v>
      </c>
      <c r="AH229" s="186">
        <f t="shared" si="70"/>
        <v>0</v>
      </c>
      <c r="AI229" s="186">
        <f t="shared" si="70"/>
        <v>0</v>
      </c>
      <c r="AJ229" s="195">
        <f t="shared" si="70"/>
        <v>0</v>
      </c>
    </row>
    <row r="230" spans="1:36" x14ac:dyDescent="0.3">
      <c r="A230" s="7" t="s">
        <v>159</v>
      </c>
      <c r="B230" s="55" t="s">
        <v>529</v>
      </c>
      <c r="C230" s="189">
        <f t="shared" ref="C230:AJ230" si="71">+C$81*C146</f>
        <v>2.6366870207961236E-2</v>
      </c>
      <c r="D230" s="189">
        <f t="shared" si="71"/>
        <v>2.5782384959963021E-2</v>
      </c>
      <c r="E230" s="189">
        <f t="shared" si="71"/>
        <v>2.4839675906453654E-2</v>
      </c>
      <c r="F230" s="189">
        <f t="shared" si="71"/>
        <v>2.969061140682842E-2</v>
      </c>
      <c r="G230" s="189">
        <f t="shared" si="71"/>
        <v>2.5381585669530776E-2</v>
      </c>
      <c r="H230" s="189">
        <f t="shared" si="71"/>
        <v>2.2143091656688759E-2</v>
      </c>
      <c r="I230" s="190">
        <f t="shared" si="71"/>
        <v>1.6515024021202567E-2</v>
      </c>
      <c r="J230" s="190">
        <f t="shared" si="71"/>
        <v>1.6038591388096775E-2</v>
      </c>
      <c r="K230" s="190">
        <f t="shared" si="71"/>
        <v>1.5541132645329837E-2</v>
      </c>
      <c r="L230" s="190">
        <f t="shared" si="71"/>
        <v>1.5022647792901868E-2</v>
      </c>
      <c r="M230" s="190">
        <f t="shared" si="71"/>
        <v>1.4483136830812468E-2</v>
      </c>
      <c r="N230" s="190">
        <f t="shared" si="71"/>
        <v>1.3922599759062147E-2</v>
      </c>
      <c r="O230" s="190">
        <f t="shared" si="71"/>
        <v>1.3341036577650341E-2</v>
      </c>
      <c r="P230" s="190">
        <f t="shared" si="71"/>
        <v>1.2738447286577616E-2</v>
      </c>
      <c r="Q230" s="190">
        <f t="shared" si="71"/>
        <v>1.2114831885843403E-2</v>
      </c>
      <c r="R230" s="190">
        <f t="shared" si="71"/>
        <v>1.1470190375448025E-2</v>
      </c>
      <c r="S230" s="190">
        <f t="shared" si="71"/>
        <v>1.0804522755391656E-2</v>
      </c>
      <c r="T230" s="190">
        <f t="shared" si="71"/>
        <v>1.0117829025673835E-2</v>
      </c>
      <c r="U230" s="190">
        <f t="shared" si="71"/>
        <v>9.4101091862950972E-3</v>
      </c>
      <c r="V230" s="190">
        <f t="shared" si="71"/>
        <v>8.6813632372548695E-3</v>
      </c>
      <c r="W230" s="190">
        <f t="shared" si="71"/>
        <v>7.9315911785534619E-3</v>
      </c>
      <c r="X230" s="190">
        <f t="shared" si="71"/>
        <v>7.1607930101910931E-3</v>
      </c>
      <c r="Y230" s="190">
        <f t="shared" si="71"/>
        <v>6.3689687321672557E-3</v>
      </c>
      <c r="Z230" s="190">
        <f t="shared" si="71"/>
        <v>5.5561183444825055E-3</v>
      </c>
      <c r="AA230" s="190">
        <f t="shared" si="71"/>
        <v>4.7222418471362625E-3</v>
      </c>
      <c r="AB230" s="190">
        <f t="shared" si="71"/>
        <v>3.8673392401291072E-3</v>
      </c>
      <c r="AC230" s="190">
        <f t="shared" si="71"/>
        <v>2.9914105234604576E-3</v>
      </c>
      <c r="AD230" s="190">
        <f t="shared" si="71"/>
        <v>2.0944556971306048E-3</v>
      </c>
      <c r="AE230" s="190">
        <f t="shared" si="71"/>
        <v>1.176474761139842E-3</v>
      </c>
      <c r="AF230" s="190">
        <f t="shared" si="71"/>
        <v>2.3746771548758299E-4</v>
      </c>
      <c r="AG230" s="190">
        <f t="shared" si="71"/>
        <v>0</v>
      </c>
      <c r="AH230" s="190">
        <f t="shared" si="71"/>
        <v>0</v>
      </c>
      <c r="AI230" s="190">
        <f t="shared" si="71"/>
        <v>0</v>
      </c>
      <c r="AJ230" s="191">
        <f t="shared" si="71"/>
        <v>0</v>
      </c>
    </row>
    <row r="231" spans="1:36" x14ac:dyDescent="0.3">
      <c r="A231" s="7" t="s">
        <v>160</v>
      </c>
      <c r="B231" s="55" t="s">
        <v>529</v>
      </c>
      <c r="C231" s="189">
        <f t="shared" ref="C231:AJ231" si="72">+C$82*C147</f>
        <v>1.5148648077561751E-2</v>
      </c>
      <c r="D231" s="189">
        <f t="shared" si="72"/>
        <v>1.6430404325663273E-2</v>
      </c>
      <c r="E231" s="189">
        <f t="shared" si="72"/>
        <v>1.7012543955501638E-2</v>
      </c>
      <c r="F231" s="189">
        <f t="shared" si="72"/>
        <v>1.9104196471939991E-2</v>
      </c>
      <c r="G231" s="189">
        <f t="shared" si="72"/>
        <v>1.8160326317225941E-2</v>
      </c>
      <c r="H231" s="189">
        <f t="shared" si="72"/>
        <v>1.638817190590745E-2</v>
      </c>
      <c r="I231" s="190">
        <f t="shared" si="72"/>
        <v>1.3047133740353432E-2</v>
      </c>
      <c r="J231" s="190">
        <f t="shared" si="72"/>
        <v>1.336174822140497E-2</v>
      </c>
      <c r="K231" s="190">
        <f t="shared" si="72"/>
        <v>1.3679907145873726E-2</v>
      </c>
      <c r="L231" s="190">
        <f t="shared" si="72"/>
        <v>1.400161051375963E-2</v>
      </c>
      <c r="M231" s="190">
        <f t="shared" si="72"/>
        <v>1.4326858325062673E-2</v>
      </c>
      <c r="N231" s="190">
        <f t="shared" si="72"/>
        <v>1.4655650579782933E-2</v>
      </c>
      <c r="O231" s="190">
        <f t="shared" si="72"/>
        <v>1.4987987277920311E-2</v>
      </c>
      <c r="P231" s="190">
        <f t="shared" si="72"/>
        <v>1.5323868419474937E-2</v>
      </c>
      <c r="Q231" s="190">
        <f t="shared" si="72"/>
        <v>1.5663294004446649E-2</v>
      </c>
      <c r="R231" s="190">
        <f t="shared" si="72"/>
        <v>1.6006264032835584E-2</v>
      </c>
      <c r="S231" s="190">
        <f t="shared" si="72"/>
        <v>1.6352778504641632E-2</v>
      </c>
      <c r="T231" s="190">
        <f t="shared" si="72"/>
        <v>1.6702837419864881E-2</v>
      </c>
      <c r="U231" s="190">
        <f t="shared" si="72"/>
        <v>1.7056440778505318E-2</v>
      </c>
      <c r="V231" s="190">
        <f t="shared" si="72"/>
        <v>1.7413588580562869E-2</v>
      </c>
      <c r="W231" s="190">
        <f t="shared" si="72"/>
        <v>1.7774280826037644E-2</v>
      </c>
      <c r="X231" s="190">
        <f t="shared" si="72"/>
        <v>1.8138517514929564E-2</v>
      </c>
      <c r="Y231" s="190">
        <f t="shared" si="72"/>
        <v>1.8506298647238621E-2</v>
      </c>
      <c r="Z231" s="190">
        <f t="shared" si="72"/>
        <v>1.8877624222964899E-2</v>
      </c>
      <c r="AA231" s="190">
        <f t="shared" si="72"/>
        <v>1.925249424210829E-2</v>
      </c>
      <c r="AB231" s="190">
        <f t="shared" si="72"/>
        <v>1.963090870466894E-2</v>
      </c>
      <c r="AC231" s="190">
        <f t="shared" si="72"/>
        <v>2.0012867610646665E-2</v>
      </c>
      <c r="AD231" s="190">
        <f t="shared" si="72"/>
        <v>2.0398370960041563E-2</v>
      </c>
      <c r="AE231" s="190">
        <f t="shared" si="72"/>
        <v>2.0787418752853681E-2</v>
      </c>
      <c r="AF231" s="190">
        <f t="shared" si="72"/>
        <v>2.1180010989082947E-2</v>
      </c>
      <c r="AG231" s="190">
        <f t="shared" si="72"/>
        <v>2.1483292034627087E-2</v>
      </c>
      <c r="AH231" s="190">
        <f t="shared" si="72"/>
        <v>2.1756509807526265E-2</v>
      </c>
      <c r="AI231" s="190">
        <f t="shared" si="72"/>
        <v>2.2030119232169763E-2</v>
      </c>
      <c r="AJ231" s="191">
        <f t="shared" si="72"/>
        <v>2.2304113685744083E-2</v>
      </c>
    </row>
    <row r="232" spans="1:36" x14ac:dyDescent="0.3">
      <c r="A232" s="7" t="s">
        <v>161</v>
      </c>
      <c r="B232" s="55" t="s">
        <v>529</v>
      </c>
      <c r="C232" s="189">
        <f t="shared" ref="C232:AJ232" si="73">+C$83*C148</f>
        <v>4.9304340962087315E-2</v>
      </c>
      <c r="D232" s="189">
        <f t="shared" si="73"/>
        <v>4.8634676772911549E-2</v>
      </c>
      <c r="E232" s="189">
        <f t="shared" si="73"/>
        <v>4.8611649616955077E-2</v>
      </c>
      <c r="F232" s="189">
        <f t="shared" si="73"/>
        <v>5.3847966044564717E-2</v>
      </c>
      <c r="G232" s="189">
        <f t="shared" si="73"/>
        <v>5.2810681132464614E-2</v>
      </c>
      <c r="H232" s="189">
        <f t="shared" si="73"/>
        <v>5.1185397533086124E-2</v>
      </c>
      <c r="I232" s="190">
        <f t="shared" si="73"/>
        <v>3.7730748981222181E-2</v>
      </c>
      <c r="J232" s="190">
        <f t="shared" si="73"/>
        <v>3.8237735418644531E-2</v>
      </c>
      <c r="K232" s="190">
        <f t="shared" si="73"/>
        <v>3.8743221776662992E-2</v>
      </c>
      <c r="L232" s="190">
        <f t="shared" si="73"/>
        <v>3.924720805527733E-2</v>
      </c>
      <c r="M232" s="190">
        <f t="shared" si="73"/>
        <v>3.9749694254487655E-2</v>
      </c>
      <c r="N232" s="190">
        <f t="shared" si="73"/>
        <v>4.0250680374294114E-2</v>
      </c>
      <c r="O232" s="190">
        <f t="shared" si="73"/>
        <v>4.0750166414696448E-2</v>
      </c>
      <c r="P232" s="190">
        <f t="shared" si="73"/>
        <v>4.1248152375694902E-2</v>
      </c>
      <c r="Q232" s="190">
        <f t="shared" si="73"/>
        <v>4.1744638257289232E-2</v>
      </c>
      <c r="R232" s="190">
        <f t="shared" si="73"/>
        <v>4.2239624059479675E-2</v>
      </c>
      <c r="S232" s="190">
        <f t="shared" si="73"/>
        <v>4.2733109782266007E-2</v>
      </c>
      <c r="T232" s="190">
        <f t="shared" si="73"/>
        <v>4.3225095425648313E-2</v>
      </c>
      <c r="U232" s="190">
        <f t="shared" si="73"/>
        <v>4.3715580989626752E-2</v>
      </c>
      <c r="V232" s="190">
        <f t="shared" si="73"/>
        <v>4.4204566474201075E-2</v>
      </c>
      <c r="W232" s="190">
        <f t="shared" si="73"/>
        <v>4.469205187937151E-2</v>
      </c>
      <c r="X232" s="190">
        <f t="shared" si="73"/>
        <v>4.5178037205137828E-2</v>
      </c>
      <c r="Y232" s="190">
        <f t="shared" si="73"/>
        <v>4.5662522451500126E-2</v>
      </c>
      <c r="Z232" s="190">
        <f t="shared" si="73"/>
        <v>4.6145507618458578E-2</v>
      </c>
      <c r="AA232" s="190">
        <f t="shared" si="73"/>
        <v>4.6626992706012872E-2</v>
      </c>
      <c r="AB232" s="190">
        <f t="shared" si="73"/>
        <v>4.7106977714163292E-2</v>
      </c>
      <c r="AC232" s="190">
        <f t="shared" si="73"/>
        <v>4.7585462642909603E-2</v>
      </c>
      <c r="AD232" s="190">
        <f t="shared" si="73"/>
        <v>4.8062447492251893E-2</v>
      </c>
      <c r="AE232" s="190">
        <f t="shared" si="73"/>
        <v>4.8537932262190331E-2</v>
      </c>
      <c r="AF232" s="190">
        <f t="shared" si="73"/>
        <v>4.901191695272461E-2</v>
      </c>
      <c r="AG232" s="190">
        <f t="shared" si="73"/>
        <v>4.9271439289220412E-2</v>
      </c>
      <c r="AH232" s="190">
        <f t="shared" si="73"/>
        <v>4.9456830858327867E-2</v>
      </c>
      <c r="AI232" s="190">
        <f t="shared" si="73"/>
        <v>4.9638643914654348E-2</v>
      </c>
      <c r="AJ232" s="191">
        <f t="shared" si="73"/>
        <v>4.9816938970691144E-2</v>
      </c>
    </row>
    <row r="233" spans="1:36" x14ac:dyDescent="0.3">
      <c r="A233" s="7" t="s">
        <v>162</v>
      </c>
      <c r="B233" s="55" t="s">
        <v>529</v>
      </c>
      <c r="C233" s="189">
        <f t="shared" ref="C233:AJ233" si="74">+C$84*C149</f>
        <v>3.0662226912226099E-3</v>
      </c>
      <c r="D233" s="189">
        <f t="shared" si="74"/>
        <v>3.3193290115112206E-3</v>
      </c>
      <c r="E233" s="189">
        <f t="shared" si="74"/>
        <v>3.3264157288608398E-3</v>
      </c>
      <c r="F233" s="189">
        <f t="shared" si="74"/>
        <v>3.766686310083844E-3</v>
      </c>
      <c r="G233" s="189">
        <f t="shared" si="74"/>
        <v>3.8539596976170957E-3</v>
      </c>
      <c r="H233" s="189">
        <f t="shared" si="74"/>
        <v>3.802476391722512E-3</v>
      </c>
      <c r="I233" s="190">
        <f t="shared" si="74"/>
        <v>2.962858018825414E-3</v>
      </c>
      <c r="J233" s="190">
        <f t="shared" si="74"/>
        <v>3.1070730016740278E-3</v>
      </c>
      <c r="K233" s="190">
        <f t="shared" si="74"/>
        <v>3.2542154519879687E-3</v>
      </c>
      <c r="L233" s="190">
        <f t="shared" si="74"/>
        <v>3.4042853697672142E-3</v>
      </c>
      <c r="M233" s="190">
        <f t="shared" si="74"/>
        <v>3.5572827550117755E-3</v>
      </c>
      <c r="N233" s="190">
        <f t="shared" si="74"/>
        <v>3.7132076077216643E-3</v>
      </c>
      <c r="O233" s="190">
        <f t="shared" si="74"/>
        <v>3.8720599278968568E-3</v>
      </c>
      <c r="P233" s="190">
        <f t="shared" si="74"/>
        <v>4.033839715537408E-3</v>
      </c>
      <c r="Q233" s="190">
        <f t="shared" si="74"/>
        <v>4.1985469706432325E-3</v>
      </c>
      <c r="R233" s="190">
        <f t="shared" si="74"/>
        <v>4.3661816932143854E-3</v>
      </c>
      <c r="S233" s="190">
        <f t="shared" si="74"/>
        <v>4.5367438832508416E-3</v>
      </c>
      <c r="T233" s="190">
        <f t="shared" si="74"/>
        <v>4.7102335407526123E-3</v>
      </c>
      <c r="U233" s="190">
        <f t="shared" si="74"/>
        <v>4.8866506657197139E-3</v>
      </c>
      <c r="V233" s="190">
        <f t="shared" si="74"/>
        <v>5.0659952581521162E-3</v>
      </c>
      <c r="W233" s="190">
        <f t="shared" si="74"/>
        <v>5.2482673180498495E-3</v>
      </c>
      <c r="X233" s="190">
        <f t="shared" si="74"/>
        <v>5.4334668454128834E-3</v>
      </c>
      <c r="Y233" s="190">
        <f t="shared" si="74"/>
        <v>5.6215938402412327E-3</v>
      </c>
      <c r="Z233" s="190">
        <f t="shared" si="74"/>
        <v>5.8126483025349148E-3</v>
      </c>
      <c r="AA233" s="190">
        <f t="shared" si="74"/>
        <v>6.0066302322938957E-3</v>
      </c>
      <c r="AB233" s="190">
        <f t="shared" si="74"/>
        <v>6.2035396295182094E-3</v>
      </c>
      <c r="AC233" s="190">
        <f t="shared" si="74"/>
        <v>6.4033764942078211E-3</v>
      </c>
      <c r="AD233" s="190">
        <f t="shared" si="74"/>
        <v>6.606140826362749E-3</v>
      </c>
      <c r="AE233" s="190">
        <f t="shared" si="74"/>
        <v>6.8118326259830105E-3</v>
      </c>
      <c r="AF233" s="190">
        <f t="shared" si="74"/>
        <v>7.0204518930685692E-3</v>
      </c>
      <c r="AG233" s="190">
        <f t="shared" si="74"/>
        <v>7.2008748223551921E-3</v>
      </c>
      <c r="AH233" s="190">
        <f t="shared" si="74"/>
        <v>7.3721569586467431E-3</v>
      </c>
      <c r="AI233" s="190">
        <f t="shared" si="74"/>
        <v>7.5443790561023592E-3</v>
      </c>
      <c r="AJ233" s="191">
        <f t="shared" si="74"/>
        <v>7.7175252200207579E-3</v>
      </c>
    </row>
    <row r="234" spans="1:36" x14ac:dyDescent="0.3">
      <c r="A234" s="7" t="s">
        <v>163</v>
      </c>
      <c r="B234" s="55" t="s">
        <v>529</v>
      </c>
      <c r="C234" s="189">
        <f t="shared" ref="C234:AJ234" si="75">+C$85*C150</f>
        <v>2.9970952444275266E-5</v>
      </c>
      <c r="D234" s="189">
        <f t="shared" si="75"/>
        <v>3.6619664837700954E-5</v>
      </c>
      <c r="E234" s="189">
        <f t="shared" si="75"/>
        <v>2.9691549131531934E-5</v>
      </c>
      <c r="F234" s="189">
        <f t="shared" si="75"/>
        <v>3.2165135759336384E-5</v>
      </c>
      <c r="G234" s="189">
        <f t="shared" si="75"/>
        <v>3.141648971919104E-5</v>
      </c>
      <c r="H234" s="189">
        <f t="shared" si="75"/>
        <v>2.1130821540012535E-5</v>
      </c>
      <c r="I234" s="190">
        <f t="shared" si="75"/>
        <v>1.9217156756540178E-5</v>
      </c>
      <c r="J234" s="190">
        <f t="shared" si="75"/>
        <v>1.8727513607929219E-5</v>
      </c>
      <c r="K234" s="190">
        <f t="shared" si="75"/>
        <v>1.8215292536291348E-5</v>
      </c>
      <c r="L234" s="190">
        <f t="shared" si="75"/>
        <v>1.768049354112184E-5</v>
      </c>
      <c r="M234" s="190">
        <f t="shared" si="75"/>
        <v>1.7123116622960453E-5</v>
      </c>
      <c r="N234" s="190">
        <f t="shared" si="75"/>
        <v>1.6543161781068631E-5</v>
      </c>
      <c r="O234" s="190">
        <f t="shared" si="75"/>
        <v>1.5940629016366242E-5</v>
      </c>
      <c r="P234" s="190">
        <f t="shared" si="75"/>
        <v>1.5315518328116527E-5</v>
      </c>
      <c r="Q234" s="190">
        <f t="shared" si="75"/>
        <v>1.4667829716889872E-5</v>
      </c>
      <c r="R234" s="190">
        <f t="shared" si="75"/>
        <v>1.3997563182170261E-5</v>
      </c>
      <c r="S234" s="190">
        <f t="shared" si="75"/>
        <v>1.3304718724168596E-5</v>
      </c>
      <c r="T234" s="190">
        <f t="shared" si="75"/>
        <v>1.2589296343139114E-5</v>
      </c>
      <c r="U234" s="190">
        <f t="shared" si="75"/>
        <v>1.1851296038623271E-5</v>
      </c>
      <c r="V234" s="190">
        <f t="shared" si="75"/>
        <v>1.1090717810824771E-5</v>
      </c>
      <c r="W234" s="190">
        <f t="shared" si="75"/>
        <v>1.0307561660040674E-5</v>
      </c>
      <c r="X234" s="190">
        <f t="shared" si="75"/>
        <v>9.5018275856787629E-6</v>
      </c>
      <c r="Y234" s="190">
        <f t="shared" si="75"/>
        <v>8.6735155881001661E-6</v>
      </c>
      <c r="Z234" s="190">
        <f t="shared" si="75"/>
        <v>7.8226256672381631E-6</v>
      </c>
      <c r="AA234" s="190">
        <f t="shared" si="75"/>
        <v>6.9491578234042908E-6</v>
      </c>
      <c r="AB234" s="190">
        <f t="shared" si="75"/>
        <v>6.0531120559947969E-6</v>
      </c>
      <c r="AC234" s="190">
        <f t="shared" si="75"/>
        <v>5.1344883653359356E-6</v>
      </c>
      <c r="AD234" s="190">
        <f t="shared" si="75"/>
        <v>4.1932867517155667E-6</v>
      </c>
      <c r="AE234" s="190">
        <f t="shared" si="75"/>
        <v>3.2295072145267773E-6</v>
      </c>
      <c r="AF234" s="190">
        <f t="shared" si="75"/>
        <v>2.2431497543466457E-6</v>
      </c>
      <c r="AG234" s="190">
        <f t="shared" si="75"/>
        <v>1.2289027751813491E-6</v>
      </c>
      <c r="AH234" s="190">
        <f t="shared" si="75"/>
        <v>2.0067810470360674E-7</v>
      </c>
      <c r="AI234" s="190">
        <f t="shared" si="75"/>
        <v>-8.3811525674832824E-7</v>
      </c>
      <c r="AJ234" s="191">
        <f t="shared" si="75"/>
        <v>-1.8872985930981203E-6</v>
      </c>
    </row>
    <row r="235" spans="1:36" x14ac:dyDescent="0.3">
      <c r="A235" s="7" t="s">
        <v>164</v>
      </c>
      <c r="B235" s="55" t="s">
        <v>529</v>
      </c>
      <c r="C235" s="189">
        <f t="shared" ref="C235:AJ235" si="76">+C$61*C151</f>
        <v>6.2887425118980211E-2</v>
      </c>
      <c r="D235" s="189">
        <f t="shared" si="76"/>
        <v>6.57240077645114E-2</v>
      </c>
      <c r="E235" s="189">
        <f t="shared" si="76"/>
        <v>6.5436985193582264E-2</v>
      </c>
      <c r="F235" s="189">
        <f t="shared" si="76"/>
        <v>7.3207804314449954E-2</v>
      </c>
      <c r="G235" s="189">
        <f t="shared" si="76"/>
        <v>7.4760337028299956E-2</v>
      </c>
      <c r="H235" s="189">
        <f t="shared" si="76"/>
        <v>7.0569373052817894E-2</v>
      </c>
      <c r="I235" s="190">
        <f t="shared" si="76"/>
        <v>5.3082760056159847E-2</v>
      </c>
      <c r="J235" s="190">
        <f t="shared" si="76"/>
        <v>5.4419560264301052E-2</v>
      </c>
      <c r="K235" s="190">
        <f t="shared" si="76"/>
        <v>5.5772437328548204E-2</v>
      </c>
      <c r="L235" s="190">
        <f t="shared" si="76"/>
        <v>5.7141391248901156E-2</v>
      </c>
      <c r="M235" s="190">
        <f t="shared" si="76"/>
        <v>5.8526422025360084E-2</v>
      </c>
      <c r="N235" s="190">
        <f t="shared" si="76"/>
        <v>5.992752965792543E-2</v>
      </c>
      <c r="O235" s="190">
        <f t="shared" si="76"/>
        <v>6.1344714146596334E-2</v>
      </c>
      <c r="P235" s="190">
        <f t="shared" si="76"/>
        <v>6.2777975491373414E-2</v>
      </c>
      <c r="Q235" s="190">
        <f t="shared" si="76"/>
        <v>6.4227313692256288E-2</v>
      </c>
      <c r="R235" s="190">
        <f t="shared" si="76"/>
        <v>6.5692728749245588E-2</v>
      </c>
      <c r="S235" s="190">
        <f t="shared" si="76"/>
        <v>6.7174220662340425E-2</v>
      </c>
      <c r="T235" s="190">
        <f t="shared" si="76"/>
        <v>6.8671789431541244E-2</v>
      </c>
      <c r="U235" s="190">
        <f t="shared" si="76"/>
        <v>7.0185435056848253E-2</v>
      </c>
      <c r="V235" s="190">
        <f t="shared" si="76"/>
        <v>7.1715157538261298E-2</v>
      </c>
      <c r="W235" s="190">
        <f t="shared" si="76"/>
        <v>7.3260956875780298E-2</v>
      </c>
      <c r="X235" s="190">
        <f t="shared" si="76"/>
        <v>7.4822833069405043E-2</v>
      </c>
      <c r="Y235" s="190">
        <f t="shared" si="76"/>
        <v>7.640078611913606E-2</v>
      </c>
      <c r="Z235" s="190">
        <f t="shared" si="76"/>
        <v>7.7994816024973004E-2</v>
      </c>
      <c r="AA235" s="190">
        <f t="shared" si="76"/>
        <v>7.9604922786915708E-2</v>
      </c>
      <c r="AB235" s="190">
        <f t="shared" si="76"/>
        <v>8.1231106404964629E-2</v>
      </c>
      <c r="AC235" s="190">
        <f t="shared" si="76"/>
        <v>8.2873366879119587E-2</v>
      </c>
      <c r="AD235" s="190">
        <f t="shared" si="76"/>
        <v>8.4531704209380248E-2</v>
      </c>
      <c r="AE235" s="190">
        <f t="shared" si="76"/>
        <v>8.6206118395747114E-2</v>
      </c>
      <c r="AF235" s="190">
        <f t="shared" si="76"/>
        <v>8.7896609438219739E-2</v>
      </c>
      <c r="AG235" s="190">
        <f t="shared" si="76"/>
        <v>8.9217558922569662E-2</v>
      </c>
      <c r="AH235" s="190">
        <f t="shared" si="76"/>
        <v>9.0414389502151263E-2</v>
      </c>
      <c r="AI235" s="190">
        <f t="shared" si="76"/>
        <v>9.1613477550296418E-2</v>
      </c>
      <c r="AJ235" s="191">
        <f t="shared" si="76"/>
        <v>9.281478489331299E-2</v>
      </c>
    </row>
    <row r="236" spans="1:36" x14ac:dyDescent="0.3">
      <c r="A236" s="7" t="s">
        <v>165</v>
      </c>
      <c r="B236" s="55" t="s">
        <v>529</v>
      </c>
      <c r="C236" s="189">
        <f t="shared" ref="C236:AJ236" si="77">+C$74*C152</f>
        <v>0</v>
      </c>
      <c r="D236" s="189">
        <f t="shared" si="77"/>
        <v>0</v>
      </c>
      <c r="E236" s="189">
        <f t="shared" si="77"/>
        <v>0</v>
      </c>
      <c r="F236" s="189">
        <f t="shared" si="77"/>
        <v>0</v>
      </c>
      <c r="G236" s="189">
        <f t="shared" si="77"/>
        <v>0</v>
      </c>
      <c r="H236" s="189">
        <f t="shared" si="77"/>
        <v>0</v>
      </c>
      <c r="I236" s="189">
        <f t="shared" si="77"/>
        <v>0</v>
      </c>
      <c r="J236" s="189">
        <f t="shared" si="77"/>
        <v>0</v>
      </c>
      <c r="K236" s="189">
        <f t="shared" si="77"/>
        <v>0</v>
      </c>
      <c r="L236" s="189">
        <f t="shared" si="77"/>
        <v>0</v>
      </c>
      <c r="M236" s="189">
        <f t="shared" si="77"/>
        <v>0</v>
      </c>
      <c r="N236" s="189">
        <f t="shared" si="77"/>
        <v>0</v>
      </c>
      <c r="O236" s="189">
        <f t="shared" si="77"/>
        <v>0</v>
      </c>
      <c r="P236" s="189">
        <f t="shared" si="77"/>
        <v>0</v>
      </c>
      <c r="Q236" s="189">
        <f t="shared" si="77"/>
        <v>0</v>
      </c>
      <c r="R236" s="189">
        <f t="shared" si="77"/>
        <v>0</v>
      </c>
      <c r="S236" s="189">
        <f t="shared" si="77"/>
        <v>0</v>
      </c>
      <c r="T236" s="189">
        <f t="shared" si="77"/>
        <v>0</v>
      </c>
      <c r="U236" s="189">
        <f t="shared" si="77"/>
        <v>0</v>
      </c>
      <c r="V236" s="189">
        <f t="shared" si="77"/>
        <v>0</v>
      </c>
      <c r="W236" s="189">
        <f t="shared" si="77"/>
        <v>0</v>
      </c>
      <c r="X236" s="189">
        <f t="shared" si="77"/>
        <v>0</v>
      </c>
      <c r="Y236" s="189">
        <f t="shared" si="77"/>
        <v>0</v>
      </c>
      <c r="Z236" s="189">
        <f t="shared" si="77"/>
        <v>0</v>
      </c>
      <c r="AA236" s="189">
        <f t="shared" si="77"/>
        <v>0</v>
      </c>
      <c r="AB236" s="189">
        <f t="shared" si="77"/>
        <v>0</v>
      </c>
      <c r="AC236" s="189">
        <f t="shared" si="77"/>
        <v>0</v>
      </c>
      <c r="AD236" s="189">
        <f t="shared" si="77"/>
        <v>0</v>
      </c>
      <c r="AE236" s="189">
        <f t="shared" si="77"/>
        <v>0</v>
      </c>
      <c r="AF236" s="189">
        <f t="shared" si="77"/>
        <v>0</v>
      </c>
      <c r="AG236" s="189">
        <f t="shared" si="77"/>
        <v>0</v>
      </c>
      <c r="AH236" s="189">
        <f t="shared" si="77"/>
        <v>0</v>
      </c>
      <c r="AI236" s="189">
        <f t="shared" si="77"/>
        <v>0</v>
      </c>
      <c r="AJ236" s="192">
        <f t="shared" si="77"/>
        <v>0</v>
      </c>
    </row>
    <row r="237" spans="1:36" x14ac:dyDescent="0.3">
      <c r="A237" s="7" t="s">
        <v>166</v>
      </c>
      <c r="B237" s="55" t="s">
        <v>529</v>
      </c>
      <c r="C237" s="184">
        <f t="shared" ref="C237:AJ237" si="78">+C$75*C153</f>
        <v>5.6657296632272175E-3</v>
      </c>
      <c r="D237" s="184">
        <f t="shared" si="78"/>
        <v>6.9055667690255968E-3</v>
      </c>
      <c r="E237" s="184">
        <f t="shared" si="78"/>
        <v>6.5836795648725899E-3</v>
      </c>
      <c r="F237" s="184">
        <f t="shared" si="78"/>
        <v>5.105022511343575E-3</v>
      </c>
      <c r="G237" s="184">
        <f t="shared" si="78"/>
        <v>4.0635975701119077E-3</v>
      </c>
      <c r="H237" s="184">
        <f t="shared" si="78"/>
        <v>5.4500443478323578E-3</v>
      </c>
      <c r="I237" s="93">
        <f t="shared" si="78"/>
        <v>7.9468519385134818E-3</v>
      </c>
      <c r="J237" s="93">
        <f t="shared" si="78"/>
        <v>7.9411233771730146E-3</v>
      </c>
      <c r="K237" s="93">
        <f t="shared" si="78"/>
        <v>7.9299275860198453E-3</v>
      </c>
      <c r="L237" s="93">
        <f t="shared" si="78"/>
        <v>7.9133287341514209E-3</v>
      </c>
      <c r="M237" s="93">
        <f t="shared" si="78"/>
        <v>7.8913909906653014E-3</v>
      </c>
      <c r="N237" s="93">
        <f t="shared" si="78"/>
        <v>7.8641785246590084E-3</v>
      </c>
      <c r="O237" s="93">
        <f t="shared" si="78"/>
        <v>7.8317555052301018E-3</v>
      </c>
      <c r="P237" s="93">
        <f t="shared" si="78"/>
        <v>7.7941861014760349E-3</v>
      </c>
      <c r="Q237" s="93">
        <f t="shared" si="78"/>
        <v>7.7515344824943639E-3</v>
      </c>
      <c r="R237" s="93">
        <f t="shared" si="78"/>
        <v>7.7038648173826003E-3</v>
      </c>
      <c r="S237" s="93">
        <f t="shared" si="78"/>
        <v>7.6512412752382892E-3</v>
      </c>
      <c r="T237" s="93">
        <f t="shared" si="78"/>
        <v>7.5937280251589445E-3</v>
      </c>
      <c r="U237" s="93">
        <f t="shared" si="78"/>
        <v>7.5313892362420861E-3</v>
      </c>
      <c r="V237" s="93">
        <f t="shared" si="78"/>
        <v>7.4642890775852679E-3</v>
      </c>
      <c r="W237" s="93">
        <f t="shared" si="78"/>
        <v>7.3829076068944524E-3</v>
      </c>
      <c r="X237" s="93">
        <f t="shared" si="78"/>
        <v>7.2991557021987469E-3</v>
      </c>
      <c r="Y237" s="93">
        <f t="shared" si="78"/>
        <v>7.211020062610209E-3</v>
      </c>
      <c r="Z237" s="93">
        <f t="shared" si="78"/>
        <v>7.1185779085394607E-3</v>
      </c>
      <c r="AA237" s="93">
        <f t="shared" si="78"/>
        <v>7.021906147648041E-3</v>
      </c>
      <c r="AB237" s="93">
        <f t="shared" si="78"/>
        <v>6.9210813764299982E-3</v>
      </c>
      <c r="AC237" s="93">
        <f t="shared" si="78"/>
        <v>6.725419429148863E-3</v>
      </c>
      <c r="AD237" s="93">
        <f t="shared" si="78"/>
        <v>6.5241723894134953E-3</v>
      </c>
      <c r="AE237" s="93">
        <f t="shared" si="78"/>
        <v>6.3247855194425691E-3</v>
      </c>
      <c r="AF237" s="93">
        <f t="shared" si="78"/>
        <v>6.12725319731425E-3</v>
      </c>
      <c r="AG237" s="93">
        <f t="shared" si="78"/>
        <v>5.9315698237384692E-3</v>
      </c>
      <c r="AH237" s="93">
        <f t="shared" si="78"/>
        <v>5.7377298219431615E-3</v>
      </c>
      <c r="AI237" s="93">
        <f t="shared" si="78"/>
        <v>5.5457276375611708E-3</v>
      </c>
      <c r="AJ237" s="185">
        <f t="shared" si="78"/>
        <v>5.3555577385178566E-3</v>
      </c>
    </row>
    <row r="238" spans="1:36" x14ac:dyDescent="0.3">
      <c r="A238" s="7" t="s">
        <v>167</v>
      </c>
      <c r="B238" s="55" t="s">
        <v>529</v>
      </c>
      <c r="C238" s="187">
        <f t="shared" ref="C238:AJ238" si="79">+C$75*C154</f>
        <v>2.9186343435254232E-3</v>
      </c>
      <c r="D238" s="187">
        <f t="shared" si="79"/>
        <v>3.0345890781688246E-3</v>
      </c>
      <c r="E238" s="187">
        <f t="shared" si="79"/>
        <v>3.4912346177769786E-3</v>
      </c>
      <c r="F238" s="187">
        <f t="shared" si="79"/>
        <v>2.6705574528212172E-3</v>
      </c>
      <c r="G238" s="187">
        <f t="shared" si="79"/>
        <v>2.8845710363746202E-3</v>
      </c>
      <c r="H238" s="187">
        <f t="shared" si="79"/>
        <v>1.7941502714073781E-3</v>
      </c>
      <c r="I238" s="94">
        <f t="shared" si="79"/>
        <v>3.0585799501110364E-3</v>
      </c>
      <c r="J238" s="94">
        <f t="shared" si="79"/>
        <v>2.8388521731811623E-3</v>
      </c>
      <c r="K238" s="94">
        <f t="shared" si="79"/>
        <v>2.6260596370108469E-3</v>
      </c>
      <c r="L238" s="94">
        <f t="shared" si="79"/>
        <v>2.4201381725026429E-3</v>
      </c>
      <c r="M238" s="94">
        <f t="shared" si="79"/>
        <v>2.2210236105589887E-3</v>
      </c>
      <c r="N238" s="94">
        <f t="shared" si="79"/>
        <v>2.0286517820823614E-3</v>
      </c>
      <c r="O238" s="94">
        <f t="shared" si="79"/>
        <v>1.8429585179752044E-3</v>
      </c>
      <c r="P238" s="94">
        <f t="shared" si="79"/>
        <v>1.6638796491400638E-3</v>
      </c>
      <c r="Q238" s="94">
        <f t="shared" si="79"/>
        <v>1.4913510064793821E-3</v>
      </c>
      <c r="R238" s="94">
        <f t="shared" si="79"/>
        <v>1.3253084208955965E-3</v>
      </c>
      <c r="S238" s="94">
        <f t="shared" si="79"/>
        <v>1.1656877232912649E-3</v>
      </c>
      <c r="T238" s="94">
        <f t="shared" si="79"/>
        <v>1.0124247445688237E-3</v>
      </c>
      <c r="U238" s="94">
        <f t="shared" si="79"/>
        <v>8.6545531563074984E-4</v>
      </c>
      <c r="V238" s="94">
        <f t="shared" si="79"/>
        <v>7.2471526737949139E-4</v>
      </c>
      <c r="W238" s="94">
        <f t="shared" si="79"/>
        <v>5.8937533393558388E-4</v>
      </c>
      <c r="X238" s="94">
        <f t="shared" si="79"/>
        <v>4.6059983806188E-4</v>
      </c>
      <c r="Y238" s="94">
        <f t="shared" si="79"/>
        <v>3.3810246010226017E-4</v>
      </c>
      <c r="Z238" s="94">
        <f t="shared" si="79"/>
        <v>2.2180021950548917E-4</v>
      </c>
      <c r="AA238" s="94">
        <f t="shared" si="79"/>
        <v>1.1161047179848666E-4</v>
      </c>
      <c r="AB238" s="94">
        <f t="shared" si="79"/>
        <v>7.4509068867251914E-6</v>
      </c>
      <c r="AC238" s="94">
        <f t="shared" si="79"/>
        <v>0</v>
      </c>
      <c r="AD238" s="94">
        <f t="shared" si="79"/>
        <v>0</v>
      </c>
      <c r="AE238" s="94">
        <f t="shared" si="79"/>
        <v>0</v>
      </c>
      <c r="AF238" s="94">
        <f t="shared" si="79"/>
        <v>0</v>
      </c>
      <c r="AG238" s="94">
        <f t="shared" si="79"/>
        <v>0</v>
      </c>
      <c r="AH238" s="94">
        <f t="shared" si="79"/>
        <v>0</v>
      </c>
      <c r="AI238" s="94">
        <f t="shared" si="79"/>
        <v>0</v>
      </c>
      <c r="AJ238" s="188">
        <f t="shared" si="79"/>
        <v>0</v>
      </c>
    </row>
    <row r="239" spans="1:36" x14ac:dyDescent="0.3">
      <c r="A239" s="7" t="s">
        <v>168</v>
      </c>
      <c r="B239" s="55" t="s">
        <v>529</v>
      </c>
      <c r="C239" s="189">
        <f t="shared" ref="C239:AJ239" si="80">+C$76*C155</f>
        <v>1.5435987368891945E-2</v>
      </c>
      <c r="D239" s="189">
        <f t="shared" si="80"/>
        <v>1.5734416795772581E-2</v>
      </c>
      <c r="E239" s="189">
        <f t="shared" si="80"/>
        <v>1.4761563833993919E-2</v>
      </c>
      <c r="F239" s="189">
        <f t="shared" si="80"/>
        <v>1.3093476109168955E-2</v>
      </c>
      <c r="G239" s="189">
        <f t="shared" si="80"/>
        <v>1.4999062983558823E-2</v>
      </c>
      <c r="H239" s="189">
        <f t="shared" si="80"/>
        <v>1.4258512179715381E-2</v>
      </c>
      <c r="I239" s="189">
        <f t="shared" si="80"/>
        <v>2.1173559997775385E-2</v>
      </c>
      <c r="J239" s="189">
        <f t="shared" si="80"/>
        <v>2.1293083209701798E-2</v>
      </c>
      <c r="K239" s="189">
        <f t="shared" si="80"/>
        <v>2.1410943535805662E-2</v>
      </c>
      <c r="L239" s="189">
        <f t="shared" si="80"/>
        <v>2.1527140976086909E-2</v>
      </c>
      <c r="M239" s="189">
        <f t="shared" si="80"/>
        <v>2.1641675530545676E-2</v>
      </c>
      <c r="N239" s="189">
        <f t="shared" si="80"/>
        <v>2.1754547199181826E-2</v>
      </c>
      <c r="O239" s="189">
        <f t="shared" si="80"/>
        <v>2.1865755981995492E-2</v>
      </c>
      <c r="P239" s="189">
        <f t="shared" si="80"/>
        <v>2.1975301878986546E-2</v>
      </c>
      <c r="Q239" s="189">
        <f t="shared" si="80"/>
        <v>2.2083184890155115E-2</v>
      </c>
      <c r="R239" s="189">
        <f t="shared" si="80"/>
        <v>2.2189405015501103E-2</v>
      </c>
      <c r="S239" s="189">
        <f t="shared" si="80"/>
        <v>2.2293962255024575E-2</v>
      </c>
      <c r="T239" s="189">
        <f t="shared" si="80"/>
        <v>2.2396856608725434E-2</v>
      </c>
      <c r="U239" s="189">
        <f t="shared" si="80"/>
        <v>2.249808807660381E-2</v>
      </c>
      <c r="V239" s="189">
        <f t="shared" si="80"/>
        <v>2.2597656658659634E-2</v>
      </c>
      <c r="W239" s="189">
        <f t="shared" si="80"/>
        <v>2.2666138338473051E-2</v>
      </c>
      <c r="X239" s="189">
        <f t="shared" si="80"/>
        <v>2.2739138887713787E-2</v>
      </c>
      <c r="Y239" s="189">
        <f t="shared" si="80"/>
        <v>2.2810333947718048E-2</v>
      </c>
      <c r="Z239" s="189">
        <f t="shared" si="80"/>
        <v>2.2879729008332343E-2</v>
      </c>
      <c r="AA239" s="190">
        <f t="shared" si="80"/>
        <v>2.2947329537168656E-2</v>
      </c>
      <c r="AB239" s="190">
        <f t="shared" si="80"/>
        <v>2.3013140979717298E-2</v>
      </c>
      <c r="AC239" s="190">
        <f t="shared" si="80"/>
        <v>2.3077168759458224E-2</v>
      </c>
      <c r="AD239" s="190">
        <f t="shared" si="80"/>
        <v>2.3139418277972557E-2</v>
      </c>
      <c r="AE239" s="190">
        <f t="shared" si="80"/>
        <v>2.3199894915052647E-2</v>
      </c>
      <c r="AF239" s="190">
        <f t="shared" si="80"/>
        <v>2.3258604028812149E-2</v>
      </c>
      <c r="AG239" s="190">
        <f t="shared" si="80"/>
        <v>2.3315550955794732E-2</v>
      </c>
      <c r="AH239" s="190">
        <f t="shared" si="80"/>
        <v>2.3370741011082965E-2</v>
      </c>
      <c r="AI239" s="190">
        <f t="shared" si="80"/>
        <v>2.342417948840567E-2</v>
      </c>
      <c r="AJ239" s="191">
        <f t="shared" si="80"/>
        <v>2.3475871660245236E-2</v>
      </c>
    </row>
    <row r="240" spans="1:36" x14ac:dyDescent="0.3">
      <c r="A240" s="7" t="s">
        <v>169</v>
      </c>
      <c r="B240" s="55" t="s">
        <v>529</v>
      </c>
      <c r="C240" s="184">
        <f t="shared" ref="C240:AJ240" si="81">+C$77*C156</f>
        <v>2.1125025830347425E-3</v>
      </c>
      <c r="D240" s="184">
        <f t="shared" si="81"/>
        <v>2.0098910726182172E-3</v>
      </c>
      <c r="E240" s="184">
        <f t="shared" si="81"/>
        <v>1.7596317200785721E-3</v>
      </c>
      <c r="F240" s="184">
        <f t="shared" si="81"/>
        <v>1.2875833398481389E-3</v>
      </c>
      <c r="G240" s="184">
        <f t="shared" si="81"/>
        <v>1.6126825951090246E-3</v>
      </c>
      <c r="H240" s="184">
        <f t="shared" si="81"/>
        <v>1.9362756300639681E-3</v>
      </c>
      <c r="I240" s="184">
        <f t="shared" si="81"/>
        <v>1.9818972714289833E-3</v>
      </c>
      <c r="J240" s="184">
        <f t="shared" si="81"/>
        <v>1.8187706604302644E-3</v>
      </c>
      <c r="K240" s="184">
        <f t="shared" si="81"/>
        <v>1.6569021180383205E-3</v>
      </c>
      <c r="L240" s="184">
        <f t="shared" si="81"/>
        <v>1.4962916442530167E-3</v>
      </c>
      <c r="M240" s="184">
        <f t="shared" si="81"/>
        <v>1.3369392390744205E-3</v>
      </c>
      <c r="N240" s="184">
        <f t="shared" si="81"/>
        <v>1.178844902502532E-3</v>
      </c>
      <c r="O240" s="184">
        <f t="shared" si="81"/>
        <v>1.0220086345373509E-3</v>
      </c>
      <c r="P240" s="184">
        <f t="shared" si="81"/>
        <v>8.6643043517887759E-4</v>
      </c>
      <c r="Q240" s="184">
        <f t="shared" si="81"/>
        <v>7.1211030442711184E-4</v>
      </c>
      <c r="R240" s="184">
        <f t="shared" si="81"/>
        <v>5.5904824228212007E-4</v>
      </c>
      <c r="S240" s="184">
        <f t="shared" si="81"/>
        <v>4.0724424874376915E-4</v>
      </c>
      <c r="T240" s="184">
        <f t="shared" si="81"/>
        <v>2.5669832381212585E-4</v>
      </c>
      <c r="U240" s="184">
        <f t="shared" si="81"/>
        <v>1.0741046748719013E-4</v>
      </c>
      <c r="V240" s="184">
        <f t="shared" si="81"/>
        <v>-4.0619320231037941E-5</v>
      </c>
      <c r="W240" s="184">
        <f t="shared" si="81"/>
        <v>0</v>
      </c>
      <c r="X240" s="184">
        <f t="shared" si="81"/>
        <v>0</v>
      </c>
      <c r="Y240" s="184">
        <f t="shared" si="81"/>
        <v>0</v>
      </c>
      <c r="Z240" s="184">
        <f t="shared" si="81"/>
        <v>0</v>
      </c>
      <c r="AA240" s="93">
        <f t="shared" si="81"/>
        <v>0</v>
      </c>
      <c r="AB240" s="93">
        <f t="shared" si="81"/>
        <v>0</v>
      </c>
      <c r="AC240" s="93">
        <f t="shared" si="81"/>
        <v>0</v>
      </c>
      <c r="AD240" s="93">
        <f t="shared" si="81"/>
        <v>0</v>
      </c>
      <c r="AE240" s="93">
        <f t="shared" si="81"/>
        <v>0</v>
      </c>
      <c r="AF240" s="93">
        <f t="shared" si="81"/>
        <v>0</v>
      </c>
      <c r="AG240" s="93">
        <f t="shared" si="81"/>
        <v>0</v>
      </c>
      <c r="AH240" s="93">
        <f t="shared" si="81"/>
        <v>0</v>
      </c>
      <c r="AI240" s="93">
        <f t="shared" si="81"/>
        <v>0</v>
      </c>
      <c r="AJ240" s="185">
        <f t="shared" si="81"/>
        <v>0</v>
      </c>
    </row>
    <row r="241" spans="1:36" x14ac:dyDescent="0.3">
      <c r="A241" s="7" t="s">
        <v>170</v>
      </c>
      <c r="B241" s="55" t="s">
        <v>529</v>
      </c>
      <c r="C241" s="187">
        <f t="shared" ref="C241:AJ241" si="82">+C$77*C157</f>
        <v>6.2962310873768064E-5</v>
      </c>
      <c r="D241" s="187">
        <f t="shared" si="82"/>
        <v>7.0031689121698826E-5</v>
      </c>
      <c r="E241" s="187">
        <f t="shared" si="82"/>
        <v>6.6891761132326837E-5</v>
      </c>
      <c r="F241" s="187">
        <f t="shared" si="82"/>
        <v>7.7853030677493804E-5</v>
      </c>
      <c r="G241" s="187">
        <f t="shared" si="82"/>
        <v>9.4252087198383081E-5</v>
      </c>
      <c r="H241" s="187">
        <f t="shared" si="82"/>
        <v>6.2597309606122031E-8</v>
      </c>
      <c r="I241" s="187">
        <f t="shared" si="82"/>
        <v>0</v>
      </c>
      <c r="J241" s="187">
        <f t="shared" si="82"/>
        <v>0</v>
      </c>
      <c r="K241" s="187">
        <f t="shared" si="82"/>
        <v>0</v>
      </c>
      <c r="L241" s="187">
        <f t="shared" si="82"/>
        <v>0</v>
      </c>
      <c r="M241" s="187">
        <f t="shared" si="82"/>
        <v>0</v>
      </c>
      <c r="N241" s="187">
        <f t="shared" si="82"/>
        <v>0</v>
      </c>
      <c r="O241" s="187">
        <f t="shared" si="82"/>
        <v>0</v>
      </c>
      <c r="P241" s="187">
        <f t="shared" si="82"/>
        <v>0</v>
      </c>
      <c r="Q241" s="187">
        <f t="shared" si="82"/>
        <v>0</v>
      </c>
      <c r="R241" s="187">
        <f t="shared" si="82"/>
        <v>0</v>
      </c>
      <c r="S241" s="187">
        <f t="shared" si="82"/>
        <v>0</v>
      </c>
      <c r="T241" s="187">
        <f t="shared" si="82"/>
        <v>0</v>
      </c>
      <c r="U241" s="187">
        <f t="shared" si="82"/>
        <v>0</v>
      </c>
      <c r="V241" s="187">
        <f t="shared" si="82"/>
        <v>0</v>
      </c>
      <c r="W241" s="187">
        <f t="shared" si="82"/>
        <v>0</v>
      </c>
      <c r="X241" s="187">
        <f t="shared" si="82"/>
        <v>0</v>
      </c>
      <c r="Y241" s="187">
        <f t="shared" si="82"/>
        <v>0</v>
      </c>
      <c r="Z241" s="187">
        <f t="shared" si="82"/>
        <v>0</v>
      </c>
      <c r="AA241" s="94">
        <f t="shared" si="82"/>
        <v>0</v>
      </c>
      <c r="AB241" s="94">
        <f t="shared" si="82"/>
        <v>0</v>
      </c>
      <c r="AC241" s="94">
        <f t="shared" si="82"/>
        <v>0</v>
      </c>
      <c r="AD241" s="94">
        <f t="shared" si="82"/>
        <v>0</v>
      </c>
      <c r="AE241" s="94">
        <f t="shared" si="82"/>
        <v>0</v>
      </c>
      <c r="AF241" s="94">
        <f t="shared" si="82"/>
        <v>0</v>
      </c>
      <c r="AG241" s="94">
        <f t="shared" si="82"/>
        <v>0</v>
      </c>
      <c r="AH241" s="94">
        <f t="shared" si="82"/>
        <v>0</v>
      </c>
      <c r="AI241" s="94">
        <f t="shared" si="82"/>
        <v>0</v>
      </c>
      <c r="AJ241" s="188">
        <f t="shared" si="82"/>
        <v>0</v>
      </c>
    </row>
    <row r="242" spans="1:36" x14ac:dyDescent="0.3">
      <c r="A242" s="7" t="s">
        <v>171</v>
      </c>
      <c r="B242" s="55" t="s">
        <v>529</v>
      </c>
      <c r="C242" s="189">
        <f t="shared" ref="C242:AJ242" si="83">+C$78*C158</f>
        <v>2.1343342018198454E-3</v>
      </c>
      <c r="D242" s="189">
        <f t="shared" si="83"/>
        <v>2.2429855611310404E-3</v>
      </c>
      <c r="E242" s="189">
        <f t="shared" si="83"/>
        <v>2.3165868983748531E-3</v>
      </c>
      <c r="F242" s="189">
        <f t="shared" si="83"/>
        <v>2.5930311365319459E-3</v>
      </c>
      <c r="G242" s="189">
        <f t="shared" si="83"/>
        <v>2.652206242502207E-3</v>
      </c>
      <c r="H242" s="189">
        <f t="shared" si="83"/>
        <v>2.8274246051550808E-3</v>
      </c>
      <c r="I242" s="189">
        <f t="shared" si="83"/>
        <v>4.0460442054586331E-3</v>
      </c>
      <c r="J242" s="189">
        <f t="shared" si="83"/>
        <v>4.1941545324911721E-3</v>
      </c>
      <c r="K242" s="189">
        <f t="shared" si="83"/>
        <v>4.3409311326106682E-3</v>
      </c>
      <c r="L242" s="189">
        <f t="shared" si="83"/>
        <v>4.48637400581719E-3</v>
      </c>
      <c r="M242" s="189">
        <f t="shared" si="83"/>
        <v>4.6304831521106014E-3</v>
      </c>
      <c r="N242" s="189">
        <f t="shared" si="83"/>
        <v>4.7732585714909707E-3</v>
      </c>
      <c r="O242" s="189">
        <f t="shared" si="83"/>
        <v>4.914700263958364E-3</v>
      </c>
      <c r="P242" s="189">
        <f t="shared" si="83"/>
        <v>5.0548082295126476E-3</v>
      </c>
      <c r="Q242" s="189">
        <f t="shared" si="83"/>
        <v>5.1935824681538893E-3</v>
      </c>
      <c r="R242" s="189">
        <f t="shared" si="83"/>
        <v>5.3310229798821628E-3</v>
      </c>
      <c r="S242" s="189">
        <f t="shared" si="83"/>
        <v>5.4671297646973196E-3</v>
      </c>
      <c r="T242" s="189">
        <f t="shared" si="83"/>
        <v>5.6019028225994336E-3</v>
      </c>
      <c r="U242" s="189">
        <f t="shared" si="83"/>
        <v>5.7353421535885707E-3</v>
      </c>
      <c r="V242" s="189">
        <f t="shared" si="83"/>
        <v>5.8674477576646008E-3</v>
      </c>
      <c r="W242" s="189">
        <f t="shared" si="83"/>
        <v>5.9904431492633662E-3</v>
      </c>
      <c r="X242" s="189">
        <f t="shared" si="83"/>
        <v>6.1134982692541027E-3</v>
      </c>
      <c r="Y242" s="189">
        <f t="shared" si="83"/>
        <v>6.2349743968292274E-3</v>
      </c>
      <c r="Z242" s="189">
        <f t="shared" si="83"/>
        <v>6.3548763331394724E-3</v>
      </c>
      <c r="AA242" s="190">
        <f t="shared" si="83"/>
        <v>6.4732088598905158E-3</v>
      </c>
      <c r="AB242" s="190">
        <f t="shared" si="83"/>
        <v>6.5899767394411194E-3</v>
      </c>
      <c r="AC242" s="190">
        <f t="shared" si="83"/>
        <v>6.7051847149012609E-3</v>
      </c>
      <c r="AD242" s="190">
        <f t="shared" si="83"/>
        <v>6.818837510229085E-3</v>
      </c>
      <c r="AE242" s="190">
        <f t="shared" si="83"/>
        <v>6.9309398303273187E-3</v>
      </c>
      <c r="AF242" s="190">
        <f t="shared" si="83"/>
        <v>7.0414963611395891E-3</v>
      </c>
      <c r="AG242" s="190">
        <f t="shared" si="83"/>
        <v>7.1505117697456535E-3</v>
      </c>
      <c r="AH242" s="190">
        <f t="shared" si="83"/>
        <v>7.2579907044560583E-3</v>
      </c>
      <c r="AI242" s="190">
        <f t="shared" si="83"/>
        <v>7.3639377949067447E-3</v>
      </c>
      <c r="AJ242" s="191">
        <f t="shared" si="83"/>
        <v>7.4683576521525638E-3</v>
      </c>
    </row>
    <row r="243" spans="1:36" x14ac:dyDescent="0.3">
      <c r="A243" s="7" t="s">
        <v>172</v>
      </c>
      <c r="B243" s="55" t="s">
        <v>529</v>
      </c>
      <c r="C243" s="186">
        <f t="shared" ref="C243:AJ243" si="84">+C$79*C159</f>
        <v>8.8367688229032057E-4</v>
      </c>
      <c r="D243" s="186">
        <f t="shared" si="84"/>
        <v>8.6438824442914631E-4</v>
      </c>
      <c r="E243" s="186">
        <f t="shared" si="84"/>
        <v>8.2445184285727629E-4</v>
      </c>
      <c r="F243" s="186">
        <f t="shared" si="84"/>
        <v>8.5995277404572442E-4</v>
      </c>
      <c r="G243" s="186">
        <f t="shared" si="84"/>
        <v>8.8673042232416703E-4</v>
      </c>
      <c r="H243" s="186">
        <f t="shared" si="84"/>
        <v>7.4077994551720512E-4</v>
      </c>
      <c r="I243" s="186">
        <f t="shared" si="84"/>
        <v>1.1430394209278306E-3</v>
      </c>
      <c r="J243" s="186">
        <f t="shared" si="84"/>
        <v>1.1310126892151728E-3</v>
      </c>
      <c r="K243" s="186">
        <f t="shared" si="84"/>
        <v>1.1190460565415664E-3</v>
      </c>
      <c r="L243" s="186">
        <f t="shared" si="84"/>
        <v>1.1071395229070133E-3</v>
      </c>
      <c r="M243" s="186">
        <f t="shared" si="84"/>
        <v>1.0952930883115133E-3</v>
      </c>
      <c r="N243" s="186">
        <f t="shared" si="84"/>
        <v>1.0835067527550668E-3</v>
      </c>
      <c r="O243" s="186">
        <f t="shared" si="84"/>
        <v>1.0717805162376733E-3</v>
      </c>
      <c r="P243" s="186">
        <f t="shared" si="84"/>
        <v>1.0601143787593332E-3</v>
      </c>
      <c r="Q243" s="186">
        <f t="shared" si="84"/>
        <v>1.0485083403200463E-3</v>
      </c>
      <c r="R243" s="186">
        <f t="shared" si="84"/>
        <v>1.0369624009198141E-3</v>
      </c>
      <c r="S243" s="186">
        <f t="shared" si="84"/>
        <v>1.0254765605586338E-3</v>
      </c>
      <c r="T243" s="186">
        <f t="shared" si="84"/>
        <v>1.0140508192365066E-3</v>
      </c>
      <c r="U243" s="186">
        <f t="shared" si="84"/>
        <v>1.0026851769534327E-3</v>
      </c>
      <c r="V243" s="186">
        <f t="shared" si="84"/>
        <v>9.9137963370941212E-4</v>
      </c>
      <c r="W243" s="186">
        <f t="shared" si="84"/>
        <v>9.7886347922044236E-4</v>
      </c>
      <c r="X243" s="186">
        <f t="shared" si="84"/>
        <v>9.6670984095831921E-4</v>
      </c>
      <c r="Y243" s="186">
        <f t="shared" si="84"/>
        <v>9.5464076359804459E-4</v>
      </c>
      <c r="Z243" s="186">
        <f t="shared" si="84"/>
        <v>9.4265599002018783E-4</v>
      </c>
      <c r="AA243" s="53">
        <f t="shared" si="84"/>
        <v>9.3075526414667102E-4</v>
      </c>
      <c r="AB243" s="53">
        <f t="shared" si="84"/>
        <v>9.189383309355086E-4</v>
      </c>
      <c r="AC243" s="53">
        <f t="shared" si="84"/>
        <v>9.0720493637556877E-4</v>
      </c>
      <c r="AD243" s="53">
        <f t="shared" si="84"/>
        <v>8.9555482748136859E-4</v>
      </c>
      <c r="AE243" s="53">
        <f t="shared" si="84"/>
        <v>8.8398775228790778E-4</v>
      </c>
      <c r="AF243" s="53">
        <f t="shared" si="84"/>
        <v>8.7250345984552283E-4</v>
      </c>
      <c r="AG243" s="53">
        <f t="shared" si="84"/>
        <v>8.6110170021478076E-4</v>
      </c>
      <c r="AH243" s="53">
        <f t="shared" si="84"/>
        <v>8.4978222446140074E-4</v>
      </c>
      <c r="AI243" s="53">
        <f t="shared" si="84"/>
        <v>8.3854478465120554E-4</v>
      </c>
      <c r="AJ243" s="57">
        <f t="shared" si="84"/>
        <v>8.2738913384510448E-4</v>
      </c>
    </row>
    <row r="244" spans="1:36" x14ac:dyDescent="0.3">
      <c r="A244" s="7" t="s">
        <v>173</v>
      </c>
      <c r="B244" s="55" t="s">
        <v>529</v>
      </c>
      <c r="C244" s="189">
        <f t="shared" ref="C244:AJ244" si="85">+C$60*C160</f>
        <v>8.1768445262267245E-2</v>
      </c>
      <c r="D244" s="189">
        <f t="shared" si="85"/>
        <v>8.3318953910737889E-2</v>
      </c>
      <c r="E244" s="189">
        <f t="shared" si="85"/>
        <v>8.1373291869904218E-2</v>
      </c>
      <c r="F244" s="189">
        <f t="shared" si="85"/>
        <v>8.0617743226141167E-2</v>
      </c>
      <c r="G244" s="189">
        <f t="shared" si="85"/>
        <v>7.7051762702522286E-2</v>
      </c>
      <c r="H244" s="189">
        <f t="shared" si="85"/>
        <v>8.2339175797536371E-2</v>
      </c>
      <c r="I244" s="189">
        <f t="shared" si="85"/>
        <v>0.11365367815227137</v>
      </c>
      <c r="J244" s="189">
        <f t="shared" si="85"/>
        <v>0.11316871710437394</v>
      </c>
      <c r="K244" s="189">
        <f t="shared" si="85"/>
        <v>0.11268396649061947</v>
      </c>
      <c r="L244" s="189">
        <f t="shared" si="85"/>
        <v>0.11219942631100799</v>
      </c>
      <c r="M244" s="189">
        <f t="shared" si="85"/>
        <v>0.11171509656553946</v>
      </c>
      <c r="N244" s="189">
        <f t="shared" si="85"/>
        <v>0.11123097725421394</v>
      </c>
      <c r="O244" s="189">
        <f t="shared" si="85"/>
        <v>0.1107470683770314</v>
      </c>
      <c r="P244" s="189">
        <f t="shared" si="85"/>
        <v>0.1102633699339918</v>
      </c>
      <c r="Q244" s="189">
        <f t="shared" si="85"/>
        <v>0.10977988192509518</v>
      </c>
      <c r="R244" s="189">
        <f t="shared" si="85"/>
        <v>0.10929660435034171</v>
      </c>
      <c r="S244" s="189">
        <f t="shared" si="85"/>
        <v>0.10881353720973105</v>
      </c>
      <c r="T244" s="189">
        <f t="shared" si="85"/>
        <v>0.10833068050326337</v>
      </c>
      <c r="U244" s="189">
        <f t="shared" si="85"/>
        <v>0.10784803423093867</v>
      </c>
      <c r="V244" s="189">
        <f t="shared" si="85"/>
        <v>0.10736559839275693</v>
      </c>
      <c r="W244" s="189">
        <f t="shared" si="85"/>
        <v>0.10674480236981719</v>
      </c>
      <c r="X244" s="189">
        <f t="shared" si="85"/>
        <v>0.10615549054949705</v>
      </c>
      <c r="Y244" s="189">
        <f t="shared" si="85"/>
        <v>0.10556758426690591</v>
      </c>
      <c r="Z244" s="189">
        <f t="shared" si="85"/>
        <v>0.10498107924830651</v>
      </c>
      <c r="AA244" s="190">
        <f t="shared" si="85"/>
        <v>0.10439597123727092</v>
      </c>
      <c r="AB244" s="190">
        <f t="shared" si="85"/>
        <v>0.10381225599459243</v>
      </c>
      <c r="AC244" s="190">
        <f t="shared" si="85"/>
        <v>0.10322992929819895</v>
      </c>
      <c r="AD244" s="190">
        <f t="shared" si="85"/>
        <v>0.10264898694306616</v>
      </c>
      <c r="AE244" s="190">
        <f t="shared" si="85"/>
        <v>0.10206942474113201</v>
      </c>
      <c r="AF244" s="190">
        <f t="shared" si="85"/>
        <v>0.10149123852121075</v>
      </c>
      <c r="AG244" s="190">
        <f t="shared" si="85"/>
        <v>0.10091442412890843</v>
      </c>
      <c r="AH244" s="190">
        <f t="shared" si="85"/>
        <v>0.10033897742653826</v>
      </c>
      <c r="AI244" s="190">
        <f t="shared" si="85"/>
        <v>9.9764894293036838E-2</v>
      </c>
      <c r="AJ244" s="191">
        <f t="shared" si="85"/>
        <v>9.9192170623880666E-2</v>
      </c>
    </row>
    <row r="245" spans="1:36" x14ac:dyDescent="0.3">
      <c r="A245" s="7" t="s">
        <v>174</v>
      </c>
      <c r="B245" s="55" t="s">
        <v>529</v>
      </c>
      <c r="C245" s="184">
        <f t="shared" ref="C245:AJ245" si="86">+C$87*C161</f>
        <v>5.4290049278725655E-4</v>
      </c>
      <c r="D245" s="184">
        <f t="shared" si="86"/>
        <v>5.135886576054724E-4</v>
      </c>
      <c r="E245" s="184">
        <f t="shared" si="86"/>
        <v>5.5171077097004851E-4</v>
      </c>
      <c r="F245" s="184">
        <f t="shared" si="86"/>
        <v>3.260022878554762E-4</v>
      </c>
      <c r="G245" s="184">
        <f t="shared" si="86"/>
        <v>5.1996559453963123E-4</v>
      </c>
      <c r="H245" s="184">
        <f t="shared" si="86"/>
        <v>4.5309934678939071E-4</v>
      </c>
      <c r="I245" s="93">
        <f t="shared" si="86"/>
        <v>2.82521290591306E-4</v>
      </c>
      <c r="J245" s="93">
        <f t="shared" si="86"/>
        <v>2.4952590344129314E-4</v>
      </c>
      <c r="K245" s="93">
        <f t="shared" si="86"/>
        <v>2.1762684398381248E-4</v>
      </c>
      <c r="L245" s="93">
        <f t="shared" si="86"/>
        <v>1.8682784894245323E-4</v>
      </c>
      <c r="M245" s="93">
        <f t="shared" si="86"/>
        <v>1.5713265504081265E-4</v>
      </c>
      <c r="N245" s="93">
        <f t="shared" si="86"/>
        <v>1.2854499900248059E-4</v>
      </c>
      <c r="O245" s="93">
        <f t="shared" si="86"/>
        <v>1.010686175510693E-4</v>
      </c>
      <c r="P245" s="93">
        <f t="shared" si="86"/>
        <v>7.4707247410168485E-5</v>
      </c>
      <c r="Q245" s="93">
        <f t="shared" si="86"/>
        <v>4.9464625303368505E-5</v>
      </c>
      <c r="R245" s="93">
        <f t="shared" si="86"/>
        <v>2.5344487954280643E-5</v>
      </c>
      <c r="S245" s="93">
        <f t="shared" si="86"/>
        <v>2.3505720864950922E-6</v>
      </c>
      <c r="T245" s="93">
        <f t="shared" si="86"/>
        <v>0</v>
      </c>
      <c r="U245" s="93">
        <f t="shared" si="86"/>
        <v>0</v>
      </c>
      <c r="V245" s="93">
        <f t="shared" si="86"/>
        <v>0</v>
      </c>
      <c r="W245" s="93">
        <f t="shared" si="86"/>
        <v>0</v>
      </c>
      <c r="X245" s="93">
        <f t="shared" si="86"/>
        <v>0</v>
      </c>
      <c r="Y245" s="93">
        <f t="shared" si="86"/>
        <v>0</v>
      </c>
      <c r="Z245" s="93">
        <f t="shared" si="86"/>
        <v>0</v>
      </c>
      <c r="AA245" s="93">
        <f t="shared" si="86"/>
        <v>0</v>
      </c>
      <c r="AB245" s="93">
        <f t="shared" si="86"/>
        <v>0</v>
      </c>
      <c r="AC245" s="93">
        <f t="shared" si="86"/>
        <v>0</v>
      </c>
      <c r="AD245" s="93">
        <f t="shared" si="86"/>
        <v>0</v>
      </c>
      <c r="AE245" s="93">
        <f t="shared" si="86"/>
        <v>0</v>
      </c>
      <c r="AF245" s="93">
        <f t="shared" si="86"/>
        <v>0</v>
      </c>
      <c r="AG245" s="93">
        <f t="shared" si="86"/>
        <v>0</v>
      </c>
      <c r="AH245" s="93">
        <f t="shared" si="86"/>
        <v>0</v>
      </c>
      <c r="AI245" s="93">
        <f t="shared" si="86"/>
        <v>0</v>
      </c>
      <c r="AJ245" s="185">
        <f t="shared" si="86"/>
        <v>0</v>
      </c>
    </row>
    <row r="246" spans="1:36" x14ac:dyDescent="0.3">
      <c r="A246" s="7" t="s">
        <v>175</v>
      </c>
      <c r="B246" s="55" t="s">
        <v>529</v>
      </c>
      <c r="C246" s="186">
        <f t="shared" ref="C246:AJ246" si="87">+C$87*C162</f>
        <v>0</v>
      </c>
      <c r="D246" s="186">
        <f t="shared" si="87"/>
        <v>9.8572698294163118E-6</v>
      </c>
      <c r="E246" s="186">
        <f t="shared" si="87"/>
        <v>1.1933528455114875E-5</v>
      </c>
      <c r="F246" s="186">
        <f t="shared" si="87"/>
        <v>2.5350296532992537E-5</v>
      </c>
      <c r="G246" s="186">
        <f t="shared" si="87"/>
        <v>2.1846386985194134E-5</v>
      </c>
      <c r="H246" s="186">
        <f t="shared" si="87"/>
        <v>1.2762519943208535E-5</v>
      </c>
      <c r="I246" s="53">
        <f t="shared" si="87"/>
        <v>7.4291105421582766E-6</v>
      </c>
      <c r="J246" s="53">
        <f t="shared" si="87"/>
        <v>5.8635715531206519E-6</v>
      </c>
      <c r="K246" s="53">
        <f t="shared" si="87"/>
        <v>4.355100982127572E-6</v>
      </c>
      <c r="L246" s="53">
        <f t="shared" si="87"/>
        <v>2.9038922486906208E-6</v>
      </c>
      <c r="M246" s="53">
        <f t="shared" si="87"/>
        <v>1.5101387723213797E-6</v>
      </c>
      <c r="N246" s="53">
        <f t="shared" si="87"/>
        <v>1.7403397253189443E-7</v>
      </c>
      <c r="O246" s="53">
        <f t="shared" si="87"/>
        <v>-1.1042287311671968E-6</v>
      </c>
      <c r="P246" s="53">
        <f t="shared" si="87"/>
        <v>-2.3244559192638362E-6</v>
      </c>
      <c r="Q246" s="53">
        <f t="shared" si="87"/>
        <v>-3.4864541722464461E-6</v>
      </c>
      <c r="R246" s="53">
        <f t="shared" si="87"/>
        <v>-4.5900300706034416E-6</v>
      </c>
      <c r="S246" s="53">
        <f t="shared" si="87"/>
        <v>-5.6349901948232449E-6</v>
      </c>
      <c r="T246" s="53">
        <f t="shared" si="87"/>
        <v>-6.6122568200831632E-6</v>
      </c>
      <c r="U246" s="53">
        <f t="shared" si="87"/>
        <v>0</v>
      </c>
      <c r="V246" s="53">
        <f t="shared" si="87"/>
        <v>0</v>
      </c>
      <c r="W246" s="53">
        <f t="shared" si="87"/>
        <v>0</v>
      </c>
      <c r="X246" s="53">
        <f t="shared" si="87"/>
        <v>0</v>
      </c>
      <c r="Y246" s="53">
        <f t="shared" si="87"/>
        <v>0</v>
      </c>
      <c r="Z246" s="53">
        <f t="shared" si="87"/>
        <v>0</v>
      </c>
      <c r="AA246" s="53">
        <f t="shared" si="87"/>
        <v>0</v>
      </c>
      <c r="AB246" s="53">
        <f t="shared" si="87"/>
        <v>0</v>
      </c>
      <c r="AC246" s="53">
        <f t="shared" si="87"/>
        <v>0</v>
      </c>
      <c r="AD246" s="53">
        <f t="shared" si="87"/>
        <v>0</v>
      </c>
      <c r="AE246" s="53">
        <f t="shared" si="87"/>
        <v>0</v>
      </c>
      <c r="AF246" s="53">
        <f t="shared" si="87"/>
        <v>0</v>
      </c>
      <c r="AG246" s="53">
        <f t="shared" si="87"/>
        <v>0</v>
      </c>
      <c r="AH246" s="53">
        <f t="shared" si="87"/>
        <v>0</v>
      </c>
      <c r="AI246" s="53">
        <f t="shared" si="87"/>
        <v>0</v>
      </c>
      <c r="AJ246" s="57">
        <f t="shared" si="87"/>
        <v>0</v>
      </c>
    </row>
    <row r="247" spans="1:36" x14ac:dyDescent="0.3">
      <c r="A247" s="7" t="s">
        <v>176</v>
      </c>
      <c r="B247" s="55" t="s">
        <v>529</v>
      </c>
      <c r="C247" s="186">
        <f t="shared" ref="C247:AJ247" si="88">+C$87*C163</f>
        <v>2.1397577509243378E-2</v>
      </c>
      <c r="D247" s="186">
        <f t="shared" si="88"/>
        <v>2.1389133082512897E-2</v>
      </c>
      <c r="E247" s="186">
        <f t="shared" si="88"/>
        <v>2.2200865320033365E-2</v>
      </c>
      <c r="F247" s="186">
        <f t="shared" si="88"/>
        <v>2.5806775502754439E-2</v>
      </c>
      <c r="G247" s="186">
        <f t="shared" si="88"/>
        <v>2.575408429758249E-2</v>
      </c>
      <c r="H247" s="186">
        <f t="shared" si="88"/>
        <v>2.3744384410687353E-2</v>
      </c>
      <c r="I247" s="53">
        <f t="shared" si="88"/>
        <v>1.8315908418901981E-2</v>
      </c>
      <c r="J247" s="53">
        <f t="shared" si="88"/>
        <v>1.7980855373901122E-2</v>
      </c>
      <c r="K247" s="53">
        <f t="shared" si="88"/>
        <v>1.7643879102207827E-2</v>
      </c>
      <c r="L247" s="53">
        <f t="shared" si="88"/>
        <v>1.7304975872762737E-2</v>
      </c>
      <c r="M247" s="53">
        <f t="shared" si="88"/>
        <v>1.6964141954506472E-2</v>
      </c>
      <c r="N247" s="53">
        <f t="shared" si="88"/>
        <v>1.6621373616379661E-2</v>
      </c>
      <c r="O247" s="53">
        <f t="shared" si="88"/>
        <v>1.6276667127322925E-2</v>
      </c>
      <c r="P247" s="53">
        <f t="shared" si="88"/>
        <v>1.5930018756276882E-2</v>
      </c>
      <c r="Q247" s="53">
        <f t="shared" si="88"/>
        <v>1.5581424772182176E-2</v>
      </c>
      <c r="R247" s="53">
        <f t="shared" si="88"/>
        <v>1.5230881443979407E-2</v>
      </c>
      <c r="S247" s="53">
        <f t="shared" si="88"/>
        <v>1.4878385040609217E-2</v>
      </c>
      <c r="T247" s="53">
        <f t="shared" si="88"/>
        <v>1.450444349172827E-2</v>
      </c>
      <c r="U247" s="53">
        <f t="shared" si="88"/>
        <v>1.4119812890200662E-2</v>
      </c>
      <c r="V247" s="53">
        <f t="shared" si="88"/>
        <v>1.3741016466459512E-2</v>
      </c>
      <c r="W247" s="53">
        <f t="shared" si="88"/>
        <v>1.3361453357188944E-2</v>
      </c>
      <c r="X247" s="53">
        <f t="shared" si="88"/>
        <v>1.2981123464108407E-2</v>
      </c>
      <c r="Y247" s="53">
        <f t="shared" si="88"/>
        <v>1.2600026689551878E-2</v>
      </c>
      <c r="Z247" s="53">
        <f t="shared" si="88"/>
        <v>1.2218162936463436E-2</v>
      </c>
      <c r="AA247" s="53">
        <f t="shared" si="88"/>
        <v>1.1825272240427341E-2</v>
      </c>
      <c r="AB247" s="53">
        <f t="shared" si="88"/>
        <v>1.1435506328979581E-2</v>
      </c>
      <c r="AC247" s="53">
        <f t="shared" si="88"/>
        <v>1.1045430920955583E-2</v>
      </c>
      <c r="AD247" s="53">
        <f t="shared" si="88"/>
        <v>1.0655046465004654E-2</v>
      </c>
      <c r="AE247" s="53">
        <f t="shared" si="88"/>
        <v>1.0264353409311849E-2</v>
      </c>
      <c r="AF247" s="53">
        <f t="shared" si="88"/>
        <v>9.8733522015948486E-3</v>
      </c>
      <c r="AG247" s="53">
        <f t="shared" si="88"/>
        <v>9.4820432891008239E-3</v>
      </c>
      <c r="AH247" s="53">
        <f t="shared" si="88"/>
        <v>9.0904271186033666E-3</v>
      </c>
      <c r="AI247" s="53">
        <f t="shared" si="88"/>
        <v>8.698504136399509E-3</v>
      </c>
      <c r="AJ247" s="57">
        <f t="shared" si="88"/>
        <v>8.3062747883067382E-3</v>
      </c>
    </row>
    <row r="248" spans="1:36" x14ac:dyDescent="0.3">
      <c r="A248" s="7" t="s">
        <v>177</v>
      </c>
      <c r="B248" s="55" t="s">
        <v>529</v>
      </c>
      <c r="C248" s="187">
        <f>+C$87*C164</f>
        <v>0</v>
      </c>
      <c r="D248" s="187">
        <f t="shared" ref="D248:AJ248" si="89">+D$87*D164</f>
        <v>5.3548556458166474E-5</v>
      </c>
      <c r="E248" s="187">
        <f t="shared" si="89"/>
        <v>1.0257880381441847E-5</v>
      </c>
      <c r="F248" s="187">
        <f t="shared" si="89"/>
        <v>9.5181997567836268E-6</v>
      </c>
      <c r="G248" s="187">
        <f t="shared" si="89"/>
        <v>9.0962373473991121E-6</v>
      </c>
      <c r="H248" s="187">
        <f t="shared" si="89"/>
        <v>1.4466181856002181E-5</v>
      </c>
      <c r="I248" s="94">
        <f t="shared" si="89"/>
        <v>1.6038852899407083E-5</v>
      </c>
      <c r="J248" s="94">
        <f t="shared" si="89"/>
        <v>1.7181573017377963E-5</v>
      </c>
      <c r="K248" s="94">
        <f t="shared" si="89"/>
        <v>1.8264498273516309E-5</v>
      </c>
      <c r="L248" s="94">
        <f t="shared" si="89"/>
        <v>1.9287429584089001E-5</v>
      </c>
      <c r="M248" s="94">
        <f t="shared" si="89"/>
        <v>2.0250167865361427E-5</v>
      </c>
      <c r="N248" s="94">
        <f t="shared" si="89"/>
        <v>2.1152514033600468E-5</v>
      </c>
      <c r="O248" s="94">
        <f t="shared" si="89"/>
        <v>2.199426900507249E-5</v>
      </c>
      <c r="P248" s="94">
        <f t="shared" si="89"/>
        <v>2.2775233696043872E-5</v>
      </c>
      <c r="Q248" s="94">
        <f t="shared" si="89"/>
        <v>2.3495209022781005E-5</v>
      </c>
      <c r="R248" s="94">
        <f t="shared" si="89"/>
        <v>2.4153995901550243E-5</v>
      </c>
      <c r="S248" s="94">
        <f t="shared" si="89"/>
        <v>2.4751395248617978E-5</v>
      </c>
      <c r="T248" s="94">
        <f t="shared" si="89"/>
        <v>2.5253277382503577E-5</v>
      </c>
      <c r="U248" s="94">
        <f t="shared" si="89"/>
        <v>2.5674491187520865E-5</v>
      </c>
      <c r="V248" s="94">
        <f t="shared" si="89"/>
        <v>2.6044158582481778E-5</v>
      </c>
      <c r="W248" s="94">
        <f t="shared" si="89"/>
        <v>2.6350886063075888E-5</v>
      </c>
      <c r="X248" s="94">
        <f t="shared" si="89"/>
        <v>2.6594771910045709E-5</v>
      </c>
      <c r="Y248" s="94">
        <f t="shared" si="89"/>
        <v>2.6775913789319871E-5</v>
      </c>
      <c r="Z248" s="94">
        <f t="shared" si="89"/>
        <v>2.6894408756813913E-5</v>
      </c>
      <c r="AA248" s="94">
        <f t="shared" si="89"/>
        <v>2.6926990809891573E-5</v>
      </c>
      <c r="AB248" s="94">
        <f t="shared" si="89"/>
        <v>2.6904722388054962E-5</v>
      </c>
      <c r="AC248" s="94">
        <f t="shared" si="89"/>
        <v>2.6820247657419716E-5</v>
      </c>
      <c r="AD248" s="94">
        <f t="shared" si="89"/>
        <v>2.6673770184462786E-5</v>
      </c>
      <c r="AE248" s="94">
        <f t="shared" si="89"/>
        <v>2.6465492474886075E-5</v>
      </c>
      <c r="AF248" s="94">
        <f t="shared" si="89"/>
        <v>2.6195615981235839E-5</v>
      </c>
      <c r="AG248" s="94">
        <f t="shared" si="89"/>
        <v>2.5864341110453345E-5</v>
      </c>
      <c r="AH248" s="94">
        <f t="shared" si="89"/>
        <v>2.5471867231357741E-5</v>
      </c>
      <c r="AI248" s="94">
        <f t="shared" si="89"/>
        <v>2.5018392682061879E-5</v>
      </c>
      <c r="AJ248" s="188">
        <f t="shared" si="89"/>
        <v>2.4504114777321654E-5</v>
      </c>
    </row>
    <row r="249" spans="1:36" x14ac:dyDescent="0.3">
      <c r="A249" s="7" t="s">
        <v>178</v>
      </c>
      <c r="B249" s="55" t="s">
        <v>529</v>
      </c>
      <c r="C249" s="189">
        <f t="shared" ref="C249:AJ249" si="90">+C$88*C165</f>
        <v>3.5197331532919017E-4</v>
      </c>
      <c r="D249" s="189">
        <f t="shared" si="90"/>
        <v>2.3282932687663128E-4</v>
      </c>
      <c r="E249" s="189">
        <f t="shared" si="90"/>
        <v>3.8589006719247181E-4</v>
      </c>
      <c r="F249" s="189">
        <f t="shared" si="90"/>
        <v>4.5754548227258679E-4</v>
      </c>
      <c r="G249" s="189">
        <f t="shared" si="90"/>
        <v>5.2222583643887321E-4</v>
      </c>
      <c r="H249" s="189">
        <f t="shared" si="90"/>
        <v>2.6083001851500836E-4</v>
      </c>
      <c r="I249" s="189">
        <f t="shared" si="90"/>
        <v>2.6235306356756381E-4</v>
      </c>
      <c r="J249" s="189">
        <f t="shared" si="90"/>
        <v>2.5155370258329358E-4</v>
      </c>
      <c r="K249" s="189">
        <f t="shared" si="90"/>
        <v>2.4098130634986098E-4</v>
      </c>
      <c r="L249" s="189">
        <f t="shared" si="90"/>
        <v>2.3063587486726596E-4</v>
      </c>
      <c r="M249" s="189">
        <f t="shared" si="90"/>
        <v>2.2051740813550737E-4</v>
      </c>
      <c r="N249" s="189">
        <f t="shared" si="90"/>
        <v>2.1062590615458757E-4</v>
      </c>
      <c r="O249" s="189">
        <f t="shared" si="90"/>
        <v>2.0096136892450538E-4</v>
      </c>
      <c r="P249" s="189">
        <f t="shared" si="90"/>
        <v>1.9152379644526079E-4</v>
      </c>
      <c r="Q249" s="189">
        <f t="shared" si="90"/>
        <v>1.823131887168538E-4</v>
      </c>
      <c r="R249" s="189">
        <f t="shared" si="90"/>
        <v>1.7332954573928439E-4</v>
      </c>
      <c r="S249" s="189">
        <f t="shared" si="90"/>
        <v>1.6457286751255261E-4</v>
      </c>
      <c r="T249" s="189">
        <f t="shared" si="90"/>
        <v>1.5604315403665843E-4</v>
      </c>
      <c r="U249" s="189">
        <f t="shared" si="90"/>
        <v>1.4774040531160182E-4</v>
      </c>
      <c r="V249" s="189">
        <f t="shared" si="90"/>
        <v>1.3966462133738281E-4</v>
      </c>
      <c r="W249" s="189">
        <f t="shared" si="90"/>
        <v>1.3181580211400054E-4</v>
      </c>
      <c r="X249" s="189">
        <f t="shared" si="90"/>
        <v>1.2419394764145677E-4</v>
      </c>
      <c r="Y249" s="189">
        <f t="shared" si="90"/>
        <v>1.167990579197506E-4</v>
      </c>
      <c r="Z249" s="189">
        <f t="shared" si="90"/>
        <v>1.0963113294888203E-4</v>
      </c>
      <c r="AA249" s="190">
        <f t="shared" si="90"/>
        <v>1.0260115369667984E-4</v>
      </c>
      <c r="AB249" s="190">
        <f t="shared" si="90"/>
        <v>9.5836825869398444E-5</v>
      </c>
      <c r="AC249" s="190">
        <f t="shared" si="90"/>
        <v>8.9306918024851885E-5</v>
      </c>
      <c r="AD249" s="190">
        <f t="shared" si="90"/>
        <v>8.3011018833407783E-5</v>
      </c>
      <c r="AE249" s="190">
        <f t="shared" si="90"/>
        <v>7.6948717927201299E-5</v>
      </c>
      <c r="AF249" s="190">
        <f t="shared" si="90"/>
        <v>7.1119605897326013E-5</v>
      </c>
      <c r="AG249" s="190">
        <f t="shared" si="90"/>
        <v>6.5523274291034251E-5</v>
      </c>
      <c r="AH249" s="190">
        <f t="shared" si="90"/>
        <v>6.015931560894732E-5</v>
      </c>
      <c r="AI249" s="190">
        <f t="shared" si="90"/>
        <v>5.5027323302275719E-5</v>
      </c>
      <c r="AJ249" s="191">
        <f t="shared" si="90"/>
        <v>5.0126891770048845E-5</v>
      </c>
    </row>
    <row r="250" spans="1:36" x14ac:dyDescent="0.3">
      <c r="A250" s="7" t="s">
        <v>179</v>
      </c>
      <c r="B250" s="55" t="s">
        <v>529</v>
      </c>
      <c r="C250" s="184">
        <f t="shared" ref="C250:AJ250" si="91">+C$89*C166</f>
        <v>9.2410436703182071E-5</v>
      </c>
      <c r="D250" s="184">
        <f t="shared" si="91"/>
        <v>2.8287219502222774E-4</v>
      </c>
      <c r="E250" s="184">
        <f t="shared" si="91"/>
        <v>3.2753160229619707E-4</v>
      </c>
      <c r="F250" s="184">
        <f t="shared" si="91"/>
        <v>3.5481807994120618E-4</v>
      </c>
      <c r="G250" s="184">
        <f t="shared" si="91"/>
        <v>3.644640062527404E-4</v>
      </c>
      <c r="H250" s="184">
        <f t="shared" si="91"/>
        <v>1.4827737712950158E-4</v>
      </c>
      <c r="I250" s="93">
        <f t="shared" si="91"/>
        <v>1.7884919954626414E-4</v>
      </c>
      <c r="J250" s="93">
        <f t="shared" si="91"/>
        <v>1.7146858871693298E-4</v>
      </c>
      <c r="K250" s="93">
        <f t="shared" si="91"/>
        <v>1.6336747843889347E-4</v>
      </c>
      <c r="L250" s="93">
        <f t="shared" si="91"/>
        <v>1.5460300168744859E-4</v>
      </c>
      <c r="M250" s="93">
        <f t="shared" si="91"/>
        <v>1.4523229143788882E-4</v>
      </c>
      <c r="N250" s="93">
        <f t="shared" si="91"/>
        <v>1.3531248066550621E-4</v>
      </c>
      <c r="O250" s="93">
        <f t="shared" si="91"/>
        <v>1.2490070234560003E-4</v>
      </c>
      <c r="P250" s="93">
        <f t="shared" si="91"/>
        <v>1.1103112987181843E-4</v>
      </c>
      <c r="Q250" s="93">
        <f t="shared" si="91"/>
        <v>9.6945091944931243E-5</v>
      </c>
      <c r="R250" s="93">
        <f t="shared" si="91"/>
        <v>8.3427966551666218E-5</v>
      </c>
      <c r="S250" s="93">
        <f t="shared" si="91"/>
        <v>7.0479753692019251E-5</v>
      </c>
      <c r="T250" s="93">
        <f t="shared" si="91"/>
        <v>5.8100453365998649E-5</v>
      </c>
      <c r="U250" s="93">
        <f t="shared" si="91"/>
        <v>4.6290065573596329E-5</v>
      </c>
      <c r="V250" s="93">
        <f t="shared" si="91"/>
        <v>3.5048590314820152E-5</v>
      </c>
      <c r="W250" s="93">
        <f t="shared" si="91"/>
        <v>2.437602758966597E-5</v>
      </c>
      <c r="X250" s="93">
        <f t="shared" si="91"/>
        <v>1.4272377398130623E-5</v>
      </c>
      <c r="Y250" s="93">
        <f t="shared" si="91"/>
        <v>4.7376397402210984E-6</v>
      </c>
      <c r="Z250" s="93">
        <f t="shared" si="91"/>
        <v>-4.2281853840696049E-6</v>
      </c>
      <c r="AA250" s="93">
        <f t="shared" si="91"/>
        <v>0</v>
      </c>
      <c r="AB250" s="93">
        <f t="shared" si="91"/>
        <v>0</v>
      </c>
      <c r="AC250" s="93">
        <f t="shared" si="91"/>
        <v>0</v>
      </c>
      <c r="AD250" s="93">
        <f t="shared" si="91"/>
        <v>0</v>
      </c>
      <c r="AE250" s="93">
        <f t="shared" si="91"/>
        <v>0</v>
      </c>
      <c r="AF250" s="93">
        <f t="shared" si="91"/>
        <v>0</v>
      </c>
      <c r="AG250" s="93">
        <f t="shared" si="91"/>
        <v>0</v>
      </c>
      <c r="AH250" s="93">
        <f t="shared" si="91"/>
        <v>0</v>
      </c>
      <c r="AI250" s="93">
        <f t="shared" si="91"/>
        <v>0</v>
      </c>
      <c r="AJ250" s="185">
        <f t="shared" si="91"/>
        <v>0</v>
      </c>
    </row>
    <row r="251" spans="1:36" x14ac:dyDescent="0.3">
      <c r="A251" s="7" t="s">
        <v>180</v>
      </c>
      <c r="B251" s="55" t="s">
        <v>529</v>
      </c>
      <c r="C251" s="187">
        <f t="shared" ref="C251:AJ251" si="92">+C$89*C167</f>
        <v>1.4788750220399237E-4</v>
      </c>
      <c r="D251" s="187">
        <f t="shared" si="92"/>
        <v>6.4801552023472972E-5</v>
      </c>
      <c r="E251" s="187">
        <f t="shared" si="92"/>
        <v>6.9897618099267622E-5</v>
      </c>
      <c r="F251" s="187">
        <f t="shared" si="92"/>
        <v>8.9787189520200883E-5</v>
      </c>
      <c r="G251" s="187">
        <f t="shared" si="92"/>
        <v>1.0770052649887182E-4</v>
      </c>
      <c r="H251" s="187">
        <f t="shared" si="92"/>
        <v>9.1830253192181027E-5</v>
      </c>
      <c r="I251" s="94">
        <f t="shared" si="92"/>
        <v>4.6713746755200615E-5</v>
      </c>
      <c r="J251" s="94">
        <f t="shared" si="92"/>
        <v>3.602593192228915E-5</v>
      </c>
      <c r="K251" s="94">
        <f t="shared" si="92"/>
        <v>2.6627529071703248E-5</v>
      </c>
      <c r="L251" s="94">
        <f t="shared" si="92"/>
        <v>1.8461405228149896E-5</v>
      </c>
      <c r="M251" s="94">
        <f t="shared" si="92"/>
        <v>1.1470427416333641E-5</v>
      </c>
      <c r="N251" s="94">
        <f t="shared" si="92"/>
        <v>5.597462660957707E-6</v>
      </c>
      <c r="O251" s="94">
        <f t="shared" si="92"/>
        <v>7.8537798673226264E-7</v>
      </c>
      <c r="P251" s="94">
        <f t="shared" si="92"/>
        <v>0</v>
      </c>
      <c r="Q251" s="94">
        <f t="shared" si="92"/>
        <v>0</v>
      </c>
      <c r="R251" s="94">
        <f t="shared" si="92"/>
        <v>0</v>
      </c>
      <c r="S251" s="94">
        <f t="shared" si="92"/>
        <v>0</v>
      </c>
      <c r="T251" s="94">
        <f t="shared" si="92"/>
        <v>0</v>
      </c>
      <c r="U251" s="94">
        <f t="shared" si="92"/>
        <v>0</v>
      </c>
      <c r="V251" s="94">
        <f t="shared" si="92"/>
        <v>0</v>
      </c>
      <c r="W251" s="94">
        <f t="shared" si="92"/>
        <v>0</v>
      </c>
      <c r="X251" s="94">
        <f t="shared" si="92"/>
        <v>0</v>
      </c>
      <c r="Y251" s="94">
        <f t="shared" si="92"/>
        <v>0</v>
      </c>
      <c r="Z251" s="94">
        <f t="shared" si="92"/>
        <v>0</v>
      </c>
      <c r="AA251" s="94">
        <f t="shared" si="92"/>
        <v>0</v>
      </c>
      <c r="AB251" s="94">
        <f t="shared" si="92"/>
        <v>0</v>
      </c>
      <c r="AC251" s="94">
        <f t="shared" si="92"/>
        <v>0</v>
      </c>
      <c r="AD251" s="94">
        <f t="shared" si="92"/>
        <v>0</v>
      </c>
      <c r="AE251" s="94">
        <f t="shared" si="92"/>
        <v>0</v>
      </c>
      <c r="AF251" s="94">
        <f t="shared" si="92"/>
        <v>0</v>
      </c>
      <c r="AG251" s="94">
        <f t="shared" si="92"/>
        <v>0</v>
      </c>
      <c r="AH251" s="94">
        <f t="shared" si="92"/>
        <v>0</v>
      </c>
      <c r="AI251" s="94">
        <f t="shared" si="92"/>
        <v>0</v>
      </c>
      <c r="AJ251" s="188">
        <f t="shared" si="92"/>
        <v>0</v>
      </c>
    </row>
    <row r="252" spans="1:36" x14ac:dyDescent="0.3">
      <c r="A252" s="7" t="s">
        <v>181</v>
      </c>
      <c r="B252" s="55" t="s">
        <v>529</v>
      </c>
      <c r="C252" s="189">
        <f t="shared" ref="C252:AJ252" si="93">+C$90*C168</f>
        <v>3.5103478050357406E-4</v>
      </c>
      <c r="D252" s="189">
        <f t="shared" si="93"/>
        <v>2.2778476147064384E-4</v>
      </c>
      <c r="E252" s="189">
        <f t="shared" si="93"/>
        <v>3.2090241410908011E-4</v>
      </c>
      <c r="F252" s="189">
        <f t="shared" si="93"/>
        <v>2.6415617742355001E-4</v>
      </c>
      <c r="G252" s="189">
        <f t="shared" si="93"/>
        <v>3.7513615872100724E-4</v>
      </c>
      <c r="H252" s="189">
        <f t="shared" si="93"/>
        <v>3.3203361228238281E-4</v>
      </c>
      <c r="I252" s="189">
        <f t="shared" si="93"/>
        <v>2.15379012943451E-4</v>
      </c>
      <c r="J252" s="189">
        <f t="shared" si="93"/>
        <v>2.0430621305979812E-4</v>
      </c>
      <c r="K252" s="189">
        <f t="shared" si="93"/>
        <v>1.9351365993564102E-4</v>
      </c>
      <c r="L252" s="189">
        <f t="shared" si="93"/>
        <v>1.8300135357098233E-4</v>
      </c>
      <c r="M252" s="189">
        <f t="shared" si="93"/>
        <v>1.7276929396582439E-4</v>
      </c>
      <c r="N252" s="189">
        <f t="shared" si="93"/>
        <v>1.6281748112016242E-4</v>
      </c>
      <c r="O252" s="189">
        <f t="shared" si="93"/>
        <v>1.5314591503400108E-4</v>
      </c>
      <c r="P252" s="189">
        <f t="shared" si="93"/>
        <v>1.4375459570733584E-4</v>
      </c>
      <c r="Q252" s="189">
        <f t="shared" si="93"/>
        <v>1.3464352314016895E-4</v>
      </c>
      <c r="R252" s="189">
        <f t="shared" si="93"/>
        <v>1.2581269733250258E-4</v>
      </c>
      <c r="S252" s="189">
        <f t="shared" si="93"/>
        <v>1.1726211828433243E-4</v>
      </c>
      <c r="T252" s="189">
        <f t="shared" si="93"/>
        <v>1.0899178599566267E-4</v>
      </c>
      <c r="U252" s="189">
        <f t="shared" si="93"/>
        <v>1.0100170046648925E-4</v>
      </c>
      <c r="V252" s="189">
        <f t="shared" si="93"/>
        <v>9.3291861696814202E-5</v>
      </c>
      <c r="W252" s="189">
        <f t="shared" si="93"/>
        <v>8.586226968663881E-5</v>
      </c>
      <c r="X252" s="189">
        <f t="shared" si="93"/>
        <v>7.8712924435960521E-5</v>
      </c>
      <c r="Y252" s="189">
        <f t="shared" si="93"/>
        <v>7.1843825944782345E-5</v>
      </c>
      <c r="Z252" s="189">
        <f t="shared" si="93"/>
        <v>6.5254974213100784E-5</v>
      </c>
      <c r="AA252" s="189">
        <f t="shared" si="93"/>
        <v>5.8895270400587085E-5</v>
      </c>
      <c r="AB252" s="189">
        <f t="shared" si="93"/>
        <v>5.2841177394961558E-5</v>
      </c>
      <c r="AC252" s="189">
        <f t="shared" si="93"/>
        <v>4.7073846576971179E-5</v>
      </c>
      <c r="AD252" s="189">
        <f t="shared" si="93"/>
        <v>4.1592774773706072E-5</v>
      </c>
      <c r="AE252" s="189">
        <f t="shared" si="93"/>
        <v>3.6397459988770954E-5</v>
      </c>
      <c r="AF252" s="189">
        <f t="shared" si="93"/>
        <v>3.1487401398844568E-5</v>
      </c>
      <c r="AG252" s="189">
        <f t="shared" si="93"/>
        <v>2.6862099350264873E-5</v>
      </c>
      <c r="AH252" s="189">
        <f t="shared" si="93"/>
        <v>2.2521055355605421E-5</v>
      </c>
      <c r="AI252" s="189">
        <f t="shared" si="93"/>
        <v>1.8463772090284128E-5</v>
      </c>
      <c r="AJ252" s="192">
        <f t="shared" si="93"/>
        <v>1.4689753389170251E-5</v>
      </c>
    </row>
    <row r="253" spans="1:36" x14ac:dyDescent="0.3">
      <c r="A253" s="7" t="s">
        <v>182</v>
      </c>
      <c r="B253" s="55" t="s">
        <v>529</v>
      </c>
      <c r="C253" s="186">
        <f t="shared" ref="C253:AJ253" si="94">+C$62*C169</f>
        <v>4.914251044553947E-3</v>
      </c>
      <c r="D253" s="186">
        <f t="shared" si="94"/>
        <v>5.290230269450363E-3</v>
      </c>
      <c r="E253" s="186">
        <f t="shared" si="94"/>
        <v>4.7393760692451764E-3</v>
      </c>
      <c r="F253" s="186">
        <f t="shared" si="94"/>
        <v>5.4342847952733265E-3</v>
      </c>
      <c r="G253" s="186">
        <f t="shared" si="94"/>
        <v>6.0460307231024867E-3</v>
      </c>
      <c r="H253" s="186">
        <f t="shared" si="94"/>
        <v>4.8708743014661019E-3</v>
      </c>
      <c r="I253" s="186">
        <f t="shared" si="94"/>
        <v>3.9573978970532447E-3</v>
      </c>
      <c r="J253" s="186">
        <f t="shared" si="94"/>
        <v>3.8807423879571399E-3</v>
      </c>
      <c r="K253" s="186">
        <f t="shared" si="94"/>
        <v>3.8038403802607619E-3</v>
      </c>
      <c r="L253" s="186">
        <f t="shared" si="94"/>
        <v>3.7266918739641136E-3</v>
      </c>
      <c r="M253" s="186">
        <f t="shared" si="94"/>
        <v>3.6492968690671947E-3</v>
      </c>
      <c r="N253" s="186">
        <f t="shared" si="94"/>
        <v>3.5716553655700057E-3</v>
      </c>
      <c r="O253" s="186">
        <f t="shared" si="94"/>
        <v>3.4937673634725481E-3</v>
      </c>
      <c r="P253" s="186">
        <f t="shared" si="94"/>
        <v>3.4156328627748182E-3</v>
      </c>
      <c r="Q253" s="186">
        <f t="shared" si="94"/>
        <v>3.3372518634768177E-3</v>
      </c>
      <c r="R253" s="186">
        <f t="shared" si="94"/>
        <v>3.2586243655785469E-3</v>
      </c>
      <c r="S253" s="186">
        <f t="shared" si="94"/>
        <v>3.1797503690800077E-3</v>
      </c>
      <c r="T253" s="186">
        <f t="shared" si="94"/>
        <v>3.1006298739811962E-3</v>
      </c>
      <c r="U253" s="186">
        <f t="shared" si="94"/>
        <v>3.0212628802821139E-3</v>
      </c>
      <c r="V253" s="186">
        <f t="shared" si="94"/>
        <v>2.9416493879827615E-3</v>
      </c>
      <c r="W253" s="186">
        <f t="shared" si="94"/>
        <v>2.8617893970831216E-3</v>
      </c>
      <c r="X253" s="186">
        <f t="shared" si="94"/>
        <v>2.7816829075832284E-3</v>
      </c>
      <c r="Y253" s="186">
        <f t="shared" si="94"/>
        <v>2.7013299194830645E-3</v>
      </c>
      <c r="Z253" s="186">
        <f t="shared" si="94"/>
        <v>2.6207304327826304E-3</v>
      </c>
      <c r="AA253" s="53">
        <f t="shared" si="94"/>
        <v>2.5376826977980835E-3</v>
      </c>
      <c r="AB253" s="53">
        <f t="shared" si="94"/>
        <v>2.4552219518523721E-3</v>
      </c>
      <c r="AC253" s="53">
        <f t="shared" si="94"/>
        <v>2.3726117266213236E-3</v>
      </c>
      <c r="AD253" s="53">
        <f t="shared" si="94"/>
        <v>2.2898522843917079E-3</v>
      </c>
      <c r="AE253" s="53">
        <f t="shared" si="94"/>
        <v>2.2069438868370134E-3</v>
      </c>
      <c r="AF253" s="53">
        <f t="shared" si="94"/>
        <v>2.1238867950192477E-3</v>
      </c>
      <c r="AG253" s="53">
        <f t="shared" si="94"/>
        <v>2.0406812693907141E-3</v>
      </c>
      <c r="AH253" s="53">
        <f t="shared" si="94"/>
        <v>1.9573275697957948E-3</v>
      </c>
      <c r="AI253" s="53">
        <f t="shared" si="94"/>
        <v>1.8738259554727267E-3</v>
      </c>
      <c r="AJ253" s="57">
        <f t="shared" si="94"/>
        <v>1.7901766850553619E-3</v>
      </c>
    </row>
    <row r="254" spans="1:36" x14ac:dyDescent="0.3">
      <c r="A254" s="7" t="s">
        <v>183</v>
      </c>
      <c r="B254" s="55" t="s">
        <v>529</v>
      </c>
      <c r="C254" s="184">
        <f t="shared" ref="C254:AJ254" si="95">+C$91*C170</f>
        <v>0</v>
      </c>
      <c r="D254" s="184">
        <f t="shared" si="95"/>
        <v>0</v>
      </c>
      <c r="E254" s="184">
        <f t="shared" si="95"/>
        <v>0</v>
      </c>
      <c r="F254" s="184">
        <f t="shared" si="95"/>
        <v>0</v>
      </c>
      <c r="G254" s="184">
        <f t="shared" si="95"/>
        <v>0</v>
      </c>
      <c r="H254" s="184">
        <f t="shared" si="95"/>
        <v>0</v>
      </c>
      <c r="I254" s="184">
        <f t="shared" si="95"/>
        <v>0</v>
      </c>
      <c r="J254" s="184">
        <f t="shared" si="95"/>
        <v>0</v>
      </c>
      <c r="K254" s="184">
        <f t="shared" si="95"/>
        <v>0</v>
      </c>
      <c r="L254" s="184">
        <f t="shared" si="95"/>
        <v>0</v>
      </c>
      <c r="M254" s="184">
        <f t="shared" si="95"/>
        <v>0</v>
      </c>
      <c r="N254" s="184">
        <f t="shared" si="95"/>
        <v>0</v>
      </c>
      <c r="O254" s="184">
        <f t="shared" si="95"/>
        <v>0</v>
      </c>
      <c r="P254" s="184">
        <f t="shared" si="95"/>
        <v>0</v>
      </c>
      <c r="Q254" s="184">
        <f t="shared" si="95"/>
        <v>0</v>
      </c>
      <c r="R254" s="184">
        <f t="shared" si="95"/>
        <v>0</v>
      </c>
      <c r="S254" s="184">
        <f t="shared" si="95"/>
        <v>0</v>
      </c>
      <c r="T254" s="184">
        <f t="shared" si="95"/>
        <v>0</v>
      </c>
      <c r="U254" s="184">
        <f t="shared" si="95"/>
        <v>0</v>
      </c>
      <c r="V254" s="184">
        <f t="shared" si="95"/>
        <v>0</v>
      </c>
      <c r="W254" s="184">
        <f t="shared" si="95"/>
        <v>0</v>
      </c>
      <c r="X254" s="184">
        <f t="shared" si="95"/>
        <v>0</v>
      </c>
      <c r="Y254" s="184">
        <f t="shared" si="95"/>
        <v>0</v>
      </c>
      <c r="Z254" s="184">
        <f t="shared" si="95"/>
        <v>0</v>
      </c>
      <c r="AA254" s="184">
        <f t="shared" si="95"/>
        <v>0</v>
      </c>
      <c r="AB254" s="184">
        <f t="shared" si="95"/>
        <v>0</v>
      </c>
      <c r="AC254" s="184">
        <f t="shared" si="95"/>
        <v>0</v>
      </c>
      <c r="AD254" s="184">
        <f t="shared" si="95"/>
        <v>0</v>
      </c>
      <c r="AE254" s="184">
        <f t="shared" si="95"/>
        <v>0</v>
      </c>
      <c r="AF254" s="184">
        <f t="shared" si="95"/>
        <v>0</v>
      </c>
      <c r="AG254" s="184">
        <f t="shared" si="95"/>
        <v>0</v>
      </c>
      <c r="AH254" s="184">
        <f t="shared" si="95"/>
        <v>0</v>
      </c>
      <c r="AI254" s="184">
        <f t="shared" si="95"/>
        <v>0</v>
      </c>
      <c r="AJ254" s="196">
        <f t="shared" si="95"/>
        <v>0</v>
      </c>
    </row>
    <row r="255" spans="1:36" x14ac:dyDescent="0.3">
      <c r="A255" s="7" t="s">
        <v>184</v>
      </c>
      <c r="B255" s="55" t="s">
        <v>529</v>
      </c>
      <c r="C255" s="187">
        <f t="shared" ref="C255:AJ255" si="96">+C$91*C171</f>
        <v>0</v>
      </c>
      <c r="D255" s="187">
        <f t="shared" si="96"/>
        <v>0</v>
      </c>
      <c r="E255" s="187">
        <f t="shared" si="96"/>
        <v>0</v>
      </c>
      <c r="F255" s="187">
        <f t="shared" si="96"/>
        <v>0</v>
      </c>
      <c r="G255" s="187">
        <f t="shared" si="96"/>
        <v>0</v>
      </c>
      <c r="H255" s="187">
        <f t="shared" si="96"/>
        <v>0</v>
      </c>
      <c r="I255" s="187">
        <f t="shared" si="96"/>
        <v>0</v>
      </c>
      <c r="J255" s="187">
        <f t="shared" si="96"/>
        <v>0</v>
      </c>
      <c r="K255" s="187">
        <f t="shared" si="96"/>
        <v>0</v>
      </c>
      <c r="L255" s="187">
        <f t="shared" si="96"/>
        <v>0</v>
      </c>
      <c r="M255" s="187">
        <f t="shared" si="96"/>
        <v>0</v>
      </c>
      <c r="N255" s="187">
        <f t="shared" si="96"/>
        <v>0</v>
      </c>
      <c r="O255" s="187">
        <f t="shared" si="96"/>
        <v>0</v>
      </c>
      <c r="P255" s="187">
        <f t="shared" si="96"/>
        <v>0</v>
      </c>
      <c r="Q255" s="187">
        <f t="shared" si="96"/>
        <v>0</v>
      </c>
      <c r="R255" s="187">
        <f t="shared" si="96"/>
        <v>0</v>
      </c>
      <c r="S255" s="187">
        <f t="shared" si="96"/>
        <v>0</v>
      </c>
      <c r="T255" s="187">
        <f t="shared" si="96"/>
        <v>0</v>
      </c>
      <c r="U255" s="187">
        <f t="shared" si="96"/>
        <v>0</v>
      </c>
      <c r="V255" s="187">
        <f t="shared" si="96"/>
        <v>0</v>
      </c>
      <c r="W255" s="187">
        <f t="shared" si="96"/>
        <v>0</v>
      </c>
      <c r="X255" s="187">
        <f t="shared" si="96"/>
        <v>0</v>
      </c>
      <c r="Y255" s="187">
        <f t="shared" si="96"/>
        <v>0</v>
      </c>
      <c r="Z255" s="187">
        <f t="shared" si="96"/>
        <v>0</v>
      </c>
      <c r="AA255" s="187">
        <f t="shared" si="96"/>
        <v>0</v>
      </c>
      <c r="AB255" s="187">
        <f t="shared" si="96"/>
        <v>0</v>
      </c>
      <c r="AC255" s="187">
        <f t="shared" si="96"/>
        <v>0</v>
      </c>
      <c r="AD255" s="187">
        <f t="shared" si="96"/>
        <v>0</v>
      </c>
      <c r="AE255" s="187">
        <f t="shared" si="96"/>
        <v>0</v>
      </c>
      <c r="AF255" s="187">
        <f t="shared" si="96"/>
        <v>0</v>
      </c>
      <c r="AG255" s="187">
        <f t="shared" si="96"/>
        <v>0</v>
      </c>
      <c r="AH255" s="187">
        <f t="shared" si="96"/>
        <v>0</v>
      </c>
      <c r="AI255" s="187">
        <f t="shared" si="96"/>
        <v>0</v>
      </c>
      <c r="AJ255" s="197">
        <f t="shared" si="96"/>
        <v>0</v>
      </c>
    </row>
    <row r="256" spans="1:36" x14ac:dyDescent="0.3">
      <c r="A256" s="7" t="s">
        <v>185</v>
      </c>
      <c r="B256" s="55" t="s">
        <v>529</v>
      </c>
      <c r="C256" s="186">
        <f t="shared" ref="C256:AJ256" si="97">+C$92*C172</f>
        <v>4.6736213716046263E-2</v>
      </c>
      <c r="D256" s="186">
        <f t="shared" si="97"/>
        <v>4.1771975130315227E-2</v>
      </c>
      <c r="E256" s="186">
        <f t="shared" si="97"/>
        <v>3.871516391213306E-2</v>
      </c>
      <c r="F256" s="186">
        <f t="shared" si="97"/>
        <v>3.9515650774013561E-2</v>
      </c>
      <c r="G256" s="186">
        <f t="shared" si="97"/>
        <v>2.9787186346553446E-2</v>
      </c>
      <c r="H256" s="186">
        <f t="shared" si="97"/>
        <v>4.2266596726579862E-2</v>
      </c>
      <c r="I256" s="186">
        <f t="shared" si="97"/>
        <v>4.305223773415924E-2</v>
      </c>
      <c r="J256" s="186">
        <f t="shared" si="97"/>
        <v>4.3481730384897943E-2</v>
      </c>
      <c r="K256" s="186">
        <f t="shared" si="97"/>
        <v>4.3913348618605179E-2</v>
      </c>
      <c r="L256" s="186">
        <f t="shared" si="97"/>
        <v>4.4347092435281024E-2</v>
      </c>
      <c r="M256" s="186">
        <f t="shared" si="97"/>
        <v>4.4782961834925528E-2</v>
      </c>
      <c r="N256" s="186">
        <f t="shared" si="97"/>
        <v>4.5220956817538564E-2</v>
      </c>
      <c r="O256" s="186">
        <f t="shared" si="97"/>
        <v>4.5661077383120204E-2</v>
      </c>
      <c r="P256" s="186">
        <f t="shared" si="97"/>
        <v>4.610332353167057E-2</v>
      </c>
      <c r="Q256" s="186">
        <f t="shared" si="97"/>
        <v>4.6547695263189394E-2</v>
      </c>
      <c r="R256" s="186">
        <f t="shared" si="97"/>
        <v>4.6994192577676827E-2</v>
      </c>
      <c r="S256" s="186">
        <f t="shared" si="97"/>
        <v>4.7442815475132925E-2</v>
      </c>
      <c r="T256" s="186">
        <f t="shared" si="97"/>
        <v>4.789356395555755E-2</v>
      </c>
      <c r="U256" s="186">
        <f t="shared" si="97"/>
        <v>4.8346438018950777E-2</v>
      </c>
      <c r="V256" s="186">
        <f t="shared" si="97"/>
        <v>4.8801437665312662E-2</v>
      </c>
      <c r="W256" s="186">
        <f t="shared" si="97"/>
        <v>4.9258562894643157E-2</v>
      </c>
      <c r="X256" s="186">
        <f t="shared" si="97"/>
        <v>4.971781370694224E-2</v>
      </c>
      <c r="Y256" s="186">
        <f t="shared" si="97"/>
        <v>5.0179190102209864E-2</v>
      </c>
      <c r="Z256" s="186">
        <f t="shared" si="97"/>
        <v>5.0642692080446076E-2</v>
      </c>
      <c r="AA256" s="186">
        <f t="shared" si="97"/>
        <v>5.1108319641650961E-2</v>
      </c>
      <c r="AB256" s="186">
        <f t="shared" si="97"/>
        <v>5.1576072785824371E-2</v>
      </c>
      <c r="AC256" s="186">
        <f t="shared" si="97"/>
        <v>5.2045951512966385E-2</v>
      </c>
      <c r="AD256" s="186">
        <f t="shared" si="97"/>
        <v>5.2517955823077056E-2</v>
      </c>
      <c r="AE256" s="186">
        <f t="shared" si="97"/>
        <v>5.2992085716156344E-2</v>
      </c>
      <c r="AF256" s="186">
        <f t="shared" si="97"/>
        <v>5.3336476510903064E-2</v>
      </c>
      <c r="AG256" s="186">
        <f t="shared" si="97"/>
        <v>5.363902611919602E-2</v>
      </c>
      <c r="AH256" s="186">
        <f t="shared" si="97"/>
        <v>5.3941724860366642E-2</v>
      </c>
      <c r="AI256" s="186">
        <f t="shared" si="97"/>
        <v>5.4244571291752239E-2</v>
      </c>
      <c r="AJ256" s="195">
        <f t="shared" si="97"/>
        <v>5.4547563989238143E-2</v>
      </c>
    </row>
    <row r="257" spans="1:36" x14ac:dyDescent="0.3">
      <c r="A257" s="7" t="s">
        <v>186</v>
      </c>
      <c r="B257" s="55" t="s">
        <v>529</v>
      </c>
      <c r="C257" s="186">
        <f t="shared" ref="C257:AJ257" si="98">+C$92*C173</f>
        <v>0</v>
      </c>
      <c r="D257" s="186">
        <f t="shared" si="98"/>
        <v>0</v>
      </c>
      <c r="E257" s="186">
        <f t="shared" si="98"/>
        <v>0</v>
      </c>
      <c r="F257" s="186">
        <f t="shared" si="98"/>
        <v>0</v>
      </c>
      <c r="G257" s="186">
        <f t="shared" si="98"/>
        <v>0</v>
      </c>
      <c r="H257" s="186">
        <f t="shared" si="98"/>
        <v>0</v>
      </c>
      <c r="I257" s="186">
        <f t="shared" si="98"/>
        <v>0</v>
      </c>
      <c r="J257" s="186">
        <f t="shared" si="98"/>
        <v>0</v>
      </c>
      <c r="K257" s="186">
        <f t="shared" si="98"/>
        <v>0</v>
      </c>
      <c r="L257" s="186">
        <f t="shared" si="98"/>
        <v>0</v>
      </c>
      <c r="M257" s="186">
        <f t="shared" si="98"/>
        <v>0</v>
      </c>
      <c r="N257" s="186">
        <f t="shared" si="98"/>
        <v>0</v>
      </c>
      <c r="O257" s="186">
        <f t="shared" si="98"/>
        <v>0</v>
      </c>
      <c r="P257" s="186">
        <f t="shared" si="98"/>
        <v>0</v>
      </c>
      <c r="Q257" s="186">
        <f t="shared" si="98"/>
        <v>0</v>
      </c>
      <c r="R257" s="186">
        <f t="shared" si="98"/>
        <v>0</v>
      </c>
      <c r="S257" s="186">
        <f t="shared" si="98"/>
        <v>0</v>
      </c>
      <c r="T257" s="186">
        <f t="shared" si="98"/>
        <v>0</v>
      </c>
      <c r="U257" s="186">
        <f t="shared" si="98"/>
        <v>0</v>
      </c>
      <c r="V257" s="186">
        <f t="shared" si="98"/>
        <v>0</v>
      </c>
      <c r="W257" s="186">
        <f t="shared" si="98"/>
        <v>0</v>
      </c>
      <c r="X257" s="186">
        <f t="shared" si="98"/>
        <v>0</v>
      </c>
      <c r="Y257" s="186">
        <f t="shared" si="98"/>
        <v>0</v>
      </c>
      <c r="Z257" s="186">
        <f t="shared" si="98"/>
        <v>0</v>
      </c>
      <c r="AA257" s="186">
        <f t="shared" si="98"/>
        <v>0</v>
      </c>
      <c r="AB257" s="186">
        <f t="shared" si="98"/>
        <v>0</v>
      </c>
      <c r="AC257" s="186">
        <f t="shared" si="98"/>
        <v>0</v>
      </c>
      <c r="AD257" s="186">
        <f t="shared" si="98"/>
        <v>0</v>
      </c>
      <c r="AE257" s="186">
        <f t="shared" si="98"/>
        <v>0</v>
      </c>
      <c r="AF257" s="186">
        <f t="shared" si="98"/>
        <v>0</v>
      </c>
      <c r="AG257" s="186">
        <f t="shared" si="98"/>
        <v>0</v>
      </c>
      <c r="AH257" s="186">
        <f t="shared" si="98"/>
        <v>0</v>
      </c>
      <c r="AI257" s="186">
        <f t="shared" si="98"/>
        <v>0</v>
      </c>
      <c r="AJ257" s="195">
        <f t="shared" si="98"/>
        <v>0</v>
      </c>
    </row>
    <row r="258" spans="1:36" x14ac:dyDescent="0.3">
      <c r="A258" s="7" t="s">
        <v>187</v>
      </c>
      <c r="B258" s="55" t="s">
        <v>529</v>
      </c>
      <c r="C258" s="186">
        <f t="shared" ref="C258:AJ258" si="99">+C$92*C174</f>
        <v>0</v>
      </c>
      <c r="D258" s="186">
        <f t="shared" si="99"/>
        <v>1.0545667573818342E-6</v>
      </c>
      <c r="E258" s="186">
        <f t="shared" si="99"/>
        <v>1.3274046914053302E-5</v>
      </c>
      <c r="F258" s="186">
        <f t="shared" si="99"/>
        <v>1.6605549161088509E-5</v>
      </c>
      <c r="G258" s="186">
        <f t="shared" si="99"/>
        <v>0</v>
      </c>
      <c r="H258" s="186">
        <f t="shared" si="99"/>
        <v>1.9726611621821156E-6</v>
      </c>
      <c r="I258" s="186">
        <f t="shared" si="99"/>
        <v>2.0093284981660149E-6</v>
      </c>
      <c r="J258" s="186">
        <f t="shared" si="99"/>
        <v>2.0293737238802037E-6</v>
      </c>
      <c r="K258" s="186">
        <f t="shared" si="99"/>
        <v>2.0495181545291106E-6</v>
      </c>
      <c r="L258" s="186">
        <f t="shared" si="99"/>
        <v>2.0697617901127394E-6</v>
      </c>
      <c r="M258" s="186">
        <f t="shared" si="99"/>
        <v>2.0901046306310922E-6</v>
      </c>
      <c r="N258" s="186">
        <f t="shared" si="99"/>
        <v>2.1105466760841632E-6</v>
      </c>
      <c r="O258" s="186">
        <f t="shared" si="99"/>
        <v>2.1310879264719556E-6</v>
      </c>
      <c r="P258" s="186">
        <f t="shared" si="99"/>
        <v>2.1517283817944754E-6</v>
      </c>
      <c r="Q258" s="186">
        <f t="shared" si="99"/>
        <v>2.1724680420517099E-6</v>
      </c>
      <c r="R258" s="186">
        <f t="shared" si="99"/>
        <v>2.193306907243666E-6</v>
      </c>
      <c r="S258" s="186">
        <f t="shared" si="99"/>
        <v>2.2142449773703464E-6</v>
      </c>
      <c r="T258" s="186">
        <f t="shared" si="99"/>
        <v>2.2352822524317446E-6</v>
      </c>
      <c r="U258" s="186">
        <f t="shared" si="99"/>
        <v>2.2564187324278646E-6</v>
      </c>
      <c r="V258" s="186">
        <f t="shared" si="99"/>
        <v>2.2776544173587087E-6</v>
      </c>
      <c r="W258" s="186">
        <f t="shared" si="99"/>
        <v>2.2989893072242746E-6</v>
      </c>
      <c r="X258" s="186">
        <f t="shared" si="99"/>
        <v>2.3204234020245608E-6</v>
      </c>
      <c r="Y258" s="186">
        <f t="shared" si="99"/>
        <v>2.3419567017595659E-6</v>
      </c>
      <c r="Z258" s="186">
        <f t="shared" si="99"/>
        <v>2.3635892064292917E-6</v>
      </c>
      <c r="AA258" s="186">
        <f t="shared" si="99"/>
        <v>2.3853209160337419E-6</v>
      </c>
      <c r="AB258" s="186">
        <f t="shared" si="99"/>
        <v>2.4071518305729106E-6</v>
      </c>
      <c r="AC258" s="186">
        <f t="shared" si="99"/>
        <v>2.4290819500468004E-6</v>
      </c>
      <c r="AD258" s="186">
        <f t="shared" si="99"/>
        <v>2.4511112744554142E-6</v>
      </c>
      <c r="AE258" s="186">
        <f t="shared" si="99"/>
        <v>2.4732398037987503E-6</v>
      </c>
      <c r="AF258" s="186">
        <f t="shared" si="99"/>
        <v>2.4893131666437566E-6</v>
      </c>
      <c r="AG258" s="186">
        <f t="shared" si="99"/>
        <v>2.5034337230200786E-6</v>
      </c>
      <c r="AH258" s="186">
        <f t="shared" si="99"/>
        <v>2.5175612397068714E-6</v>
      </c>
      <c r="AI258" s="186">
        <f t="shared" si="99"/>
        <v>2.531695649372368E-6</v>
      </c>
      <c r="AJ258" s="195">
        <f t="shared" si="99"/>
        <v>2.545836885550472E-6</v>
      </c>
    </row>
    <row r="259" spans="1:36" x14ac:dyDescent="0.3">
      <c r="A259" s="7" t="s">
        <v>188</v>
      </c>
      <c r="B259" s="55" t="s">
        <v>529</v>
      </c>
      <c r="C259" s="186">
        <f t="shared" ref="C259:AJ259" si="100">+C$92*C175</f>
        <v>1.6190530517452639E-4</v>
      </c>
      <c r="D259" s="186">
        <f t="shared" si="100"/>
        <v>7.1344370488984923E-5</v>
      </c>
      <c r="E259" s="186">
        <f t="shared" si="100"/>
        <v>4.9191199101914328E-5</v>
      </c>
      <c r="F259" s="186">
        <f t="shared" si="100"/>
        <v>5.0542745640499436E-5</v>
      </c>
      <c r="G259" s="186">
        <f t="shared" si="100"/>
        <v>1.4183963321368101E-5</v>
      </c>
      <c r="H259" s="186">
        <f t="shared" si="100"/>
        <v>0</v>
      </c>
      <c r="I259" s="186">
        <f t="shared" si="100"/>
        <v>0</v>
      </c>
      <c r="J259" s="186">
        <f t="shared" si="100"/>
        <v>0</v>
      </c>
      <c r="K259" s="186">
        <f t="shared" si="100"/>
        <v>0</v>
      </c>
      <c r="L259" s="186">
        <f t="shared" si="100"/>
        <v>0</v>
      </c>
      <c r="M259" s="186">
        <f t="shared" si="100"/>
        <v>0</v>
      </c>
      <c r="N259" s="186">
        <f t="shared" si="100"/>
        <v>0</v>
      </c>
      <c r="O259" s="186">
        <f t="shared" si="100"/>
        <v>0</v>
      </c>
      <c r="P259" s="186">
        <f t="shared" si="100"/>
        <v>0</v>
      </c>
      <c r="Q259" s="186">
        <f t="shared" si="100"/>
        <v>0</v>
      </c>
      <c r="R259" s="186">
        <f t="shared" si="100"/>
        <v>0</v>
      </c>
      <c r="S259" s="186">
        <f t="shared" si="100"/>
        <v>0</v>
      </c>
      <c r="T259" s="186">
        <f t="shared" si="100"/>
        <v>0</v>
      </c>
      <c r="U259" s="186">
        <f t="shared" si="100"/>
        <v>0</v>
      </c>
      <c r="V259" s="186">
        <f t="shared" si="100"/>
        <v>0</v>
      </c>
      <c r="W259" s="186">
        <f t="shared" si="100"/>
        <v>0</v>
      </c>
      <c r="X259" s="186">
        <f t="shared" si="100"/>
        <v>0</v>
      </c>
      <c r="Y259" s="186">
        <f t="shared" si="100"/>
        <v>0</v>
      </c>
      <c r="Z259" s="186">
        <f t="shared" si="100"/>
        <v>0</v>
      </c>
      <c r="AA259" s="186">
        <f t="shared" si="100"/>
        <v>0</v>
      </c>
      <c r="AB259" s="186">
        <f t="shared" si="100"/>
        <v>0</v>
      </c>
      <c r="AC259" s="186">
        <f t="shared" si="100"/>
        <v>0</v>
      </c>
      <c r="AD259" s="186">
        <f t="shared" si="100"/>
        <v>0</v>
      </c>
      <c r="AE259" s="186">
        <f t="shared" si="100"/>
        <v>0</v>
      </c>
      <c r="AF259" s="186">
        <f t="shared" si="100"/>
        <v>0</v>
      </c>
      <c r="AG259" s="186">
        <f t="shared" si="100"/>
        <v>0</v>
      </c>
      <c r="AH259" s="186">
        <f t="shared" si="100"/>
        <v>0</v>
      </c>
      <c r="AI259" s="186">
        <f t="shared" si="100"/>
        <v>0</v>
      </c>
      <c r="AJ259" s="195">
        <f t="shared" si="100"/>
        <v>0</v>
      </c>
    </row>
    <row r="260" spans="1:36" x14ac:dyDescent="0.3">
      <c r="A260" s="7" t="s">
        <v>189</v>
      </c>
      <c r="B260" s="55" t="s">
        <v>529</v>
      </c>
      <c r="C260" s="189">
        <f t="shared" ref="C260:AJ260" si="101">+C$93*C176</f>
        <v>6.3668482015118971E-3</v>
      </c>
      <c r="D260" s="189">
        <f t="shared" si="101"/>
        <v>5.6929802577117793E-3</v>
      </c>
      <c r="E260" s="189">
        <f t="shared" si="101"/>
        <v>5.6466783310494748E-3</v>
      </c>
      <c r="F260" s="189">
        <f t="shared" si="101"/>
        <v>5.6285806804302462E-3</v>
      </c>
      <c r="G260" s="189">
        <f t="shared" si="101"/>
        <v>5.7297812836390209E-3</v>
      </c>
      <c r="H260" s="189">
        <f t="shared" si="101"/>
        <v>3.6732913350078101E-3</v>
      </c>
      <c r="I260" s="189">
        <f t="shared" si="101"/>
        <v>4.9945154579109623E-3</v>
      </c>
      <c r="J260" s="189">
        <f t="shared" si="101"/>
        <v>4.7949771036783504E-3</v>
      </c>
      <c r="K260" s="189">
        <f t="shared" si="101"/>
        <v>4.5930841205850297E-3</v>
      </c>
      <c r="L260" s="189">
        <f t="shared" si="101"/>
        <v>4.3888365086311235E-3</v>
      </c>
      <c r="M260" s="189">
        <f t="shared" si="101"/>
        <v>4.1822342678165068E-3</v>
      </c>
      <c r="N260" s="189">
        <f t="shared" si="101"/>
        <v>3.9732773981412429E-3</v>
      </c>
      <c r="O260" s="189">
        <f t="shared" si="101"/>
        <v>3.7619658996053931E-3</v>
      </c>
      <c r="P260" s="189">
        <f t="shared" si="101"/>
        <v>3.5482997722088385E-3</v>
      </c>
      <c r="Q260" s="189">
        <f t="shared" si="101"/>
        <v>3.3322790159516298E-3</v>
      </c>
      <c r="R260" s="189">
        <f t="shared" si="101"/>
        <v>3.1139036308338373E-3</v>
      </c>
      <c r="S260" s="189">
        <f t="shared" si="101"/>
        <v>2.8931736168553331E-3</v>
      </c>
      <c r="T260" s="189">
        <f t="shared" si="101"/>
        <v>2.6700889740162458E-3</v>
      </c>
      <c r="U260" s="189">
        <f t="shared" si="101"/>
        <v>2.4446497023164456E-3</v>
      </c>
      <c r="V260" s="189">
        <f t="shared" si="101"/>
        <v>2.2168558017559977E-3</v>
      </c>
      <c r="W260" s="189">
        <f t="shared" si="101"/>
        <v>1.9867072723349704E-3</v>
      </c>
      <c r="X260" s="189">
        <f t="shared" si="101"/>
        <v>1.7542041140532264E-3</v>
      </c>
      <c r="Y260" s="189">
        <f t="shared" si="101"/>
        <v>1.5193463269109007E-3</v>
      </c>
      <c r="Z260" s="189">
        <f t="shared" si="101"/>
        <v>1.2821339109078608E-3</v>
      </c>
      <c r="AA260" s="189">
        <f t="shared" si="101"/>
        <v>1.0425668660441732E-3</v>
      </c>
      <c r="AB260" s="189">
        <f t="shared" si="101"/>
        <v>8.0064519231990458E-4</v>
      </c>
      <c r="AC260" s="189">
        <f t="shared" si="101"/>
        <v>5.5636888973492117E-4</v>
      </c>
      <c r="AD260" s="189">
        <f t="shared" si="101"/>
        <v>3.097379582892897E-4</v>
      </c>
      <c r="AE260" s="189">
        <f t="shared" si="101"/>
        <v>6.0752397983078442E-5</v>
      </c>
      <c r="AF260" s="189">
        <f t="shared" si="101"/>
        <v>0</v>
      </c>
      <c r="AG260" s="189">
        <f t="shared" si="101"/>
        <v>0</v>
      </c>
      <c r="AH260" s="189">
        <f t="shared" si="101"/>
        <v>0</v>
      </c>
      <c r="AI260" s="189">
        <f t="shared" si="101"/>
        <v>0</v>
      </c>
      <c r="AJ260" s="192">
        <f t="shared" si="101"/>
        <v>0</v>
      </c>
    </row>
    <row r="261" spans="1:36" x14ac:dyDescent="0.3">
      <c r="A261" s="7" t="s">
        <v>100</v>
      </c>
      <c r="B261" s="55" t="s">
        <v>529</v>
      </c>
      <c r="C261" s="186">
        <f t="shared" ref="C261:AJ261" si="102">+C$94*C177</f>
        <v>0</v>
      </c>
      <c r="D261" s="186">
        <f t="shared" si="102"/>
        <v>0</v>
      </c>
      <c r="E261" s="186">
        <f t="shared" si="102"/>
        <v>0</v>
      </c>
      <c r="F261" s="186">
        <f t="shared" si="102"/>
        <v>0</v>
      </c>
      <c r="G261" s="186">
        <f t="shared" si="102"/>
        <v>0</v>
      </c>
      <c r="H261" s="186">
        <f t="shared" si="102"/>
        <v>0</v>
      </c>
      <c r="I261" s="186">
        <f t="shared" si="102"/>
        <v>0</v>
      </c>
      <c r="J261" s="186">
        <f t="shared" si="102"/>
        <v>-7.6775985803590339E-17</v>
      </c>
      <c r="K261" s="186">
        <f t="shared" si="102"/>
        <v>-1.5435285350161769E-17</v>
      </c>
      <c r="L261" s="186">
        <f t="shared" si="102"/>
        <v>-6.2061494158421881E-17</v>
      </c>
      <c r="M261" s="186">
        <f t="shared" si="102"/>
        <v>-6.2381846916196686E-17</v>
      </c>
      <c r="N261" s="186">
        <f t="shared" si="102"/>
        <v>-1.5675549918492873E-17</v>
      </c>
      <c r="O261" s="186">
        <f t="shared" si="102"/>
        <v>-1.5755638107936574E-17</v>
      </c>
      <c r="P261" s="186">
        <f t="shared" si="102"/>
        <v>-6.3342905189521199E-17</v>
      </c>
      <c r="Q261" s="186">
        <f t="shared" si="102"/>
        <v>0</v>
      </c>
      <c r="R261" s="186">
        <f t="shared" si="102"/>
        <v>-1.5995902676267702E-17</v>
      </c>
      <c r="S261" s="186">
        <f t="shared" si="102"/>
        <v>-3.2151981731422807E-17</v>
      </c>
      <c r="T261" s="186">
        <f t="shared" si="102"/>
        <v>-6.4624316220620419E-17</v>
      </c>
      <c r="U261" s="186">
        <f t="shared" si="102"/>
        <v>-1.6236167244598806E-17</v>
      </c>
      <c r="V261" s="186">
        <f t="shared" si="102"/>
        <v>-1.6316255434042507E-17</v>
      </c>
      <c r="W261" s="186">
        <f t="shared" si="102"/>
        <v>-3.2792687246972466E-17</v>
      </c>
      <c r="X261" s="186">
        <f t="shared" si="102"/>
        <v>-6.5905727251719737E-17</v>
      </c>
      <c r="Y261" s="186">
        <f t="shared" si="102"/>
        <v>-8.2782600011868177E-17</v>
      </c>
      <c r="Z261" s="186">
        <f t="shared" si="102"/>
        <v>-3.3273216383634673E-17</v>
      </c>
      <c r="AA261" s="186">
        <f t="shared" si="102"/>
        <v>-3.3433392762522076E-17</v>
      </c>
      <c r="AB261" s="186">
        <f t="shared" si="102"/>
        <v>-8.3983922853523695E-17</v>
      </c>
      <c r="AC261" s="186">
        <f t="shared" si="102"/>
        <v>-1.687687276014844E-17</v>
      </c>
      <c r="AD261" s="186">
        <f t="shared" si="102"/>
        <v>-3.3913921899184283E-17</v>
      </c>
      <c r="AE261" s="186">
        <f t="shared" si="102"/>
        <v>-3.4074098278071735E-17</v>
      </c>
      <c r="AF261" s="186">
        <f t="shared" si="102"/>
        <v>0</v>
      </c>
      <c r="AG261" s="186">
        <f t="shared" si="102"/>
        <v>0</v>
      </c>
      <c r="AH261" s="186">
        <f t="shared" si="102"/>
        <v>0</v>
      </c>
      <c r="AI261" s="186">
        <f t="shared" si="102"/>
        <v>0</v>
      </c>
      <c r="AJ261" s="195">
        <f t="shared" si="102"/>
        <v>0</v>
      </c>
    </row>
    <row r="262" spans="1:36" x14ac:dyDescent="0.3">
      <c r="A262" s="7" t="s">
        <v>190</v>
      </c>
      <c r="B262" s="55" t="s">
        <v>529</v>
      </c>
      <c r="C262" s="189">
        <f t="shared" ref="C262:AJ262" si="103">+C$95*C178</f>
        <v>8.7382476420072176E-3</v>
      </c>
      <c r="D262" s="189">
        <f t="shared" si="103"/>
        <v>8.7393903770354772E-3</v>
      </c>
      <c r="E262" s="189">
        <f t="shared" si="103"/>
        <v>8.7231956864882772E-3</v>
      </c>
      <c r="F262" s="189">
        <f t="shared" si="103"/>
        <v>9.9255980054554181E-3</v>
      </c>
      <c r="G262" s="189">
        <f t="shared" si="103"/>
        <v>7.2237941975956893E-3</v>
      </c>
      <c r="H262" s="189">
        <f t="shared" si="103"/>
        <v>4.2314089474559929E-3</v>
      </c>
      <c r="I262" s="189">
        <f t="shared" si="103"/>
        <v>8.4363976317876413E-3</v>
      </c>
      <c r="J262" s="189">
        <f t="shared" si="103"/>
        <v>8.5652527476899453E-3</v>
      </c>
      <c r="K262" s="189">
        <f t="shared" si="103"/>
        <v>8.6949905972178877E-3</v>
      </c>
      <c r="L262" s="189">
        <f t="shared" si="103"/>
        <v>8.8256111803714996E-3</v>
      </c>
      <c r="M262" s="189">
        <f t="shared" si="103"/>
        <v>8.9571144971507186E-3</v>
      </c>
      <c r="N262" s="189">
        <f t="shared" si="103"/>
        <v>9.0895005475555742E-3</v>
      </c>
      <c r="O262" s="189">
        <f t="shared" si="103"/>
        <v>9.2227693315860698E-3</v>
      </c>
      <c r="P262" s="189">
        <f t="shared" si="103"/>
        <v>9.3569208492422506E-3</v>
      </c>
      <c r="Q262" s="189">
        <f t="shared" si="103"/>
        <v>9.491955100524023E-3</v>
      </c>
      <c r="R262" s="189">
        <f t="shared" si="103"/>
        <v>9.6278720854314336E-3</v>
      </c>
      <c r="S262" s="189">
        <f t="shared" si="103"/>
        <v>9.7646718039644826E-3</v>
      </c>
      <c r="T262" s="189">
        <f t="shared" si="103"/>
        <v>9.9023542561232011E-3</v>
      </c>
      <c r="U262" s="189">
        <f t="shared" si="103"/>
        <v>1.0040919441907527E-2</v>
      </c>
      <c r="V262" s="189">
        <f t="shared" si="103"/>
        <v>1.0180367361317491E-2</v>
      </c>
      <c r="W262" s="189">
        <f t="shared" si="103"/>
        <v>1.0320698014353109E-2</v>
      </c>
      <c r="X262" s="189">
        <f t="shared" si="103"/>
        <v>1.0461911401014382E-2</v>
      </c>
      <c r="Y262" s="189">
        <f t="shared" si="103"/>
        <v>1.0604007521301263E-2</v>
      </c>
      <c r="Z262" s="189">
        <f t="shared" si="103"/>
        <v>1.074698637521378E-2</v>
      </c>
      <c r="AA262" s="189">
        <f t="shared" si="103"/>
        <v>1.0890847962751936E-2</v>
      </c>
      <c r="AB262" s="189">
        <f t="shared" si="103"/>
        <v>1.1035592283915763E-2</v>
      </c>
      <c r="AC262" s="189">
        <f t="shared" si="103"/>
        <v>1.1181219338705197E-2</v>
      </c>
      <c r="AD262" s="189">
        <f t="shared" si="103"/>
        <v>1.1327729127120267E-2</v>
      </c>
      <c r="AE262" s="189">
        <f t="shared" si="103"/>
        <v>1.1475121649160994E-2</v>
      </c>
      <c r="AF262" s="189">
        <f t="shared" si="103"/>
        <v>1.1594731053328793E-2</v>
      </c>
      <c r="AG262" s="189">
        <f t="shared" si="103"/>
        <v>1.1705407726436049E-2</v>
      </c>
      <c r="AH262" s="189">
        <f t="shared" si="103"/>
        <v>1.1816243183306846E-2</v>
      </c>
      <c r="AI262" s="189">
        <f t="shared" si="103"/>
        <v>1.1927235887918953E-2</v>
      </c>
      <c r="AJ262" s="192">
        <f t="shared" si="103"/>
        <v>1.2038384323998433E-2</v>
      </c>
    </row>
    <row r="263" spans="1:36" x14ac:dyDescent="0.3">
      <c r="A263" s="11" t="s">
        <v>191</v>
      </c>
      <c r="B263" s="56" t="s">
        <v>529</v>
      </c>
      <c r="C263" s="187">
        <f t="shared" ref="C263:AJ263" si="104">+C$63*C179</f>
        <v>1.634049628320159E-2</v>
      </c>
      <c r="D263" s="187">
        <f t="shared" si="104"/>
        <v>1.3556461193222921E-2</v>
      </c>
      <c r="E263" s="187">
        <f t="shared" si="104"/>
        <v>1.1390516758196865E-2</v>
      </c>
      <c r="F263" s="187">
        <f t="shared" si="104"/>
        <v>1.1593446663923031E-2</v>
      </c>
      <c r="G263" s="187">
        <f t="shared" si="104"/>
        <v>9.6823439613871846E-3</v>
      </c>
      <c r="H263" s="187">
        <f t="shared" si="104"/>
        <v>1.0625413956871959E-2</v>
      </c>
      <c r="I263" s="187">
        <f t="shared" si="104"/>
        <v>1.2307814918718952E-2</v>
      </c>
      <c r="J263" s="187">
        <f t="shared" si="104"/>
        <v>1.2309670601220348E-2</v>
      </c>
      <c r="K263" s="187">
        <f t="shared" si="104"/>
        <v>1.2310872496783205E-2</v>
      </c>
      <c r="L263" s="187">
        <f t="shared" si="104"/>
        <v>1.2311420605407554E-2</v>
      </c>
      <c r="M263" s="187">
        <f t="shared" si="104"/>
        <v>1.2311314927093362E-2</v>
      </c>
      <c r="N263" s="187">
        <f t="shared" si="104"/>
        <v>1.2310555461840664E-2</v>
      </c>
      <c r="O263" s="187">
        <f t="shared" si="104"/>
        <v>1.2309142209649425E-2</v>
      </c>
      <c r="P263" s="187">
        <f t="shared" si="104"/>
        <v>1.2307075170519698E-2</v>
      </c>
      <c r="Q263" s="187">
        <f t="shared" si="104"/>
        <v>1.2304354344451412E-2</v>
      </c>
      <c r="R263" s="187">
        <f t="shared" si="104"/>
        <v>1.2300979731444618E-2</v>
      </c>
      <c r="S263" s="187">
        <f t="shared" si="104"/>
        <v>1.2296951331499301E-2</v>
      </c>
      <c r="T263" s="187">
        <f t="shared" si="104"/>
        <v>1.2292269144615444E-2</v>
      </c>
      <c r="U263" s="187">
        <f t="shared" si="104"/>
        <v>1.2286933170793079E-2</v>
      </c>
      <c r="V263" s="187">
        <f t="shared" si="104"/>
        <v>1.2280943410032174E-2</v>
      </c>
      <c r="W263" s="187">
        <f t="shared" si="104"/>
        <v>1.2274299862332781E-2</v>
      </c>
      <c r="X263" s="187">
        <f t="shared" si="104"/>
        <v>1.226700252769483E-2</v>
      </c>
      <c r="Y263" s="187">
        <f t="shared" si="104"/>
        <v>1.225905140611837E-2</v>
      </c>
      <c r="Z263" s="187">
        <f t="shared" si="104"/>
        <v>1.2250446497603387E-2</v>
      </c>
      <c r="AA263" s="187">
        <f t="shared" si="104"/>
        <v>1.2241187802149863E-2</v>
      </c>
      <c r="AB263" s="187">
        <f t="shared" si="104"/>
        <v>1.2231275319757833E-2</v>
      </c>
      <c r="AC263" s="187">
        <f t="shared" si="104"/>
        <v>1.2220709050427263E-2</v>
      </c>
      <c r="AD263" s="187">
        <f t="shared" si="104"/>
        <v>1.2209488994158186E-2</v>
      </c>
      <c r="AE263" s="187">
        <f t="shared" si="104"/>
        <v>1.2197615150950584E-2</v>
      </c>
      <c r="AF263" s="187">
        <f t="shared" si="104"/>
        <v>1.2155036416791698E-2</v>
      </c>
      <c r="AG263" s="187">
        <f t="shared" si="104"/>
        <v>1.210248115497054E-2</v>
      </c>
      <c r="AH263" s="187">
        <f t="shared" si="104"/>
        <v>1.2049617969547868E-2</v>
      </c>
      <c r="AI263" s="187">
        <f t="shared" si="104"/>
        <v>1.1996449839275921E-2</v>
      </c>
      <c r="AJ263" s="197">
        <f t="shared" si="104"/>
        <v>1.1942979704609795E-2</v>
      </c>
    </row>
    <row r="264" spans="1:36" x14ac:dyDescent="0.3">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row>
    <row r="265" spans="1:36" x14ac:dyDescent="0.3">
      <c r="A265" s="16" t="s">
        <v>65</v>
      </c>
      <c r="B265" s="54" t="s">
        <v>529</v>
      </c>
      <c r="C265" s="184">
        <f t="shared" ref="C265:AJ265" si="105">+C181*C350</f>
        <v>3.0675377776599331E-4</v>
      </c>
      <c r="D265" s="184">
        <f t="shared" si="105"/>
        <v>2.8235304968707618E-4</v>
      </c>
      <c r="E265" s="184">
        <f t="shared" si="105"/>
        <v>2.9866354649479962E-4</v>
      </c>
      <c r="F265" s="184">
        <f t="shared" si="105"/>
        <v>2.8630845345414639E-4</v>
      </c>
      <c r="G265" s="184">
        <f t="shared" si="105"/>
        <v>2.9042332713124174E-4</v>
      </c>
      <c r="H265" s="184">
        <f t="shared" si="105"/>
        <v>1.9167842125057929E-4</v>
      </c>
      <c r="I265" s="93">
        <f t="shared" si="105"/>
        <v>2.5829661635836965E-4</v>
      </c>
      <c r="J265" s="93">
        <f t="shared" si="105"/>
        <v>2.4802399528103624E-4</v>
      </c>
      <c r="K265" s="93">
        <f t="shared" si="105"/>
        <v>2.3726556626969358E-4</v>
      </c>
      <c r="L265" s="93">
        <f t="shared" si="105"/>
        <v>2.2604288580702856E-4</v>
      </c>
      <c r="M265" s="93">
        <f t="shared" si="105"/>
        <v>2.1437774256029317E-4</v>
      </c>
      <c r="N265" s="93">
        <f t="shared" si="105"/>
        <v>2.0229215684014541E-4</v>
      </c>
      <c r="O265" s="93">
        <f t="shared" si="105"/>
        <v>1.8980838006105446E-4</v>
      </c>
      <c r="P265" s="93">
        <f t="shared" si="105"/>
        <v>1.7694889420313478E-4</v>
      </c>
      <c r="Q265" s="93">
        <f t="shared" si="105"/>
        <v>1.6373641127556804E-4</v>
      </c>
      <c r="R265" s="93">
        <f t="shared" si="105"/>
        <v>1.5019387278144135E-4</v>
      </c>
      <c r="S265" s="93">
        <f t="shared" si="105"/>
        <v>1.3601995348055449E-4</v>
      </c>
      <c r="T265" s="93">
        <f t="shared" si="105"/>
        <v>1.2168753024706887E-4</v>
      </c>
      <c r="U265" s="93">
        <f t="shared" si="105"/>
        <v>1.0715156690896631E-4</v>
      </c>
      <c r="V265" s="93">
        <f t="shared" si="105"/>
        <v>9.2436888090482143E-5</v>
      </c>
      <c r="W265" s="93">
        <f t="shared" si="105"/>
        <v>7.7568354189740484E-5</v>
      </c>
      <c r="X265" s="93">
        <f t="shared" si="105"/>
        <v>6.2570860519332026E-5</v>
      </c>
      <c r="Y265" s="93">
        <f t="shared" si="105"/>
        <v>4.746933645802911E-5</v>
      </c>
      <c r="Z265" s="93">
        <f t="shared" si="105"/>
        <v>3.2288744613638699E-5</v>
      </c>
      <c r="AA265" s="93">
        <f t="shared" si="105"/>
        <v>1.7054079996683566E-5</v>
      </c>
      <c r="AB265" s="93">
        <f t="shared" si="105"/>
        <v>1.7903692049187031E-6</v>
      </c>
      <c r="AC265" s="93">
        <f t="shared" si="105"/>
        <v>0</v>
      </c>
      <c r="AD265" s="93">
        <f t="shared" si="105"/>
        <v>0</v>
      </c>
      <c r="AE265" s="93">
        <f t="shared" si="105"/>
        <v>0</v>
      </c>
      <c r="AF265" s="93">
        <f t="shared" si="105"/>
        <v>0</v>
      </c>
      <c r="AG265" s="93">
        <f t="shared" si="105"/>
        <v>0</v>
      </c>
      <c r="AH265" s="93">
        <f t="shared" si="105"/>
        <v>0</v>
      </c>
      <c r="AI265" s="93">
        <f t="shared" si="105"/>
        <v>0</v>
      </c>
      <c r="AJ265" s="185">
        <f t="shared" si="105"/>
        <v>0</v>
      </c>
    </row>
    <row r="266" spans="1:36" x14ac:dyDescent="0.3">
      <c r="A266" s="7" t="s">
        <v>192</v>
      </c>
      <c r="B266" s="55" t="s">
        <v>529</v>
      </c>
      <c r="C266" s="186">
        <f t="shared" ref="C266:AJ266" si="106">+(C182/2)*(C350)+(C182/2)*C351</f>
        <v>6.6337886112513098E-3</v>
      </c>
      <c r="D266" s="186">
        <f t="shared" si="106"/>
        <v>5.8454608737905575E-3</v>
      </c>
      <c r="E266" s="186">
        <f t="shared" si="106"/>
        <v>5.7181450242653155E-3</v>
      </c>
      <c r="F266" s="186">
        <f t="shared" si="106"/>
        <v>6.5367230474456632E-3</v>
      </c>
      <c r="G266" s="186">
        <f t="shared" si="106"/>
        <v>5.4360815990152148E-3</v>
      </c>
      <c r="H266" s="186">
        <f t="shared" si="106"/>
        <v>5.9071735894202365E-3</v>
      </c>
      <c r="I266" s="53">
        <f t="shared" si="106"/>
        <v>5.0229958057823997E-3</v>
      </c>
      <c r="J266" s="53">
        <f t="shared" si="106"/>
        <v>4.708748296438546E-3</v>
      </c>
      <c r="K266" s="53">
        <f t="shared" si="106"/>
        <v>4.3999601674585857E-3</v>
      </c>
      <c r="L266" s="53">
        <f t="shared" si="106"/>
        <v>4.0966717206893082E-3</v>
      </c>
      <c r="M266" s="53">
        <f t="shared" si="106"/>
        <v>3.7989230798865367E-3</v>
      </c>
      <c r="N266" s="53">
        <f t="shared" si="106"/>
        <v>3.5067541911299612E-3</v>
      </c>
      <c r="O266" s="53">
        <f t="shared" si="106"/>
        <v>3.2202048232376143E-3</v>
      </c>
      <c r="P266" s="53">
        <f t="shared" si="106"/>
        <v>2.9393145681779862E-3</v>
      </c>
      <c r="Q266" s="53">
        <f t="shared" si="106"/>
        <v>2.6641228414822529E-3</v>
      </c>
      <c r="R266" s="53">
        <f t="shared" si="106"/>
        <v>2.3946688826541026E-3</v>
      </c>
      <c r="S266" s="53">
        <f t="shared" si="106"/>
        <v>2.1259200590548551E-3</v>
      </c>
      <c r="T266" s="53">
        <f t="shared" si="106"/>
        <v>1.8650988863893856E-3</v>
      </c>
      <c r="U266" s="53">
        <f t="shared" si="106"/>
        <v>1.6110915541246594E-3</v>
      </c>
      <c r="V266" s="53">
        <f t="shared" si="106"/>
        <v>1.3638973488296815E-3</v>
      </c>
      <c r="W266" s="53">
        <f t="shared" si="106"/>
        <v>1.1235153902415323E-3</v>
      </c>
      <c r="X266" s="53">
        <f t="shared" si="106"/>
        <v>8.899446332477698E-4</v>
      </c>
      <c r="Y266" s="53">
        <f t="shared" si="106"/>
        <v>6.6318386984414389E-4</v>
      </c>
      <c r="Z266" s="53">
        <f t="shared" si="106"/>
        <v>4.4323173107011372E-4</v>
      </c>
      <c r="AA266" s="53">
        <f t="shared" si="106"/>
        <v>2.3008668892025399E-4</v>
      </c>
      <c r="AB266" s="53">
        <f t="shared" si="106"/>
        <v>2.3747058233988678E-5</v>
      </c>
      <c r="AC266" s="53">
        <f t="shared" si="106"/>
        <v>0</v>
      </c>
      <c r="AD266" s="53">
        <f t="shared" si="106"/>
        <v>0</v>
      </c>
      <c r="AE266" s="53">
        <f t="shared" si="106"/>
        <v>0</v>
      </c>
      <c r="AF266" s="53">
        <f t="shared" si="106"/>
        <v>0</v>
      </c>
      <c r="AG266" s="53">
        <f t="shared" si="106"/>
        <v>0</v>
      </c>
      <c r="AH266" s="53">
        <f t="shared" si="106"/>
        <v>0</v>
      </c>
      <c r="AI266" s="53">
        <f t="shared" si="106"/>
        <v>0</v>
      </c>
      <c r="AJ266" s="57">
        <f t="shared" si="106"/>
        <v>0</v>
      </c>
    </row>
    <row r="267" spans="1:36" x14ac:dyDescent="0.3">
      <c r="A267" s="7" t="s">
        <v>193</v>
      </c>
      <c r="B267" s="55" t="s">
        <v>529</v>
      </c>
      <c r="C267" s="186">
        <f t="shared" ref="C267:AJ267" si="107">+C183*C351</f>
        <v>0</v>
      </c>
      <c r="D267" s="186">
        <f t="shared" si="107"/>
        <v>0</v>
      </c>
      <c r="E267" s="186">
        <f t="shared" si="107"/>
        <v>0</v>
      </c>
      <c r="F267" s="186">
        <f t="shared" si="107"/>
        <v>0</v>
      </c>
      <c r="G267" s="186">
        <f t="shared" si="107"/>
        <v>0</v>
      </c>
      <c r="H267" s="186">
        <f t="shared" si="107"/>
        <v>0</v>
      </c>
      <c r="I267" s="53">
        <f t="shared" si="107"/>
        <v>0</v>
      </c>
      <c r="J267" s="53">
        <f t="shared" si="107"/>
        <v>0</v>
      </c>
      <c r="K267" s="53">
        <f t="shared" si="107"/>
        <v>0</v>
      </c>
      <c r="L267" s="53">
        <f t="shared" si="107"/>
        <v>0</v>
      </c>
      <c r="M267" s="53">
        <f t="shared" si="107"/>
        <v>0</v>
      </c>
      <c r="N267" s="53">
        <f t="shared" si="107"/>
        <v>0</v>
      </c>
      <c r="O267" s="53">
        <f t="shared" si="107"/>
        <v>0</v>
      </c>
      <c r="P267" s="53">
        <f t="shared" si="107"/>
        <v>0</v>
      </c>
      <c r="Q267" s="53">
        <f t="shared" si="107"/>
        <v>0</v>
      </c>
      <c r="R267" s="53">
        <f t="shared" si="107"/>
        <v>0</v>
      </c>
      <c r="S267" s="53">
        <f t="shared" si="107"/>
        <v>0</v>
      </c>
      <c r="T267" s="53">
        <f t="shared" si="107"/>
        <v>0</v>
      </c>
      <c r="U267" s="53">
        <f t="shared" si="107"/>
        <v>0</v>
      </c>
      <c r="V267" s="53">
        <f t="shared" si="107"/>
        <v>0</v>
      </c>
      <c r="W267" s="53">
        <f t="shared" si="107"/>
        <v>0</v>
      </c>
      <c r="X267" s="53">
        <f t="shared" si="107"/>
        <v>0</v>
      </c>
      <c r="Y267" s="53">
        <f t="shared" si="107"/>
        <v>0</v>
      </c>
      <c r="Z267" s="53">
        <f t="shared" si="107"/>
        <v>0</v>
      </c>
      <c r="AA267" s="53">
        <f t="shared" si="107"/>
        <v>0</v>
      </c>
      <c r="AB267" s="53">
        <f t="shared" si="107"/>
        <v>0</v>
      </c>
      <c r="AC267" s="53">
        <f t="shared" si="107"/>
        <v>0</v>
      </c>
      <c r="AD267" s="53">
        <f t="shared" si="107"/>
        <v>0</v>
      </c>
      <c r="AE267" s="53">
        <f t="shared" si="107"/>
        <v>0</v>
      </c>
      <c r="AF267" s="53">
        <f t="shared" si="107"/>
        <v>0</v>
      </c>
      <c r="AG267" s="53">
        <f t="shared" si="107"/>
        <v>0</v>
      </c>
      <c r="AH267" s="53">
        <f t="shared" si="107"/>
        <v>0</v>
      </c>
      <c r="AI267" s="53">
        <f t="shared" si="107"/>
        <v>0</v>
      </c>
      <c r="AJ267" s="57">
        <f t="shared" si="107"/>
        <v>0</v>
      </c>
    </row>
    <row r="268" spans="1:36" x14ac:dyDescent="0.3">
      <c r="A268" s="7" t="s">
        <v>194</v>
      </c>
      <c r="B268" s="55" t="s">
        <v>529</v>
      </c>
      <c r="C268" s="186">
        <f t="shared" ref="C268:AJ268" si="108">+C184*C352</f>
        <v>0</v>
      </c>
      <c r="D268" s="186">
        <f t="shared" si="108"/>
        <v>0</v>
      </c>
      <c r="E268" s="186">
        <f t="shared" si="108"/>
        <v>0</v>
      </c>
      <c r="F268" s="186">
        <f t="shared" si="108"/>
        <v>0</v>
      </c>
      <c r="G268" s="186">
        <f t="shared" si="108"/>
        <v>0</v>
      </c>
      <c r="H268" s="186">
        <f t="shared" si="108"/>
        <v>0</v>
      </c>
      <c r="I268" s="53">
        <f t="shared" si="108"/>
        <v>0</v>
      </c>
      <c r="J268" s="53">
        <f t="shared" si="108"/>
        <v>0</v>
      </c>
      <c r="K268" s="53">
        <f t="shared" si="108"/>
        <v>0</v>
      </c>
      <c r="L268" s="53">
        <f t="shared" si="108"/>
        <v>0</v>
      </c>
      <c r="M268" s="53">
        <f t="shared" si="108"/>
        <v>0</v>
      </c>
      <c r="N268" s="53">
        <f t="shared" si="108"/>
        <v>0</v>
      </c>
      <c r="O268" s="53">
        <f t="shared" si="108"/>
        <v>0</v>
      </c>
      <c r="P268" s="53">
        <f t="shared" si="108"/>
        <v>0</v>
      </c>
      <c r="Q268" s="53">
        <f t="shared" si="108"/>
        <v>0</v>
      </c>
      <c r="R268" s="53">
        <f t="shared" si="108"/>
        <v>0</v>
      </c>
      <c r="S268" s="53">
        <f t="shared" si="108"/>
        <v>0</v>
      </c>
      <c r="T268" s="53">
        <f t="shared" si="108"/>
        <v>0</v>
      </c>
      <c r="U268" s="53">
        <f t="shared" si="108"/>
        <v>0</v>
      </c>
      <c r="V268" s="53">
        <f t="shared" si="108"/>
        <v>0</v>
      </c>
      <c r="W268" s="53">
        <f t="shared" si="108"/>
        <v>0</v>
      </c>
      <c r="X268" s="53">
        <f t="shared" si="108"/>
        <v>0</v>
      </c>
      <c r="Y268" s="53">
        <f t="shared" si="108"/>
        <v>0</v>
      </c>
      <c r="Z268" s="53">
        <f t="shared" si="108"/>
        <v>0</v>
      </c>
      <c r="AA268" s="53">
        <f t="shared" si="108"/>
        <v>0</v>
      </c>
      <c r="AB268" s="53">
        <f t="shared" si="108"/>
        <v>0</v>
      </c>
      <c r="AC268" s="53">
        <f t="shared" si="108"/>
        <v>0</v>
      </c>
      <c r="AD268" s="53">
        <f t="shared" si="108"/>
        <v>0</v>
      </c>
      <c r="AE268" s="53">
        <f t="shared" si="108"/>
        <v>0</v>
      </c>
      <c r="AF268" s="53">
        <f t="shared" si="108"/>
        <v>0</v>
      </c>
      <c r="AG268" s="53">
        <f t="shared" si="108"/>
        <v>0</v>
      </c>
      <c r="AH268" s="53">
        <f t="shared" si="108"/>
        <v>0</v>
      </c>
      <c r="AI268" s="53">
        <f t="shared" si="108"/>
        <v>0</v>
      </c>
      <c r="AJ268" s="57">
        <f t="shared" si="108"/>
        <v>0</v>
      </c>
    </row>
    <row r="269" spans="1:36" x14ac:dyDescent="0.3">
      <c r="A269" s="7" t="s">
        <v>195</v>
      </c>
      <c r="B269" s="55" t="s">
        <v>529</v>
      </c>
      <c r="C269" s="186">
        <f t="shared" ref="C269:AJ269" si="109">+C185*C353</f>
        <v>0</v>
      </c>
      <c r="D269" s="186">
        <f t="shared" si="109"/>
        <v>0</v>
      </c>
      <c r="E269" s="186">
        <f t="shared" si="109"/>
        <v>0</v>
      </c>
      <c r="F269" s="186">
        <f t="shared" si="109"/>
        <v>0</v>
      </c>
      <c r="G269" s="186">
        <f t="shared" si="109"/>
        <v>0</v>
      </c>
      <c r="H269" s="186">
        <f t="shared" si="109"/>
        <v>0</v>
      </c>
      <c r="I269" s="53">
        <f t="shared" si="109"/>
        <v>0</v>
      </c>
      <c r="J269" s="53">
        <f t="shared" si="109"/>
        <v>0</v>
      </c>
      <c r="K269" s="53">
        <f t="shared" si="109"/>
        <v>0</v>
      </c>
      <c r="L269" s="53">
        <f t="shared" si="109"/>
        <v>0</v>
      </c>
      <c r="M269" s="53">
        <f t="shared" si="109"/>
        <v>0</v>
      </c>
      <c r="N269" s="53">
        <f t="shared" si="109"/>
        <v>0</v>
      </c>
      <c r="O269" s="53">
        <f t="shared" si="109"/>
        <v>0</v>
      </c>
      <c r="P269" s="53">
        <f t="shared" si="109"/>
        <v>0</v>
      </c>
      <c r="Q269" s="53">
        <f t="shared" si="109"/>
        <v>0</v>
      </c>
      <c r="R269" s="53">
        <f t="shared" si="109"/>
        <v>0</v>
      </c>
      <c r="S269" s="53">
        <f t="shared" si="109"/>
        <v>0</v>
      </c>
      <c r="T269" s="53">
        <f t="shared" si="109"/>
        <v>0</v>
      </c>
      <c r="U269" s="53">
        <f t="shared" si="109"/>
        <v>0</v>
      </c>
      <c r="V269" s="53">
        <f t="shared" si="109"/>
        <v>0</v>
      </c>
      <c r="W269" s="53">
        <f t="shared" si="109"/>
        <v>0</v>
      </c>
      <c r="X269" s="53">
        <f t="shared" si="109"/>
        <v>0</v>
      </c>
      <c r="Y269" s="53">
        <f t="shared" si="109"/>
        <v>0</v>
      </c>
      <c r="Z269" s="53">
        <f t="shared" si="109"/>
        <v>0</v>
      </c>
      <c r="AA269" s="53">
        <f t="shared" si="109"/>
        <v>0</v>
      </c>
      <c r="AB269" s="53">
        <f t="shared" si="109"/>
        <v>0</v>
      </c>
      <c r="AC269" s="53">
        <f t="shared" si="109"/>
        <v>0</v>
      </c>
      <c r="AD269" s="53">
        <f t="shared" si="109"/>
        <v>0</v>
      </c>
      <c r="AE269" s="53">
        <f t="shared" si="109"/>
        <v>0</v>
      </c>
      <c r="AF269" s="53">
        <f t="shared" si="109"/>
        <v>0</v>
      </c>
      <c r="AG269" s="53">
        <f t="shared" si="109"/>
        <v>0</v>
      </c>
      <c r="AH269" s="53">
        <f t="shared" si="109"/>
        <v>0</v>
      </c>
      <c r="AI269" s="53">
        <f t="shared" si="109"/>
        <v>0</v>
      </c>
      <c r="AJ269" s="57">
        <f t="shared" si="109"/>
        <v>0</v>
      </c>
    </row>
    <row r="270" spans="1:36" x14ac:dyDescent="0.3">
      <c r="A270" s="7" t="s">
        <v>196</v>
      </c>
      <c r="B270" s="55" t="s">
        <v>529</v>
      </c>
      <c r="C270" s="187">
        <f t="shared" ref="C270:AJ270" si="110">+C186*C354</f>
        <v>0</v>
      </c>
      <c r="D270" s="187">
        <f t="shared" si="110"/>
        <v>0</v>
      </c>
      <c r="E270" s="187">
        <f t="shared" si="110"/>
        <v>0</v>
      </c>
      <c r="F270" s="187">
        <f t="shared" si="110"/>
        <v>0</v>
      </c>
      <c r="G270" s="187">
        <f t="shared" si="110"/>
        <v>0</v>
      </c>
      <c r="H270" s="187">
        <f t="shared" si="110"/>
        <v>0</v>
      </c>
      <c r="I270" s="94">
        <f t="shared" si="110"/>
        <v>0</v>
      </c>
      <c r="J270" s="94">
        <f t="shared" si="110"/>
        <v>0</v>
      </c>
      <c r="K270" s="94">
        <f t="shared" si="110"/>
        <v>0</v>
      </c>
      <c r="L270" s="94">
        <f t="shared" si="110"/>
        <v>0</v>
      </c>
      <c r="M270" s="94">
        <f t="shared" si="110"/>
        <v>0</v>
      </c>
      <c r="N270" s="94">
        <f t="shared" si="110"/>
        <v>0</v>
      </c>
      <c r="O270" s="94">
        <f t="shared" si="110"/>
        <v>0</v>
      </c>
      <c r="P270" s="94">
        <f t="shared" si="110"/>
        <v>0</v>
      </c>
      <c r="Q270" s="94">
        <f t="shared" si="110"/>
        <v>0</v>
      </c>
      <c r="R270" s="94">
        <f t="shared" si="110"/>
        <v>0</v>
      </c>
      <c r="S270" s="94">
        <f t="shared" si="110"/>
        <v>0</v>
      </c>
      <c r="T270" s="94">
        <f t="shared" si="110"/>
        <v>0</v>
      </c>
      <c r="U270" s="94">
        <f t="shared" si="110"/>
        <v>0</v>
      </c>
      <c r="V270" s="94">
        <f t="shared" si="110"/>
        <v>0</v>
      </c>
      <c r="W270" s="94">
        <f t="shared" si="110"/>
        <v>0</v>
      </c>
      <c r="X270" s="94">
        <f t="shared" si="110"/>
        <v>0</v>
      </c>
      <c r="Y270" s="94">
        <f t="shared" si="110"/>
        <v>0</v>
      </c>
      <c r="Z270" s="94">
        <f t="shared" si="110"/>
        <v>0</v>
      </c>
      <c r="AA270" s="94">
        <f t="shared" si="110"/>
        <v>0</v>
      </c>
      <c r="AB270" s="94">
        <f t="shared" si="110"/>
        <v>0</v>
      </c>
      <c r="AC270" s="94">
        <f t="shared" si="110"/>
        <v>0</v>
      </c>
      <c r="AD270" s="94">
        <f t="shared" si="110"/>
        <v>0</v>
      </c>
      <c r="AE270" s="94">
        <f t="shared" si="110"/>
        <v>0</v>
      </c>
      <c r="AF270" s="94">
        <f t="shared" si="110"/>
        <v>0</v>
      </c>
      <c r="AG270" s="94">
        <f t="shared" si="110"/>
        <v>0</v>
      </c>
      <c r="AH270" s="94">
        <f t="shared" si="110"/>
        <v>0</v>
      </c>
      <c r="AI270" s="94">
        <f t="shared" si="110"/>
        <v>0</v>
      </c>
      <c r="AJ270" s="188">
        <f t="shared" si="110"/>
        <v>0</v>
      </c>
    </row>
    <row r="271" spans="1:36" x14ac:dyDescent="0.3">
      <c r="A271" s="7" t="s">
        <v>197</v>
      </c>
      <c r="B271" s="55" t="s">
        <v>529</v>
      </c>
      <c r="C271" s="184">
        <f t="shared" ref="C271:AJ271" si="111">+C187*C356</f>
        <v>1.450125627007744E-5</v>
      </c>
      <c r="D271" s="184">
        <f t="shared" si="111"/>
        <v>1.0280756962982816E-5</v>
      </c>
      <c r="E271" s="184">
        <f t="shared" si="111"/>
        <v>9.286630180261424E-6</v>
      </c>
      <c r="F271" s="184">
        <f t="shared" si="111"/>
        <v>6.9285161388549931E-6</v>
      </c>
      <c r="G271" s="184">
        <f t="shared" si="111"/>
        <v>5.475896855727955E-6</v>
      </c>
      <c r="H271" s="184">
        <f t="shared" si="111"/>
        <v>5.3079627857987417E-6</v>
      </c>
      <c r="I271" s="93">
        <f t="shared" si="111"/>
        <v>-9.1636422830486936E-8</v>
      </c>
      <c r="J271" s="93">
        <f t="shared" si="111"/>
        <v>-2.7129673098727967E-6</v>
      </c>
      <c r="K271" s="93">
        <f t="shared" si="111"/>
        <v>0</v>
      </c>
      <c r="L271" s="93">
        <f t="shared" si="111"/>
        <v>0</v>
      </c>
      <c r="M271" s="93">
        <f t="shared" si="111"/>
        <v>0</v>
      </c>
      <c r="N271" s="93">
        <f t="shared" si="111"/>
        <v>0</v>
      </c>
      <c r="O271" s="93">
        <f t="shared" si="111"/>
        <v>0</v>
      </c>
      <c r="P271" s="93">
        <f t="shared" si="111"/>
        <v>0</v>
      </c>
      <c r="Q271" s="93">
        <f t="shared" si="111"/>
        <v>0</v>
      </c>
      <c r="R271" s="93">
        <f t="shared" si="111"/>
        <v>0</v>
      </c>
      <c r="S271" s="93">
        <f t="shared" si="111"/>
        <v>0</v>
      </c>
      <c r="T271" s="93">
        <f t="shared" si="111"/>
        <v>0</v>
      </c>
      <c r="U271" s="93">
        <f t="shared" si="111"/>
        <v>0</v>
      </c>
      <c r="V271" s="93">
        <f t="shared" si="111"/>
        <v>0</v>
      </c>
      <c r="W271" s="93">
        <f t="shared" si="111"/>
        <v>0</v>
      </c>
      <c r="X271" s="93">
        <f t="shared" si="111"/>
        <v>0</v>
      </c>
      <c r="Y271" s="93">
        <f t="shared" si="111"/>
        <v>0</v>
      </c>
      <c r="Z271" s="93">
        <f t="shared" si="111"/>
        <v>0</v>
      </c>
      <c r="AA271" s="93">
        <f t="shared" si="111"/>
        <v>0</v>
      </c>
      <c r="AB271" s="93">
        <f t="shared" si="111"/>
        <v>0</v>
      </c>
      <c r="AC271" s="93">
        <f t="shared" si="111"/>
        <v>0</v>
      </c>
      <c r="AD271" s="93">
        <f t="shared" si="111"/>
        <v>0</v>
      </c>
      <c r="AE271" s="93">
        <f t="shared" si="111"/>
        <v>0</v>
      </c>
      <c r="AF271" s="93">
        <f t="shared" si="111"/>
        <v>0</v>
      </c>
      <c r="AG271" s="93">
        <f t="shared" si="111"/>
        <v>0</v>
      </c>
      <c r="AH271" s="93">
        <f t="shared" si="111"/>
        <v>0</v>
      </c>
      <c r="AI271" s="93">
        <f t="shared" si="111"/>
        <v>0</v>
      </c>
      <c r="AJ271" s="185">
        <f t="shared" si="111"/>
        <v>0</v>
      </c>
    </row>
    <row r="272" spans="1:36" x14ac:dyDescent="0.3">
      <c r="A272" s="7" t="s">
        <v>198</v>
      </c>
      <c r="B272" s="55" t="s">
        <v>529</v>
      </c>
      <c r="C272" s="186">
        <f t="shared" ref="C272:AJ272" si="112">+(C188/2)*(C356)+(C188/2)*(C357)</f>
        <v>7.9789076645265568E-4</v>
      </c>
      <c r="D272" s="186">
        <f t="shared" si="112"/>
        <v>9.2337456671314345E-4</v>
      </c>
      <c r="E272" s="186">
        <f t="shared" si="112"/>
        <v>7.2328314128154052E-4</v>
      </c>
      <c r="F272" s="186">
        <f t="shared" si="112"/>
        <v>6.621805676483212E-4</v>
      </c>
      <c r="G272" s="186">
        <f t="shared" si="112"/>
        <v>6.9796454052676823E-4</v>
      </c>
      <c r="H272" s="186">
        <f t="shared" si="112"/>
        <v>7.1800512126237782E-4</v>
      </c>
      <c r="I272" s="53">
        <f t="shared" si="112"/>
        <v>6.5650000193139576E-4</v>
      </c>
      <c r="J272" s="53">
        <f t="shared" si="112"/>
        <v>6.2671585954365296E-4</v>
      </c>
      <c r="K272" s="53">
        <f t="shared" si="112"/>
        <v>5.9735840701500512E-4</v>
      </c>
      <c r="L272" s="53">
        <f t="shared" si="112"/>
        <v>5.690063352230024E-4</v>
      </c>
      <c r="M272" s="53">
        <f t="shared" si="112"/>
        <v>5.4145453781148634E-4</v>
      </c>
      <c r="N272" s="53">
        <f t="shared" si="112"/>
        <v>5.1469536175617798E-4</v>
      </c>
      <c r="O272" s="53">
        <f t="shared" si="112"/>
        <v>4.887210058807333E-4</v>
      </c>
      <c r="P272" s="53">
        <f t="shared" si="112"/>
        <v>4.6352352108218562E-4</v>
      </c>
      <c r="Q272" s="53">
        <f t="shared" si="112"/>
        <v>4.3909481055600985E-4</v>
      </c>
      <c r="R272" s="53">
        <f t="shared" si="112"/>
        <v>4.1542663002078228E-4</v>
      </c>
      <c r="S272" s="53">
        <f t="shared" si="112"/>
        <v>3.915764245043925E-4</v>
      </c>
      <c r="T272" s="53">
        <f t="shared" si="112"/>
        <v>3.6875023867586352E-4</v>
      </c>
      <c r="U272" s="53">
        <f t="shared" si="112"/>
        <v>3.4674155413736557E-4</v>
      </c>
      <c r="V272" s="53">
        <f t="shared" si="112"/>
        <v>3.255369382502979E-4</v>
      </c>
      <c r="W272" s="53">
        <f t="shared" si="112"/>
        <v>3.0512291563811899E-4</v>
      </c>
      <c r="X272" s="53">
        <f t="shared" si="112"/>
        <v>2.854859688114894E-4</v>
      </c>
      <c r="Y272" s="53">
        <f t="shared" si="112"/>
        <v>2.666125387858593E-4</v>
      </c>
      <c r="Z272" s="53">
        <f t="shared" si="112"/>
        <v>2.4848902569166972E-4</v>
      </c>
      <c r="AA272" s="53">
        <f t="shared" si="112"/>
        <v>2.3110178937726204E-4</v>
      </c>
      <c r="AB272" s="53">
        <f t="shared" si="112"/>
        <v>2.1443715000455754E-4</v>
      </c>
      <c r="AC272" s="53">
        <f t="shared" si="112"/>
        <v>1.9801015844638116E-4</v>
      </c>
      <c r="AD272" s="53">
        <f t="shared" si="112"/>
        <v>1.8229719002684972E-4</v>
      </c>
      <c r="AE272" s="53">
        <f t="shared" si="112"/>
        <v>1.6734574928720415E-4</v>
      </c>
      <c r="AF272" s="53">
        <f t="shared" si="112"/>
        <v>1.5313563938913565E-4</v>
      </c>
      <c r="AG272" s="53">
        <f t="shared" si="112"/>
        <v>1.3964688742554656E-4</v>
      </c>
      <c r="AH272" s="53">
        <f t="shared" si="112"/>
        <v>1.2685973963170573E-4</v>
      </c>
      <c r="AI272" s="53">
        <f t="shared" si="112"/>
        <v>1.1463598058801852E-4</v>
      </c>
      <c r="AJ272" s="57">
        <f t="shared" si="112"/>
        <v>1.0271213564408261E-4</v>
      </c>
    </row>
    <row r="273" spans="1:36" x14ac:dyDescent="0.3">
      <c r="A273" s="7" t="s">
        <v>199</v>
      </c>
      <c r="B273" s="55" t="s">
        <v>529</v>
      </c>
      <c r="C273" s="186">
        <f t="shared" ref="C273:H279" si="113">+C189*C357</f>
        <v>0</v>
      </c>
      <c r="D273" s="186">
        <f t="shared" si="113"/>
        <v>0</v>
      </c>
      <c r="E273" s="186">
        <f t="shared" si="113"/>
        <v>0</v>
      </c>
      <c r="F273" s="186">
        <f t="shared" si="113"/>
        <v>0</v>
      </c>
      <c r="G273" s="186">
        <f t="shared" si="113"/>
        <v>0</v>
      </c>
      <c r="H273" s="186">
        <f t="shared" si="113"/>
        <v>0</v>
      </c>
      <c r="I273" s="53">
        <f t="shared" ref="I273:AJ273" si="114">+I189*I356</f>
        <v>0</v>
      </c>
      <c r="J273" s="53">
        <f t="shared" si="114"/>
        <v>0</v>
      </c>
      <c r="K273" s="53">
        <f t="shared" si="114"/>
        <v>0</v>
      </c>
      <c r="L273" s="53">
        <f t="shared" si="114"/>
        <v>0</v>
      </c>
      <c r="M273" s="53">
        <f t="shared" si="114"/>
        <v>0</v>
      </c>
      <c r="N273" s="53">
        <f t="shared" si="114"/>
        <v>0</v>
      </c>
      <c r="O273" s="53">
        <f t="shared" si="114"/>
        <v>0</v>
      </c>
      <c r="P273" s="53">
        <f t="shared" si="114"/>
        <v>0</v>
      </c>
      <c r="Q273" s="53">
        <f t="shared" si="114"/>
        <v>0</v>
      </c>
      <c r="R273" s="53">
        <f t="shared" si="114"/>
        <v>0</v>
      </c>
      <c r="S273" s="53">
        <f t="shared" si="114"/>
        <v>0</v>
      </c>
      <c r="T273" s="53">
        <f t="shared" si="114"/>
        <v>0</v>
      </c>
      <c r="U273" s="53">
        <f t="shared" si="114"/>
        <v>0</v>
      </c>
      <c r="V273" s="53">
        <f t="shared" si="114"/>
        <v>0</v>
      </c>
      <c r="W273" s="53">
        <f t="shared" si="114"/>
        <v>0</v>
      </c>
      <c r="X273" s="53">
        <f t="shared" si="114"/>
        <v>0</v>
      </c>
      <c r="Y273" s="53">
        <f t="shared" si="114"/>
        <v>0</v>
      </c>
      <c r="Z273" s="53">
        <f t="shared" si="114"/>
        <v>0</v>
      </c>
      <c r="AA273" s="53">
        <f t="shared" si="114"/>
        <v>0</v>
      </c>
      <c r="AB273" s="53">
        <f t="shared" si="114"/>
        <v>0</v>
      </c>
      <c r="AC273" s="53">
        <f t="shared" si="114"/>
        <v>0</v>
      </c>
      <c r="AD273" s="53">
        <f t="shared" si="114"/>
        <v>0</v>
      </c>
      <c r="AE273" s="53">
        <f t="shared" si="114"/>
        <v>0</v>
      </c>
      <c r="AF273" s="53">
        <f t="shared" si="114"/>
        <v>0</v>
      </c>
      <c r="AG273" s="53">
        <f t="shared" si="114"/>
        <v>0</v>
      </c>
      <c r="AH273" s="53">
        <f t="shared" si="114"/>
        <v>0</v>
      </c>
      <c r="AI273" s="53">
        <f t="shared" si="114"/>
        <v>0</v>
      </c>
      <c r="AJ273" s="57">
        <f t="shared" si="114"/>
        <v>0</v>
      </c>
    </row>
    <row r="274" spans="1:36" x14ac:dyDescent="0.3">
      <c r="A274" s="7" t="s">
        <v>200</v>
      </c>
      <c r="B274" s="55" t="s">
        <v>529</v>
      </c>
      <c r="C274" s="186">
        <f t="shared" si="113"/>
        <v>9.0290243394880085E-4</v>
      </c>
      <c r="D274" s="186">
        <f t="shared" si="113"/>
        <v>7.9762437435582144E-4</v>
      </c>
      <c r="E274" s="186">
        <f t="shared" si="113"/>
        <v>6.0859391378830722E-4</v>
      </c>
      <c r="F274" s="186">
        <f t="shared" si="113"/>
        <v>7.35073635702532E-4</v>
      </c>
      <c r="G274" s="186">
        <f t="shared" si="113"/>
        <v>6.1778714697244459E-4</v>
      </c>
      <c r="H274" s="186">
        <f t="shared" si="113"/>
        <v>9.1087481133085568E-4</v>
      </c>
      <c r="I274" s="53">
        <f t="shared" ref="I274:AJ274" si="115">+I190*I357</f>
        <v>9.4414501415015411E-4</v>
      </c>
      <c r="J274" s="53">
        <f t="shared" si="115"/>
        <v>9.1127626379315738E-4</v>
      </c>
      <c r="K274" s="53">
        <f t="shared" si="115"/>
        <v>8.7832281314326915E-4</v>
      </c>
      <c r="L274" s="53">
        <f t="shared" si="115"/>
        <v>8.4613978279362125E-4</v>
      </c>
      <c r="M274" s="53">
        <f t="shared" si="115"/>
        <v>8.1444269767861981E-4</v>
      </c>
      <c r="N274" s="53">
        <f t="shared" si="115"/>
        <v>7.8323438173396828E-4</v>
      </c>
      <c r="O274" s="53">
        <f t="shared" si="115"/>
        <v>7.5251763514515594E-4</v>
      </c>
      <c r="P274" s="53">
        <f t="shared" si="115"/>
        <v>7.2229523438359052E-4</v>
      </c>
      <c r="Q274" s="53">
        <f t="shared" si="115"/>
        <v>6.925699322426484E-4</v>
      </c>
      <c r="R274" s="53">
        <f t="shared" si="115"/>
        <v>6.6334445787373118E-4</v>
      </c>
      <c r="S274" s="53">
        <f t="shared" si="115"/>
        <v>6.3311113662809057E-4</v>
      </c>
      <c r="T274" s="53">
        <f t="shared" si="115"/>
        <v>6.0380370007743719E-4</v>
      </c>
      <c r="U274" s="53">
        <f t="shared" si="115"/>
        <v>5.7511286991961314E-4</v>
      </c>
      <c r="V274" s="53">
        <f t="shared" si="115"/>
        <v>5.4703773586502235E-4</v>
      </c>
      <c r="W274" s="53">
        <f t="shared" si="115"/>
        <v>5.1957737131829167E-4</v>
      </c>
      <c r="X274" s="53">
        <f t="shared" si="115"/>
        <v>4.9273083356822327E-4</v>
      </c>
      <c r="Y274" s="53">
        <f t="shared" si="115"/>
        <v>4.6649716397548897E-4</v>
      </c>
      <c r="Z274" s="53">
        <f t="shared" si="115"/>
        <v>4.4087538815811434E-4</v>
      </c>
      <c r="AA274" s="53">
        <f t="shared" si="115"/>
        <v>4.1586451617486267E-4</v>
      </c>
      <c r="AB274" s="53">
        <f t="shared" si="115"/>
        <v>3.9146354270640704E-4</v>
      </c>
      <c r="AC274" s="53">
        <f t="shared" si="115"/>
        <v>3.667985296899475E-4</v>
      </c>
      <c r="AD274" s="53">
        <f t="shared" si="115"/>
        <v>3.427507433084569E-4</v>
      </c>
      <c r="AE274" s="53">
        <f t="shared" si="115"/>
        <v>3.1943648025192827E-4</v>
      </c>
      <c r="AF274" s="53">
        <f t="shared" si="115"/>
        <v>2.9684814450693875E-4</v>
      </c>
      <c r="AG274" s="53">
        <f t="shared" si="115"/>
        <v>2.7497825411320931E-4</v>
      </c>
      <c r="AH274" s="53">
        <f t="shared" si="115"/>
        <v>2.5381943865182034E-4</v>
      </c>
      <c r="AI274" s="53">
        <f t="shared" si="115"/>
        <v>2.3312309766559253E-4</v>
      </c>
      <c r="AJ274" s="57">
        <f t="shared" si="115"/>
        <v>2.1236518893400579E-4</v>
      </c>
    </row>
    <row r="275" spans="1:36" x14ac:dyDescent="0.3">
      <c r="A275" s="7" t="s">
        <v>201</v>
      </c>
      <c r="B275" s="55" t="s">
        <v>529</v>
      </c>
      <c r="C275" s="186">
        <f t="shared" si="113"/>
        <v>4.7053885061411051E-4</v>
      </c>
      <c r="D275" s="186">
        <f t="shared" si="113"/>
        <v>4.6921470674066905E-4</v>
      </c>
      <c r="E275" s="186">
        <f t="shared" si="113"/>
        <v>4.5156796264599915E-4</v>
      </c>
      <c r="F275" s="186">
        <f t="shared" si="113"/>
        <v>4.4875133877961477E-4</v>
      </c>
      <c r="G275" s="186">
        <f t="shared" si="113"/>
        <v>3.9562080176559078E-4</v>
      </c>
      <c r="H275" s="186">
        <f t="shared" si="113"/>
        <v>4.4630533525721395E-4</v>
      </c>
      <c r="I275" s="53">
        <f t="shared" ref="I275:AJ275" si="116">+I191*I358</f>
        <v>4.6379707268559095E-4</v>
      </c>
      <c r="J275" s="53">
        <f t="shared" si="116"/>
        <v>4.3073934240174403E-4</v>
      </c>
      <c r="K275" s="53">
        <f t="shared" si="116"/>
        <v>3.9882917443815176E-4</v>
      </c>
      <c r="L275" s="53">
        <f t="shared" si="116"/>
        <v>3.6844734716014475E-4</v>
      </c>
      <c r="M275" s="53">
        <f t="shared" si="116"/>
        <v>3.3943585239488576E-4</v>
      </c>
      <c r="N275" s="53">
        <f t="shared" si="116"/>
        <v>3.1177217583261999E-4</v>
      </c>
      <c r="O275" s="53">
        <f t="shared" si="116"/>
        <v>2.8543348663221735E-4</v>
      </c>
      <c r="P275" s="53">
        <f t="shared" si="116"/>
        <v>2.6039663790287856E-4</v>
      </c>
      <c r="Q275" s="53">
        <f t="shared" si="116"/>
        <v>2.3663816718500589E-4</v>
      </c>
      <c r="R275" s="53">
        <f t="shared" si="116"/>
        <v>2.1413429693017329E-4</v>
      </c>
      <c r="S275" s="53">
        <f t="shared" si="116"/>
        <v>1.9240193173389431E-4</v>
      </c>
      <c r="T275" s="53">
        <f t="shared" si="116"/>
        <v>1.7205278377219557E-4</v>
      </c>
      <c r="U275" s="53">
        <f t="shared" si="116"/>
        <v>1.52955386205732E-4</v>
      </c>
      <c r="V275" s="53">
        <f t="shared" si="116"/>
        <v>1.3507775439724025E-4</v>
      </c>
      <c r="W275" s="53">
        <f t="shared" si="116"/>
        <v>1.1838783738598326E-4</v>
      </c>
      <c r="X275" s="53">
        <f t="shared" si="116"/>
        <v>1.0285351898622091E-4</v>
      </c>
      <c r="Y275" s="53">
        <f t="shared" si="116"/>
        <v>8.8442618872332075E-5</v>
      </c>
      <c r="Z275" s="53">
        <f t="shared" si="116"/>
        <v>7.512289365077708E-5</v>
      </c>
      <c r="AA275" s="53">
        <f t="shared" si="116"/>
        <v>6.2862037919089224E-5</v>
      </c>
      <c r="AB275" s="53">
        <f t="shared" si="116"/>
        <v>5.1627685312041299E-5</v>
      </c>
      <c r="AC275" s="53">
        <f t="shared" si="116"/>
        <v>4.1289148448616562E-5</v>
      </c>
      <c r="AD275" s="53">
        <f t="shared" si="116"/>
        <v>3.19468754641639E-5</v>
      </c>
      <c r="AE275" s="53">
        <f t="shared" si="116"/>
        <v>2.3576547159595917E-5</v>
      </c>
      <c r="AF275" s="53">
        <f t="shared" si="116"/>
        <v>1.6137925036708174E-5</v>
      </c>
      <c r="AG275" s="53">
        <f t="shared" si="116"/>
        <v>9.5911968017470012E-6</v>
      </c>
      <c r="AH275" s="53">
        <f t="shared" si="116"/>
        <v>3.8969672994682646E-6</v>
      </c>
      <c r="AI275" s="53">
        <f t="shared" si="116"/>
        <v>0</v>
      </c>
      <c r="AJ275" s="57">
        <f t="shared" si="116"/>
        <v>0</v>
      </c>
    </row>
    <row r="276" spans="1:36" x14ac:dyDescent="0.3">
      <c r="A276" s="7" t="s">
        <v>202</v>
      </c>
      <c r="B276" s="55" t="s">
        <v>529</v>
      </c>
      <c r="C276" s="186">
        <f t="shared" si="113"/>
        <v>0</v>
      </c>
      <c r="D276" s="186">
        <f t="shared" si="113"/>
        <v>0</v>
      </c>
      <c r="E276" s="186">
        <f t="shared" si="113"/>
        <v>0</v>
      </c>
      <c r="F276" s="186">
        <f t="shared" si="113"/>
        <v>0</v>
      </c>
      <c r="G276" s="186">
        <f t="shared" si="113"/>
        <v>0</v>
      </c>
      <c r="H276" s="186">
        <f t="shared" si="113"/>
        <v>0</v>
      </c>
      <c r="I276" s="53">
        <f t="shared" ref="I276:AJ276" si="117">+I192*I359</f>
        <v>0</v>
      </c>
      <c r="J276" s="53">
        <f t="shared" si="117"/>
        <v>0</v>
      </c>
      <c r="K276" s="53">
        <f t="shared" si="117"/>
        <v>0</v>
      </c>
      <c r="L276" s="53">
        <f t="shared" si="117"/>
        <v>0</v>
      </c>
      <c r="M276" s="53">
        <f t="shared" si="117"/>
        <v>0</v>
      </c>
      <c r="N276" s="53">
        <f t="shared" si="117"/>
        <v>0</v>
      </c>
      <c r="O276" s="53">
        <f t="shared" si="117"/>
        <v>0</v>
      </c>
      <c r="P276" s="53">
        <f t="shared" si="117"/>
        <v>0</v>
      </c>
      <c r="Q276" s="53">
        <f t="shared" si="117"/>
        <v>0</v>
      </c>
      <c r="R276" s="53">
        <f t="shared" si="117"/>
        <v>0</v>
      </c>
      <c r="S276" s="53">
        <f t="shared" si="117"/>
        <v>0</v>
      </c>
      <c r="T276" s="53">
        <f t="shared" si="117"/>
        <v>0</v>
      </c>
      <c r="U276" s="53">
        <f t="shared" si="117"/>
        <v>0</v>
      </c>
      <c r="V276" s="53">
        <f t="shared" si="117"/>
        <v>0</v>
      </c>
      <c r="W276" s="53">
        <f t="shared" si="117"/>
        <v>0</v>
      </c>
      <c r="X276" s="53">
        <f t="shared" si="117"/>
        <v>0</v>
      </c>
      <c r="Y276" s="53">
        <f t="shared" si="117"/>
        <v>0</v>
      </c>
      <c r="Z276" s="53">
        <f t="shared" si="117"/>
        <v>0</v>
      </c>
      <c r="AA276" s="53">
        <f t="shared" si="117"/>
        <v>0</v>
      </c>
      <c r="AB276" s="53">
        <f t="shared" si="117"/>
        <v>0</v>
      </c>
      <c r="AC276" s="53">
        <f t="shared" si="117"/>
        <v>0</v>
      </c>
      <c r="AD276" s="53">
        <f t="shared" si="117"/>
        <v>0</v>
      </c>
      <c r="AE276" s="53">
        <f t="shared" si="117"/>
        <v>0</v>
      </c>
      <c r="AF276" s="53">
        <f t="shared" si="117"/>
        <v>0</v>
      </c>
      <c r="AG276" s="53">
        <f t="shared" si="117"/>
        <v>0</v>
      </c>
      <c r="AH276" s="53">
        <f t="shared" si="117"/>
        <v>0</v>
      </c>
      <c r="AI276" s="53">
        <f t="shared" si="117"/>
        <v>0</v>
      </c>
      <c r="AJ276" s="57">
        <f t="shared" si="117"/>
        <v>0</v>
      </c>
    </row>
    <row r="277" spans="1:36" x14ac:dyDescent="0.3">
      <c r="A277" s="7" t="s">
        <v>203</v>
      </c>
      <c r="B277" s="55" t="s">
        <v>529</v>
      </c>
      <c r="C277" s="186">
        <f t="shared" si="113"/>
        <v>2.7872918171996196E-4</v>
      </c>
      <c r="D277" s="186">
        <f t="shared" si="113"/>
        <v>3.7539944602483838E-4</v>
      </c>
      <c r="E277" s="186">
        <f t="shared" si="113"/>
        <v>3.8444594385602261E-4</v>
      </c>
      <c r="F277" s="186">
        <f t="shared" si="113"/>
        <v>4.5667118670875855E-4</v>
      </c>
      <c r="G277" s="186">
        <f t="shared" si="113"/>
        <v>4.887433677739822E-4</v>
      </c>
      <c r="H277" s="186">
        <f t="shared" si="113"/>
        <v>5.7880795027735255E-4</v>
      </c>
      <c r="I277" s="53">
        <f t="shared" ref="I277:AJ277" si="118">+I193*I360</f>
        <v>1.3424584444336131E-4</v>
      </c>
      <c r="J277" s="53">
        <f t="shared" si="118"/>
        <v>1.3513887401857898E-4</v>
      </c>
      <c r="K277" s="53">
        <f t="shared" si="118"/>
        <v>1.3563013962664298E-4</v>
      </c>
      <c r="L277" s="53">
        <f t="shared" si="118"/>
        <v>1.3585396530535349E-4</v>
      </c>
      <c r="M277" s="53">
        <f t="shared" si="118"/>
        <v>1.357757256556887E-4</v>
      </c>
      <c r="N277" s="53">
        <f t="shared" si="118"/>
        <v>1.3540350820925043E-4</v>
      </c>
      <c r="O277" s="53">
        <f t="shared" si="118"/>
        <v>1.3474550437118574E-4</v>
      </c>
      <c r="P277" s="53">
        <f t="shared" si="118"/>
        <v>1.3381000926210415E-4</v>
      </c>
      <c r="Q277" s="53">
        <f t="shared" si="118"/>
        <v>1.326054215602671E-4</v>
      </c>
      <c r="R277" s="53">
        <f t="shared" si="118"/>
        <v>1.3114024334409238E-4</v>
      </c>
      <c r="S277" s="53">
        <f t="shared" si="118"/>
        <v>1.2911505688274083E-4</v>
      </c>
      <c r="T277" s="53">
        <f t="shared" si="118"/>
        <v>1.2691611535240341E-4</v>
      </c>
      <c r="U277" s="53">
        <f t="shared" si="118"/>
        <v>1.2449255332493868E-4</v>
      </c>
      <c r="V277" s="53">
        <f t="shared" si="118"/>
        <v>1.2185449658922932E-4</v>
      </c>
      <c r="W277" s="53">
        <f t="shared" si="118"/>
        <v>1.1901209551572533E-4</v>
      </c>
      <c r="X277" s="53">
        <f t="shared" si="118"/>
        <v>1.1597552466924318E-4</v>
      </c>
      <c r="Y277" s="53">
        <f t="shared" si="118"/>
        <v>1.127549824264472E-4</v>
      </c>
      <c r="Z277" s="53">
        <f t="shared" si="118"/>
        <v>1.0936069059793945E-4</v>
      </c>
      <c r="AA277" s="53">
        <f t="shared" si="118"/>
        <v>1.0580289405492494E-4</v>
      </c>
      <c r="AB277" s="53">
        <f t="shared" si="118"/>
        <v>1.0209186036034782E-4</v>
      </c>
      <c r="AC277" s="53">
        <f t="shared" si="118"/>
        <v>9.8004645170190064E-5</v>
      </c>
      <c r="AD277" s="53">
        <f t="shared" si="118"/>
        <v>9.377617225993645E-5</v>
      </c>
      <c r="AE277" s="53">
        <f t="shared" si="118"/>
        <v>8.9449775364488371E-5</v>
      </c>
      <c r="AF277" s="53">
        <f t="shared" si="118"/>
        <v>8.5036346664064293E-5</v>
      </c>
      <c r="AG277" s="53">
        <f t="shared" si="118"/>
        <v>8.0546679944961877E-5</v>
      </c>
      <c r="AH277" s="53">
        <f t="shared" si="118"/>
        <v>7.5991472649220514E-5</v>
      </c>
      <c r="AI277" s="53">
        <f t="shared" si="118"/>
        <v>7.1307507247781498E-5</v>
      </c>
      <c r="AJ277" s="57">
        <f t="shared" si="118"/>
        <v>6.633911956833996E-5</v>
      </c>
    </row>
    <row r="278" spans="1:36" x14ac:dyDescent="0.3">
      <c r="A278" s="7" t="s">
        <v>204</v>
      </c>
      <c r="B278" s="55" t="s">
        <v>529</v>
      </c>
      <c r="C278" s="186">
        <f t="shared" si="113"/>
        <v>5.7147672062291926E-5</v>
      </c>
      <c r="D278" s="186">
        <f t="shared" si="113"/>
        <v>5.7129489639687114E-5</v>
      </c>
      <c r="E278" s="186">
        <f t="shared" si="113"/>
        <v>5.2234138097318454E-5</v>
      </c>
      <c r="F278" s="186">
        <f t="shared" si="113"/>
        <v>5.4005948796702516E-5</v>
      </c>
      <c r="G278" s="186">
        <f t="shared" si="113"/>
        <v>5.4280255599778202E-5</v>
      </c>
      <c r="H278" s="186">
        <f t="shared" si="113"/>
        <v>5.7391523520603408E-5</v>
      </c>
      <c r="I278" s="53">
        <f t="shared" ref="I278:AJ278" si="119">+I194*I361</f>
        <v>1.529373811909533E-4</v>
      </c>
      <c r="J278" s="53">
        <f t="shared" si="119"/>
        <v>1.4895947481247511E-4</v>
      </c>
      <c r="K278" s="53">
        <f t="shared" si="119"/>
        <v>1.4486722790358334E-4</v>
      </c>
      <c r="L278" s="53">
        <f t="shared" si="119"/>
        <v>1.4080296578343975E-4</v>
      </c>
      <c r="M278" s="53">
        <f t="shared" si="119"/>
        <v>1.3672271852108118E-4</v>
      </c>
      <c r="N278" s="53">
        <f t="shared" si="119"/>
        <v>1.3262947902935532E-4</v>
      </c>
      <c r="O278" s="53">
        <f t="shared" si="119"/>
        <v>1.2852623657605571E-4</v>
      </c>
      <c r="P278" s="53">
        <f t="shared" si="119"/>
        <v>1.2441597678946722E-4</v>
      </c>
      <c r="Q278" s="53">
        <f t="shared" si="119"/>
        <v>1.2030168166389819E-4</v>
      </c>
      <c r="R278" s="53">
        <f t="shared" si="119"/>
        <v>1.1618632956521513E-4</v>
      </c>
      <c r="S278" s="53">
        <f t="shared" si="119"/>
        <v>1.1180616510386972E-4</v>
      </c>
      <c r="T278" s="53">
        <f t="shared" si="119"/>
        <v>1.0750142866539435E-4</v>
      </c>
      <c r="U278" s="53">
        <f t="shared" si="119"/>
        <v>1.0322093251895859E-4</v>
      </c>
      <c r="V278" s="53">
        <f t="shared" si="119"/>
        <v>9.8967478084601993E-5</v>
      </c>
      <c r="W278" s="53">
        <f t="shared" si="119"/>
        <v>9.4743841910866622E-5</v>
      </c>
      <c r="X278" s="53">
        <f t="shared" si="119"/>
        <v>9.0552775916208451E-5</v>
      </c>
      <c r="Y278" s="53">
        <f t="shared" si="119"/>
        <v>8.6397007627648939E-5</v>
      </c>
      <c r="Z278" s="53">
        <f t="shared" si="119"/>
        <v>8.2279240416706199E-5</v>
      </c>
      <c r="AA278" s="53">
        <f t="shared" si="119"/>
        <v>7.8202153732657227E-5</v>
      </c>
      <c r="AB278" s="53">
        <f t="shared" si="119"/>
        <v>7.4168403333139862E-5</v>
      </c>
      <c r="AC278" s="53">
        <f t="shared" si="119"/>
        <v>7.0014000208643091E-5</v>
      </c>
      <c r="AD278" s="53">
        <f t="shared" si="119"/>
        <v>6.5907515307225592E-5</v>
      </c>
      <c r="AE278" s="53">
        <f t="shared" si="119"/>
        <v>6.1874311841065066E-5</v>
      </c>
      <c r="AF278" s="53">
        <f t="shared" si="119"/>
        <v>5.791622060001132E-5</v>
      </c>
      <c r="AG278" s="53">
        <f t="shared" si="119"/>
        <v>5.4035036141751864E-5</v>
      </c>
      <c r="AH278" s="53">
        <f t="shared" si="119"/>
        <v>5.0232517605479497E-5</v>
      </c>
      <c r="AI278" s="53">
        <f t="shared" si="119"/>
        <v>4.6462289727760951E-5</v>
      </c>
      <c r="AJ278" s="57">
        <f t="shared" si="119"/>
        <v>4.2621295183695606E-5</v>
      </c>
    </row>
    <row r="279" spans="1:36" x14ac:dyDescent="0.3">
      <c r="A279" s="7" t="s">
        <v>205</v>
      </c>
      <c r="B279" s="55" t="s">
        <v>529</v>
      </c>
      <c r="C279" s="186">
        <f t="shared" si="113"/>
        <v>9.6889746198991608E-4</v>
      </c>
      <c r="D279" s="186">
        <f t="shared" si="113"/>
        <v>9.4634336975296782E-4</v>
      </c>
      <c r="E279" s="186">
        <f t="shared" si="113"/>
        <v>9.3735953883968925E-4</v>
      </c>
      <c r="F279" s="186">
        <f t="shared" si="113"/>
        <v>1.0391129850360833E-3</v>
      </c>
      <c r="G279" s="186">
        <f t="shared" si="113"/>
        <v>1.099009948072634E-3</v>
      </c>
      <c r="H279" s="186">
        <f t="shared" si="113"/>
        <v>1.0238852647366464E-3</v>
      </c>
      <c r="I279" s="53">
        <f t="shared" ref="I279:AJ279" si="120">+I195*I362</f>
        <v>7.4515929218539763E-4</v>
      </c>
      <c r="J279" s="53">
        <f t="shared" si="120"/>
        <v>7.2816122919377026E-4</v>
      </c>
      <c r="K279" s="53">
        <f t="shared" si="120"/>
        <v>7.1042942646495704E-4</v>
      </c>
      <c r="L279" s="53">
        <f t="shared" si="120"/>
        <v>6.9266390879929021E-4</v>
      </c>
      <c r="M279" s="53">
        <f t="shared" si="120"/>
        <v>6.7465401195640072E-4</v>
      </c>
      <c r="N279" s="53">
        <f t="shared" si="120"/>
        <v>6.5641864749415939E-4</v>
      </c>
      <c r="O279" s="53">
        <f t="shared" si="120"/>
        <v>6.3797671564250549E-4</v>
      </c>
      <c r="P279" s="53">
        <f t="shared" si="120"/>
        <v>6.1934710532066887E-4</v>
      </c>
      <c r="Q279" s="53">
        <f t="shared" si="120"/>
        <v>6.0054869415436974E-4</v>
      </c>
      <c r="R279" s="53">
        <f t="shared" si="120"/>
        <v>5.8160034849302398E-4</v>
      </c>
      <c r="S279" s="53">
        <f t="shared" si="120"/>
        <v>5.6118214048460346E-4</v>
      </c>
      <c r="T279" s="53">
        <f t="shared" si="120"/>
        <v>5.4099961787217239E-4</v>
      </c>
      <c r="U279" s="53">
        <f t="shared" si="120"/>
        <v>5.2080131320423142E-4</v>
      </c>
      <c r="V279" s="53">
        <f t="shared" si="120"/>
        <v>5.0060598598755353E-4</v>
      </c>
      <c r="W279" s="53">
        <f t="shared" si="120"/>
        <v>4.8043224197259722E-4</v>
      </c>
      <c r="X279" s="53">
        <f t="shared" si="120"/>
        <v>4.6029853462929867E-4</v>
      </c>
      <c r="Y279" s="53">
        <f t="shared" si="120"/>
        <v>4.4022316660602959E-4</v>
      </c>
      <c r="Z279" s="53">
        <f t="shared" si="120"/>
        <v>4.2022429117197425E-4</v>
      </c>
      <c r="AA279" s="53">
        <f t="shared" si="120"/>
        <v>4.0031991364318802E-4</v>
      </c>
      <c r="AB279" s="53">
        <f t="shared" si="120"/>
        <v>3.8052789279243972E-4</v>
      </c>
      <c r="AC279" s="53">
        <f t="shared" si="120"/>
        <v>3.6000918218045399E-4</v>
      </c>
      <c r="AD279" s="53">
        <f t="shared" si="120"/>
        <v>3.3963098631495836E-4</v>
      </c>
      <c r="AE279" s="53">
        <f t="shared" si="120"/>
        <v>3.1952842414983111E-4</v>
      </c>
      <c r="AF279" s="53">
        <f t="shared" si="120"/>
        <v>2.9971579638125081E-4</v>
      </c>
      <c r="AG279" s="53">
        <f t="shared" si="120"/>
        <v>2.8020713668659047E-4</v>
      </c>
      <c r="AH279" s="53">
        <f t="shared" si="120"/>
        <v>2.6101621769903001E-4</v>
      </c>
      <c r="AI279" s="53">
        <f t="shared" si="120"/>
        <v>2.4190612511743628E-4</v>
      </c>
      <c r="AJ279" s="57">
        <f t="shared" si="120"/>
        <v>2.2234221849772132E-4</v>
      </c>
    </row>
    <row r="280" spans="1:36" x14ac:dyDescent="0.3">
      <c r="A280" s="7" t="s">
        <v>206</v>
      </c>
      <c r="B280" s="55" t="s">
        <v>529</v>
      </c>
      <c r="C280" s="187">
        <f t="shared" ref="C280:H280" si="121">+C196*C363</f>
        <v>2.6968597682978799E-4</v>
      </c>
      <c r="D280" s="187">
        <f t="shared" si="121"/>
        <v>2.5222871340700796E-4</v>
      </c>
      <c r="E280" s="187">
        <f t="shared" si="121"/>
        <v>2.221255252860329E-4</v>
      </c>
      <c r="F280" s="187">
        <f t="shared" si="121"/>
        <v>1.7308532432563472E-4</v>
      </c>
      <c r="G280" s="187">
        <f t="shared" si="121"/>
        <v>1.45239144021223E-4</v>
      </c>
      <c r="H280" s="187">
        <f t="shared" si="121"/>
        <v>3.1604416447842944E-4</v>
      </c>
      <c r="I280" s="94">
        <f t="shared" ref="I280:AJ280" si="122">+I196*I362</f>
        <v>1.4703594274735241E-4</v>
      </c>
      <c r="J280" s="94">
        <f t="shared" si="122"/>
        <v>1.3682645397975808E-4</v>
      </c>
      <c r="K280" s="94">
        <f t="shared" si="122"/>
        <v>1.2698675250149327E-4</v>
      </c>
      <c r="L280" s="94">
        <f t="shared" si="122"/>
        <v>1.1763532107832695E-4</v>
      </c>
      <c r="M280" s="94">
        <f t="shared" si="122"/>
        <v>1.0871959790332268E-4</v>
      </c>
      <c r="N280" s="94">
        <f t="shared" si="122"/>
        <v>1.002301678946155E-4</v>
      </c>
      <c r="O280" s="94">
        <f t="shared" si="122"/>
        <v>9.2157621698854105E-5</v>
      </c>
      <c r="P280" s="94">
        <f t="shared" si="122"/>
        <v>8.4492555682486587E-5</v>
      </c>
      <c r="Q280" s="94">
        <f t="shared" si="122"/>
        <v>7.7225571923052964E-5</v>
      </c>
      <c r="R280" s="94">
        <f t="shared" si="122"/>
        <v>7.0347278200502941E-5</v>
      </c>
      <c r="S280" s="94">
        <f t="shared" si="122"/>
        <v>6.3696330976278009E-5</v>
      </c>
      <c r="T280" s="94">
        <f t="shared" si="122"/>
        <v>5.747173646409999E-5</v>
      </c>
      <c r="U280" s="94">
        <f t="shared" si="122"/>
        <v>5.1629219506880063E-5</v>
      </c>
      <c r="V280" s="94">
        <f t="shared" si="122"/>
        <v>4.6157302733297989E-5</v>
      </c>
      <c r="W280" s="94">
        <f t="shared" si="122"/>
        <v>4.1044601666913105E-5</v>
      </c>
      <c r="X280" s="94">
        <f t="shared" si="122"/>
        <v>3.6279823836206966E-5</v>
      </c>
      <c r="Y280" s="94">
        <f t="shared" si="122"/>
        <v>3.1851767894743611E-5</v>
      </c>
      <c r="Z280" s="94">
        <f t="shared" si="122"/>
        <v>2.7749322751333924E-5</v>
      </c>
      <c r="AA280" s="94">
        <f t="shared" si="122"/>
        <v>2.3961466710063096E-5</v>
      </c>
      <c r="AB280" s="94">
        <f t="shared" si="122"/>
        <v>2.0477266620050945E-5</v>
      </c>
      <c r="AC280" s="94">
        <f t="shared" si="122"/>
        <v>1.7244837281933791E-5</v>
      </c>
      <c r="AD280" s="94">
        <f t="shared" si="122"/>
        <v>1.4304071796503046E-5</v>
      </c>
      <c r="AE280" s="94">
        <f t="shared" si="122"/>
        <v>1.1648392869306724E-5</v>
      </c>
      <c r="AF280" s="94">
        <f t="shared" si="122"/>
        <v>9.264977044707926E-6</v>
      </c>
      <c r="AG280" s="94">
        <f t="shared" si="122"/>
        <v>7.1412361700126285E-6</v>
      </c>
      <c r="AH280" s="94">
        <f t="shared" si="122"/>
        <v>5.264812136473394E-6</v>
      </c>
      <c r="AI280" s="94">
        <f t="shared" si="122"/>
        <v>3.6198243614473018E-6</v>
      </c>
      <c r="AJ280" s="188">
        <f t="shared" si="122"/>
        <v>2.1927887659112315E-6</v>
      </c>
    </row>
    <row r="281" spans="1:36" x14ac:dyDescent="0.3">
      <c r="A281" s="7" t="s">
        <v>207</v>
      </c>
      <c r="B281" s="55" t="s">
        <v>529</v>
      </c>
      <c r="C281" s="184">
        <f t="shared" ref="C281:H281" si="123">+C197*C366</f>
        <v>1.1573283152833931E-3</v>
      </c>
      <c r="D281" s="184">
        <f t="shared" si="123"/>
        <v>1.3488110018161871E-3</v>
      </c>
      <c r="E281" s="184">
        <f t="shared" si="123"/>
        <v>1.3959724855825968E-3</v>
      </c>
      <c r="F281" s="184">
        <f t="shared" si="123"/>
        <v>1.5660787847894685E-3</v>
      </c>
      <c r="G281" s="184">
        <f t="shared" si="123"/>
        <v>1.4627498494138749E-3</v>
      </c>
      <c r="H281" s="184">
        <f t="shared" si="123"/>
        <v>1.2392192361460506E-3</v>
      </c>
      <c r="I281" s="93">
        <f t="shared" ref="I281:AJ281" si="124">+I197*I365</f>
        <v>1.1112095445381298E-3</v>
      </c>
      <c r="J281" s="93">
        <f t="shared" si="124"/>
        <v>1.1017923032496612E-3</v>
      </c>
      <c r="K281" s="93">
        <f t="shared" si="124"/>
        <v>1.0919608331115696E-3</v>
      </c>
      <c r="L281" s="93">
        <f t="shared" si="124"/>
        <v>1.0817235134358831E-3</v>
      </c>
      <c r="M281" s="93">
        <f t="shared" si="124"/>
        <v>1.0710888880762473E-3</v>
      </c>
      <c r="N281" s="93">
        <f t="shared" si="124"/>
        <v>1.0600656654278951E-3</v>
      </c>
      <c r="O281" s="93">
        <f t="shared" si="124"/>
        <v>1.0486627184276257E-3</v>
      </c>
      <c r="P281" s="93">
        <f t="shared" si="124"/>
        <v>1.0368890845538214E-3</v>
      </c>
      <c r="Q281" s="93">
        <f t="shared" si="124"/>
        <v>1.0247539658264067E-3</v>
      </c>
      <c r="R281" s="93">
        <f t="shared" si="124"/>
        <v>1.0122667288068655E-3</v>
      </c>
      <c r="S281" s="93">
        <f t="shared" si="124"/>
        <v>9.9705827471260238E-4</v>
      </c>
      <c r="T281" s="93">
        <f t="shared" si="124"/>
        <v>9.8204531912859136E-4</v>
      </c>
      <c r="U281" s="93">
        <f t="shared" si="124"/>
        <v>9.6676864022488993E-4</v>
      </c>
      <c r="V281" s="93">
        <f t="shared" si="124"/>
        <v>9.5123968890755827E-4</v>
      </c>
      <c r="W281" s="93">
        <f t="shared" si="124"/>
        <v>9.354699918933142E-4</v>
      </c>
      <c r="X281" s="93">
        <f t="shared" si="124"/>
        <v>9.1947115099012388E-4</v>
      </c>
      <c r="Y281" s="93">
        <f t="shared" si="124"/>
        <v>9.0325484238603238E-4</v>
      </c>
      <c r="Z281" s="93">
        <f t="shared" si="124"/>
        <v>8.8683281594601631E-4</v>
      </c>
      <c r="AA281" s="93">
        <f t="shared" si="124"/>
        <v>8.7021689451682741E-4</v>
      </c>
      <c r="AB281" s="93">
        <f t="shared" si="124"/>
        <v>8.5341897323967352E-4</v>
      </c>
      <c r="AC281" s="93">
        <f t="shared" si="124"/>
        <v>8.3446513507414875E-4</v>
      </c>
      <c r="AD281" s="93">
        <f t="shared" si="124"/>
        <v>8.1519511076499668E-4</v>
      </c>
      <c r="AE281" s="93">
        <f t="shared" si="124"/>
        <v>7.958910057758742E-4</v>
      </c>
      <c r="AF281" s="93">
        <f t="shared" si="124"/>
        <v>7.7656452294684131E-4</v>
      </c>
      <c r="AG281" s="93">
        <f t="shared" si="124"/>
        <v>7.5722731305615432E-4</v>
      </c>
      <c r="AH281" s="93">
        <f t="shared" si="124"/>
        <v>7.3789097598206724E-4</v>
      </c>
      <c r="AI281" s="93">
        <f t="shared" si="124"/>
        <v>7.1856706183362181E-4</v>
      </c>
      <c r="AJ281" s="185">
        <f t="shared" si="124"/>
        <v>6.9926707205145296E-4</v>
      </c>
    </row>
    <row r="282" spans="1:36" x14ac:dyDescent="0.3">
      <c r="A282" s="7" t="s">
        <v>208</v>
      </c>
      <c r="B282" s="55" t="s">
        <v>529</v>
      </c>
      <c r="C282" s="186">
        <f t="shared" ref="C282:AJ282" si="125">+(C198/2)*(C366)+(C198/2)*(C367)</f>
        <v>1.5359901226946023E-2</v>
      </c>
      <c r="D282" s="186">
        <f t="shared" si="125"/>
        <v>1.5736204891897101E-2</v>
      </c>
      <c r="E282" s="186">
        <f t="shared" si="125"/>
        <v>1.5781812990369022E-2</v>
      </c>
      <c r="F282" s="186">
        <f t="shared" si="125"/>
        <v>1.4990062720086376E-2</v>
      </c>
      <c r="G282" s="186">
        <f t="shared" si="125"/>
        <v>1.6261914576577371E-2</v>
      </c>
      <c r="H282" s="186">
        <f t="shared" si="125"/>
        <v>1.4611208291603919E-2</v>
      </c>
      <c r="I282" s="53">
        <f t="shared" si="125"/>
        <v>1.437126652078783E-2</v>
      </c>
      <c r="J282" s="53">
        <f t="shared" si="125"/>
        <v>1.416723757430228E-2</v>
      </c>
      <c r="K282" s="53">
        <f t="shared" si="125"/>
        <v>1.3959122285951727E-2</v>
      </c>
      <c r="L282" s="53">
        <f t="shared" si="125"/>
        <v>1.3747100676151133E-2</v>
      </c>
      <c r="M282" s="53">
        <f t="shared" si="125"/>
        <v>1.3531352828079194E-2</v>
      </c>
      <c r="N282" s="53">
        <f t="shared" si="125"/>
        <v>1.3312058887678155E-2</v>
      </c>
      <c r="O282" s="53">
        <f t="shared" si="125"/>
        <v>1.3089399063653879E-2</v>
      </c>
      <c r="P282" s="53">
        <f t="shared" si="125"/>
        <v>1.2863553627475873E-2</v>
      </c>
      <c r="Q282" s="53">
        <f t="shared" si="125"/>
        <v>1.2634702913377262E-2</v>
      </c>
      <c r="R282" s="53">
        <f t="shared" si="125"/>
        <v>1.240302731835467E-2</v>
      </c>
      <c r="S282" s="53">
        <f t="shared" si="125"/>
        <v>1.2139746143414981E-2</v>
      </c>
      <c r="T282" s="53">
        <f t="shared" si="125"/>
        <v>1.1880762614768732E-2</v>
      </c>
      <c r="U282" s="53">
        <f t="shared" si="125"/>
        <v>1.162049852196009E-2</v>
      </c>
      <c r="V282" s="53">
        <f t="shared" si="125"/>
        <v>1.1359140371638394E-2</v>
      </c>
      <c r="W282" s="53">
        <f t="shared" si="125"/>
        <v>1.1096873314099498E-2</v>
      </c>
      <c r="X282" s="53">
        <f t="shared" si="125"/>
        <v>1.0833881156156243E-2</v>
      </c>
      <c r="Y282" s="53">
        <f t="shared" si="125"/>
        <v>1.0570346373862404E-2</v>
      </c>
      <c r="Z282" s="53">
        <f t="shared" si="125"/>
        <v>1.0306450125092547E-2</v>
      </c>
      <c r="AA282" s="53">
        <f t="shared" si="125"/>
        <v>1.0042372261979224E-2</v>
      </c>
      <c r="AB282" s="53">
        <f t="shared" si="125"/>
        <v>9.7782913432097052E-3</v>
      </c>
      <c r="AC282" s="53">
        <f t="shared" si="125"/>
        <v>9.4917958013189963E-3</v>
      </c>
      <c r="AD282" s="53">
        <f t="shared" si="125"/>
        <v>9.2041976822214728E-3</v>
      </c>
      <c r="AE282" s="53">
        <f t="shared" si="125"/>
        <v>8.9187428770641283E-3</v>
      </c>
      <c r="AF282" s="53">
        <f t="shared" si="125"/>
        <v>8.6355770613249106E-3</v>
      </c>
      <c r="AG282" s="53">
        <f t="shared" si="125"/>
        <v>8.3548433583402852E-3</v>
      </c>
      <c r="AH282" s="53">
        <f t="shared" si="125"/>
        <v>8.0766823962581703E-3</v>
      </c>
      <c r="AI282" s="53">
        <f t="shared" si="125"/>
        <v>7.8012323634720892E-3</v>
      </c>
      <c r="AJ282" s="57">
        <f t="shared" si="125"/>
        <v>7.528629062584254E-3</v>
      </c>
    </row>
    <row r="283" spans="1:36" x14ac:dyDescent="0.3">
      <c r="A283" s="7" t="s">
        <v>209</v>
      </c>
      <c r="B283" s="55" t="s">
        <v>529</v>
      </c>
      <c r="C283" s="186">
        <f t="shared" ref="C283:AJ283" si="126">+C199*C367</f>
        <v>0</v>
      </c>
      <c r="D283" s="186">
        <f t="shared" si="126"/>
        <v>0</v>
      </c>
      <c r="E283" s="186">
        <f t="shared" si="126"/>
        <v>0</v>
      </c>
      <c r="F283" s="186">
        <f t="shared" si="126"/>
        <v>0</v>
      </c>
      <c r="G283" s="186">
        <f t="shared" si="126"/>
        <v>0</v>
      </c>
      <c r="H283" s="186">
        <f t="shared" si="126"/>
        <v>0</v>
      </c>
      <c r="I283" s="53">
        <f t="shared" si="126"/>
        <v>0</v>
      </c>
      <c r="J283" s="53">
        <f t="shared" si="126"/>
        <v>0</v>
      </c>
      <c r="K283" s="53">
        <f t="shared" si="126"/>
        <v>0</v>
      </c>
      <c r="L283" s="53">
        <f t="shared" si="126"/>
        <v>0</v>
      </c>
      <c r="M283" s="53">
        <f t="shared" si="126"/>
        <v>0</v>
      </c>
      <c r="N283" s="53">
        <f t="shared" si="126"/>
        <v>0</v>
      </c>
      <c r="O283" s="53">
        <f t="shared" si="126"/>
        <v>0</v>
      </c>
      <c r="P283" s="53">
        <f t="shared" si="126"/>
        <v>0</v>
      </c>
      <c r="Q283" s="53">
        <f t="shared" si="126"/>
        <v>0</v>
      </c>
      <c r="R283" s="53">
        <f t="shared" si="126"/>
        <v>0</v>
      </c>
      <c r="S283" s="53">
        <f t="shared" si="126"/>
        <v>0</v>
      </c>
      <c r="T283" s="53">
        <f t="shared" si="126"/>
        <v>0</v>
      </c>
      <c r="U283" s="53">
        <f t="shared" si="126"/>
        <v>0</v>
      </c>
      <c r="V283" s="53">
        <f t="shared" si="126"/>
        <v>0</v>
      </c>
      <c r="W283" s="53">
        <f t="shared" si="126"/>
        <v>0</v>
      </c>
      <c r="X283" s="53">
        <f t="shared" si="126"/>
        <v>0</v>
      </c>
      <c r="Y283" s="53">
        <f t="shared" si="126"/>
        <v>0</v>
      </c>
      <c r="Z283" s="53">
        <f t="shared" si="126"/>
        <v>0</v>
      </c>
      <c r="AA283" s="53">
        <f t="shared" si="126"/>
        <v>0</v>
      </c>
      <c r="AB283" s="53">
        <f t="shared" si="126"/>
        <v>0</v>
      </c>
      <c r="AC283" s="53">
        <f t="shared" si="126"/>
        <v>0</v>
      </c>
      <c r="AD283" s="53">
        <f t="shared" si="126"/>
        <v>0</v>
      </c>
      <c r="AE283" s="53">
        <f t="shared" si="126"/>
        <v>0</v>
      </c>
      <c r="AF283" s="53">
        <f t="shared" si="126"/>
        <v>0</v>
      </c>
      <c r="AG283" s="53">
        <f t="shared" si="126"/>
        <v>0</v>
      </c>
      <c r="AH283" s="53">
        <f t="shared" si="126"/>
        <v>0</v>
      </c>
      <c r="AI283" s="53">
        <f t="shared" si="126"/>
        <v>0</v>
      </c>
      <c r="AJ283" s="57">
        <f t="shared" si="126"/>
        <v>0</v>
      </c>
    </row>
    <row r="284" spans="1:36" x14ac:dyDescent="0.3">
      <c r="A284" s="7" t="s">
        <v>66</v>
      </c>
      <c r="B284" s="55" t="s">
        <v>529</v>
      </c>
      <c r="C284" s="186">
        <f t="shared" ref="C284:H286" si="127">+C200*C368</f>
        <v>3.7823386576283573E-3</v>
      </c>
      <c r="D284" s="186">
        <f t="shared" si="127"/>
        <v>3.8416908044116207E-3</v>
      </c>
      <c r="E284" s="186">
        <f t="shared" si="127"/>
        <v>3.7575722591577676E-3</v>
      </c>
      <c r="F284" s="186">
        <f t="shared" si="127"/>
        <v>3.9680697846221861E-3</v>
      </c>
      <c r="G284" s="186">
        <f t="shared" si="127"/>
        <v>4.7166898096417508E-3</v>
      </c>
      <c r="H284" s="186">
        <f t="shared" si="127"/>
        <v>3.5491039736111492E-3</v>
      </c>
      <c r="I284" s="53">
        <f t="shared" ref="I284:AJ284" si="128">+I200*I366</f>
        <v>9.6657379199278845E-3</v>
      </c>
      <c r="J284" s="53">
        <f t="shared" si="128"/>
        <v>9.8437094211060675E-3</v>
      </c>
      <c r="K284" s="53">
        <f t="shared" si="128"/>
        <v>1.0018408993267417E-2</v>
      </c>
      <c r="L284" s="53">
        <f t="shared" si="128"/>
        <v>1.0189667074156583E-2</v>
      </c>
      <c r="M284" s="53">
        <f t="shared" si="128"/>
        <v>1.0357314040250885E-2</v>
      </c>
      <c r="N284" s="53">
        <f t="shared" si="128"/>
        <v>1.052118020676001E-2</v>
      </c>
      <c r="O284" s="53">
        <f t="shared" si="128"/>
        <v>1.0681095827626233E-2</v>
      </c>
      <c r="P284" s="53">
        <f t="shared" si="128"/>
        <v>1.0836891095524388E-2</v>
      </c>
      <c r="Q284" s="53">
        <f t="shared" si="128"/>
        <v>1.0988396141861837E-2</v>
      </c>
      <c r="R284" s="53">
        <f t="shared" si="128"/>
        <v>1.1135441036778515E-2</v>
      </c>
      <c r="S284" s="53">
        <f t="shared" si="128"/>
        <v>1.125101483030078E-2</v>
      </c>
      <c r="T284" s="53">
        <f t="shared" si="128"/>
        <v>1.1366523981156897E-2</v>
      </c>
      <c r="U284" s="53">
        <f t="shared" si="128"/>
        <v>1.1476652646752976E-2</v>
      </c>
      <c r="V284" s="53">
        <f t="shared" si="128"/>
        <v>1.1581262777168982E-2</v>
      </c>
      <c r="W284" s="53">
        <f t="shared" si="128"/>
        <v>1.1680217311778021E-2</v>
      </c>
      <c r="X284" s="53">
        <f t="shared" si="128"/>
        <v>1.1773380169858873E-2</v>
      </c>
      <c r="Y284" s="53">
        <f t="shared" si="128"/>
        <v>1.1860616241315449E-2</v>
      </c>
      <c r="Z284" s="53">
        <f t="shared" si="128"/>
        <v>1.194179137750148E-2</v>
      </c>
      <c r="AA284" s="53">
        <f t="shared" si="128"/>
        <v>1.2016772382148882E-2</v>
      </c>
      <c r="AB284" s="53">
        <f t="shared" si="128"/>
        <v>1.2085427002398954E-2</v>
      </c>
      <c r="AC284" s="53">
        <f t="shared" si="128"/>
        <v>1.2118783295720506E-2</v>
      </c>
      <c r="AD284" s="53">
        <f t="shared" si="128"/>
        <v>1.2141720108476943E-2</v>
      </c>
      <c r="AE284" s="53">
        <f t="shared" si="128"/>
        <v>1.2157990143396982E-2</v>
      </c>
      <c r="AF284" s="53">
        <f t="shared" si="128"/>
        <v>1.2167518940599082E-2</v>
      </c>
      <c r="AG284" s="53">
        <f t="shared" si="128"/>
        <v>1.2170233316700313E-2</v>
      </c>
      <c r="AH284" s="53">
        <f t="shared" si="128"/>
        <v>1.2166061336330511E-2</v>
      </c>
      <c r="AI284" s="53">
        <f t="shared" si="128"/>
        <v>1.2154932284405784E-2</v>
      </c>
      <c r="AJ284" s="57">
        <f t="shared" si="128"/>
        <v>1.2136776639138014E-2</v>
      </c>
    </row>
    <row r="285" spans="1:36" x14ac:dyDescent="0.3">
      <c r="A285" s="7" t="s">
        <v>210</v>
      </c>
      <c r="B285" s="55" t="s">
        <v>529</v>
      </c>
      <c r="C285" s="186">
        <f t="shared" si="127"/>
        <v>1.4214579037651902E-3</v>
      </c>
      <c r="D285" s="186">
        <f t="shared" si="127"/>
        <v>1.3659649126774454E-3</v>
      </c>
      <c r="E285" s="186">
        <f t="shared" si="127"/>
        <v>1.4429638847162688E-3</v>
      </c>
      <c r="F285" s="186">
        <f t="shared" si="127"/>
        <v>1.6064522215762202E-3</v>
      </c>
      <c r="G285" s="186">
        <f t="shared" si="127"/>
        <v>1.6733298731330297E-3</v>
      </c>
      <c r="H285" s="186">
        <f t="shared" si="127"/>
        <v>1.5066058807219399E-3</v>
      </c>
      <c r="I285" s="53">
        <f t="shared" ref="I285:AJ285" si="129">+I201*I367</f>
        <v>2.7623709224410416E-3</v>
      </c>
      <c r="J285" s="53">
        <f t="shared" si="129"/>
        <v>2.8074835370365497E-3</v>
      </c>
      <c r="K285" s="53">
        <f t="shared" si="129"/>
        <v>2.8516695282385061E-3</v>
      </c>
      <c r="L285" s="53">
        <f t="shared" si="129"/>
        <v>2.8948857427565093E-3</v>
      </c>
      <c r="M285" s="53">
        <f t="shared" si="129"/>
        <v>2.937089013688519E-3</v>
      </c>
      <c r="N285" s="53">
        <f t="shared" si="129"/>
        <v>2.9782361605207529E-3</v>
      </c>
      <c r="O285" s="53">
        <f t="shared" si="129"/>
        <v>3.0182839891278049E-3</v>
      </c>
      <c r="P285" s="53">
        <f t="shared" si="129"/>
        <v>3.0571892917725411E-3</v>
      </c>
      <c r="Q285" s="53">
        <f t="shared" si="129"/>
        <v>3.0949088471061564E-3</v>
      </c>
      <c r="R285" s="53">
        <f t="shared" si="129"/>
        <v>3.1313994201681724E-3</v>
      </c>
      <c r="S285" s="53">
        <f t="shared" si="129"/>
        <v>3.1590813069971471E-3</v>
      </c>
      <c r="T285" s="53">
        <f t="shared" si="129"/>
        <v>3.1867976683590416E-3</v>
      </c>
      <c r="U285" s="53">
        <f t="shared" si="129"/>
        <v>3.213057867362749E-3</v>
      </c>
      <c r="V285" s="53">
        <f t="shared" si="129"/>
        <v>3.2378272864849685E-3</v>
      </c>
      <c r="W285" s="53">
        <f t="shared" si="129"/>
        <v>3.2610715580128455E-3</v>
      </c>
      <c r="X285" s="53">
        <f t="shared" si="129"/>
        <v>3.282756561673397E-3</v>
      </c>
      <c r="Y285" s="53">
        <f t="shared" si="129"/>
        <v>3.3028484222901015E-3</v>
      </c>
      <c r="Z285" s="53">
        <f t="shared" si="129"/>
        <v>3.3213135074659974E-3</v>
      </c>
      <c r="AA285" s="53">
        <f t="shared" si="129"/>
        <v>3.3381184252929607E-3</v>
      </c>
      <c r="AB285" s="53">
        <f t="shared" si="129"/>
        <v>3.3532300220869616E-3</v>
      </c>
      <c r="AC285" s="53">
        <f t="shared" si="129"/>
        <v>3.3586224352163676E-3</v>
      </c>
      <c r="AD285" s="53">
        <f t="shared" si="129"/>
        <v>3.3612131678254736E-3</v>
      </c>
      <c r="AE285" s="53">
        <f t="shared" si="129"/>
        <v>3.3620460651288824E-3</v>
      </c>
      <c r="AF285" s="53">
        <f t="shared" si="129"/>
        <v>3.3611030415498411E-3</v>
      </c>
      <c r="AG285" s="53">
        <f t="shared" si="129"/>
        <v>3.358366322778215E-3</v>
      </c>
      <c r="AH285" s="53">
        <f t="shared" si="129"/>
        <v>3.3538184388243555E-3</v>
      </c>
      <c r="AI285" s="53">
        <f t="shared" si="129"/>
        <v>3.3474422172581602E-3</v>
      </c>
      <c r="AJ285" s="57">
        <f t="shared" si="129"/>
        <v>3.3392207766275955E-3</v>
      </c>
    </row>
    <row r="286" spans="1:36" x14ac:dyDescent="0.3">
      <c r="A286" s="7" t="s">
        <v>67</v>
      </c>
      <c r="B286" s="55" t="s">
        <v>529</v>
      </c>
      <c r="C286" s="186">
        <f t="shared" si="127"/>
        <v>0</v>
      </c>
      <c r="D286" s="186">
        <f t="shared" si="127"/>
        <v>0</v>
      </c>
      <c r="E286" s="186">
        <f t="shared" si="127"/>
        <v>0</v>
      </c>
      <c r="F286" s="186">
        <f t="shared" si="127"/>
        <v>0</v>
      </c>
      <c r="G286" s="186">
        <f t="shared" si="127"/>
        <v>0</v>
      </c>
      <c r="H286" s="186">
        <f t="shared" si="127"/>
        <v>0</v>
      </c>
      <c r="I286" s="53">
        <f t="shared" ref="I286:AJ286" si="130">+I202*I368</f>
        <v>0</v>
      </c>
      <c r="J286" s="53">
        <f t="shared" si="130"/>
        <v>0</v>
      </c>
      <c r="K286" s="53">
        <f t="shared" si="130"/>
        <v>0</v>
      </c>
      <c r="L286" s="53">
        <f t="shared" si="130"/>
        <v>0</v>
      </c>
      <c r="M286" s="53">
        <f t="shared" si="130"/>
        <v>0</v>
      </c>
      <c r="N286" s="53">
        <f t="shared" si="130"/>
        <v>0</v>
      </c>
      <c r="O286" s="53">
        <f t="shared" si="130"/>
        <v>0</v>
      </c>
      <c r="P286" s="53">
        <f t="shared" si="130"/>
        <v>0</v>
      </c>
      <c r="Q286" s="53">
        <f t="shared" si="130"/>
        <v>0</v>
      </c>
      <c r="R286" s="53">
        <f t="shared" si="130"/>
        <v>0</v>
      </c>
      <c r="S286" s="53">
        <f t="shared" si="130"/>
        <v>0</v>
      </c>
      <c r="T286" s="53">
        <f t="shared" si="130"/>
        <v>0</v>
      </c>
      <c r="U286" s="53">
        <f t="shared" si="130"/>
        <v>0</v>
      </c>
      <c r="V286" s="53">
        <f t="shared" si="130"/>
        <v>0</v>
      </c>
      <c r="W286" s="53">
        <f t="shared" si="130"/>
        <v>0</v>
      </c>
      <c r="X286" s="53">
        <f t="shared" si="130"/>
        <v>0</v>
      </c>
      <c r="Y286" s="53">
        <f t="shared" si="130"/>
        <v>0</v>
      </c>
      <c r="Z286" s="53">
        <f t="shared" si="130"/>
        <v>0</v>
      </c>
      <c r="AA286" s="53">
        <f t="shared" si="130"/>
        <v>0</v>
      </c>
      <c r="AB286" s="53">
        <f t="shared" si="130"/>
        <v>0</v>
      </c>
      <c r="AC286" s="53">
        <f t="shared" si="130"/>
        <v>0</v>
      </c>
      <c r="AD286" s="53">
        <f t="shared" si="130"/>
        <v>0</v>
      </c>
      <c r="AE286" s="53">
        <f t="shared" si="130"/>
        <v>0</v>
      </c>
      <c r="AF286" s="53">
        <f t="shared" si="130"/>
        <v>0</v>
      </c>
      <c r="AG286" s="53">
        <f t="shared" si="130"/>
        <v>0</v>
      </c>
      <c r="AH286" s="53">
        <f t="shared" si="130"/>
        <v>0</v>
      </c>
      <c r="AI286" s="53">
        <f t="shared" si="130"/>
        <v>0</v>
      </c>
      <c r="AJ286" s="57">
        <f t="shared" si="130"/>
        <v>0</v>
      </c>
    </row>
    <row r="287" spans="1:36" x14ac:dyDescent="0.3">
      <c r="A287" s="7" t="s">
        <v>68</v>
      </c>
      <c r="B287" s="55" t="s">
        <v>529</v>
      </c>
      <c r="C287" s="187">
        <f t="shared" ref="C287:H295" si="131">+C203*C372</f>
        <v>0</v>
      </c>
      <c r="D287" s="187">
        <f t="shared" si="131"/>
        <v>0</v>
      </c>
      <c r="E287" s="187">
        <f t="shared" si="131"/>
        <v>0</v>
      </c>
      <c r="F287" s="187">
        <f t="shared" si="131"/>
        <v>0</v>
      </c>
      <c r="G287" s="187">
        <f t="shared" si="131"/>
        <v>0</v>
      </c>
      <c r="H287" s="187">
        <f t="shared" si="131"/>
        <v>0</v>
      </c>
      <c r="I287" s="94">
        <f t="shared" ref="I287:AJ287" si="132">+I203*I370</f>
        <v>0</v>
      </c>
      <c r="J287" s="94">
        <f t="shared" si="132"/>
        <v>0</v>
      </c>
      <c r="K287" s="94">
        <f t="shared" si="132"/>
        <v>0</v>
      </c>
      <c r="L287" s="94">
        <f t="shared" si="132"/>
        <v>0</v>
      </c>
      <c r="M287" s="94">
        <f t="shared" si="132"/>
        <v>0</v>
      </c>
      <c r="N287" s="94">
        <f t="shared" si="132"/>
        <v>0</v>
      </c>
      <c r="O287" s="94">
        <f t="shared" si="132"/>
        <v>0</v>
      </c>
      <c r="P287" s="94">
        <f t="shared" si="132"/>
        <v>0</v>
      </c>
      <c r="Q287" s="94">
        <f t="shared" si="132"/>
        <v>0</v>
      </c>
      <c r="R287" s="94">
        <f t="shared" si="132"/>
        <v>0</v>
      </c>
      <c r="S287" s="94">
        <f t="shared" si="132"/>
        <v>0</v>
      </c>
      <c r="T287" s="94">
        <f t="shared" si="132"/>
        <v>0</v>
      </c>
      <c r="U287" s="94">
        <f t="shared" si="132"/>
        <v>0</v>
      </c>
      <c r="V287" s="94">
        <f t="shared" si="132"/>
        <v>0</v>
      </c>
      <c r="W287" s="94">
        <f t="shared" si="132"/>
        <v>0</v>
      </c>
      <c r="X287" s="94">
        <f t="shared" si="132"/>
        <v>0</v>
      </c>
      <c r="Y287" s="94">
        <f t="shared" si="132"/>
        <v>0</v>
      </c>
      <c r="Z287" s="94">
        <f t="shared" si="132"/>
        <v>0</v>
      </c>
      <c r="AA287" s="94">
        <f t="shared" si="132"/>
        <v>0</v>
      </c>
      <c r="AB287" s="94">
        <f t="shared" si="132"/>
        <v>0</v>
      </c>
      <c r="AC287" s="94">
        <f t="shared" si="132"/>
        <v>0</v>
      </c>
      <c r="AD287" s="94">
        <f t="shared" si="132"/>
        <v>0</v>
      </c>
      <c r="AE287" s="94">
        <f t="shared" si="132"/>
        <v>0</v>
      </c>
      <c r="AF287" s="94">
        <f t="shared" si="132"/>
        <v>0</v>
      </c>
      <c r="AG287" s="94">
        <f t="shared" si="132"/>
        <v>0</v>
      </c>
      <c r="AH287" s="94">
        <f t="shared" si="132"/>
        <v>0</v>
      </c>
      <c r="AI287" s="94">
        <f t="shared" si="132"/>
        <v>0</v>
      </c>
      <c r="AJ287" s="188">
        <f t="shared" si="132"/>
        <v>0</v>
      </c>
    </row>
    <row r="288" spans="1:36" x14ac:dyDescent="0.3">
      <c r="A288" s="7" t="s">
        <v>69</v>
      </c>
      <c r="B288" s="55" t="s">
        <v>529</v>
      </c>
      <c r="C288" s="184">
        <f t="shared" si="131"/>
        <v>2.5971391444649806E-6</v>
      </c>
      <c r="D288" s="184">
        <f t="shared" si="131"/>
        <v>3.8795309294274778E-6</v>
      </c>
      <c r="E288" s="184">
        <f t="shared" si="131"/>
        <v>2.6443726395045243E-5</v>
      </c>
      <c r="F288" s="184">
        <f t="shared" si="131"/>
        <v>9.5257689602675053E-6</v>
      </c>
      <c r="G288" s="184">
        <f t="shared" si="131"/>
        <v>2.3025528951857789E-5</v>
      </c>
      <c r="H288" s="184">
        <f t="shared" si="131"/>
        <v>1.1585232122532862E-5</v>
      </c>
      <c r="I288" s="93">
        <f t="shared" ref="I288:AJ288" si="133">+I204*I371</f>
        <v>8.3142677446766841E-7</v>
      </c>
      <c r="J288" s="93">
        <f t="shared" si="133"/>
        <v>4.4868983393334212E-7</v>
      </c>
      <c r="K288" s="93">
        <f t="shared" si="133"/>
        <v>7.2639412604644535E-8</v>
      </c>
      <c r="L288" s="93">
        <f t="shared" si="133"/>
        <v>-2.9661460868857716E-7</v>
      </c>
      <c r="M288" s="93">
        <f t="shared" si="133"/>
        <v>-6.5896234910946934E-7</v>
      </c>
      <c r="N288" s="93">
        <f t="shared" si="133"/>
        <v>-1.0142939278153836E-6</v>
      </c>
      <c r="O288" s="93">
        <f t="shared" si="133"/>
        <v>-1.3624994639566701E-6</v>
      </c>
      <c r="P288" s="93">
        <f t="shared" si="133"/>
        <v>-1.7034690766778785E-6</v>
      </c>
      <c r="Q288" s="93">
        <f t="shared" si="133"/>
        <v>-2.0370928851165681E-6</v>
      </c>
      <c r="R288" s="93">
        <f t="shared" si="133"/>
        <v>-2.363261008404484E-6</v>
      </c>
      <c r="S288" s="93">
        <f t="shared" si="133"/>
        <v>0</v>
      </c>
      <c r="T288" s="93">
        <f t="shared" si="133"/>
        <v>0</v>
      </c>
      <c r="U288" s="93">
        <f t="shared" si="133"/>
        <v>0</v>
      </c>
      <c r="V288" s="93">
        <f t="shared" si="133"/>
        <v>0</v>
      </c>
      <c r="W288" s="93">
        <f t="shared" si="133"/>
        <v>0</v>
      </c>
      <c r="X288" s="93">
        <f t="shared" si="133"/>
        <v>0</v>
      </c>
      <c r="Y288" s="93">
        <f t="shared" si="133"/>
        <v>0</v>
      </c>
      <c r="Z288" s="93">
        <f t="shared" si="133"/>
        <v>0</v>
      </c>
      <c r="AA288" s="93">
        <f t="shared" si="133"/>
        <v>0</v>
      </c>
      <c r="AB288" s="93">
        <f t="shared" si="133"/>
        <v>0</v>
      </c>
      <c r="AC288" s="93">
        <f t="shared" si="133"/>
        <v>0</v>
      </c>
      <c r="AD288" s="93">
        <f t="shared" si="133"/>
        <v>0</v>
      </c>
      <c r="AE288" s="93">
        <f t="shared" si="133"/>
        <v>0</v>
      </c>
      <c r="AF288" s="93">
        <f t="shared" si="133"/>
        <v>0</v>
      </c>
      <c r="AG288" s="93">
        <f t="shared" si="133"/>
        <v>0</v>
      </c>
      <c r="AH288" s="93">
        <f t="shared" si="133"/>
        <v>0</v>
      </c>
      <c r="AI288" s="93">
        <f t="shared" si="133"/>
        <v>0</v>
      </c>
      <c r="AJ288" s="185">
        <f t="shared" si="133"/>
        <v>0</v>
      </c>
    </row>
    <row r="289" spans="1:36" x14ac:dyDescent="0.3">
      <c r="A289" s="7" t="s">
        <v>211</v>
      </c>
      <c r="B289" s="55" t="s">
        <v>529</v>
      </c>
      <c r="C289" s="186">
        <f t="shared" si="131"/>
        <v>1.5663300309686809E-3</v>
      </c>
      <c r="D289" s="186">
        <f t="shared" si="131"/>
        <v>1.4265601577044154E-3</v>
      </c>
      <c r="E289" s="186">
        <f t="shared" si="131"/>
        <v>1.4109874485882692E-3</v>
      </c>
      <c r="F289" s="186">
        <f t="shared" si="131"/>
        <v>1.6827182242788467E-3</v>
      </c>
      <c r="G289" s="186">
        <f t="shared" si="131"/>
        <v>1.5101438338431604E-3</v>
      </c>
      <c r="H289" s="186">
        <f t="shared" si="131"/>
        <v>1.5030526557177333E-3</v>
      </c>
      <c r="I289" s="53">
        <f t="shared" ref="I289:AJ289" si="134">+I205*I372</f>
        <v>2.4029541397299647E-3</v>
      </c>
      <c r="J289" s="53">
        <f t="shared" si="134"/>
        <v>2.4504321638736388E-3</v>
      </c>
      <c r="K289" s="53">
        <f t="shared" si="134"/>
        <v>2.4966115028097029E-3</v>
      </c>
      <c r="L289" s="53">
        <f t="shared" si="134"/>
        <v>2.5414672902933683E-3</v>
      </c>
      <c r="M289" s="53">
        <f t="shared" si="134"/>
        <v>2.5849745582693074E-3</v>
      </c>
      <c r="N289" s="53">
        <f t="shared" si="134"/>
        <v>2.6271082368716672E-3</v>
      </c>
      <c r="O289" s="53">
        <f t="shared" si="134"/>
        <v>2.6678431544240014E-3</v>
      </c>
      <c r="P289" s="53">
        <f t="shared" si="134"/>
        <v>2.7071540374393197E-3</v>
      </c>
      <c r="Q289" s="53">
        <f t="shared" si="134"/>
        <v>2.7450155106200471E-3</v>
      </c>
      <c r="R289" s="53">
        <f t="shared" si="134"/>
        <v>2.781402096858026E-3</v>
      </c>
      <c r="S289" s="53">
        <f t="shared" si="134"/>
        <v>2.808094945315141E-3</v>
      </c>
      <c r="T289" s="53">
        <f t="shared" si="134"/>
        <v>2.8357315658456427E-3</v>
      </c>
      <c r="U289" s="53">
        <f t="shared" si="134"/>
        <v>2.8617169130614895E-3</v>
      </c>
      <c r="V289" s="53">
        <f t="shared" si="134"/>
        <v>2.8860350823252589E-3</v>
      </c>
      <c r="W289" s="53">
        <f t="shared" si="134"/>
        <v>2.9086701961241954E-3</v>
      </c>
      <c r="X289" s="53">
        <f t="shared" si="134"/>
        <v>2.9296064038445931E-3</v>
      </c>
      <c r="Y289" s="53">
        <f t="shared" si="134"/>
        <v>2.9488278815488463E-3</v>
      </c>
      <c r="Z289" s="53">
        <f t="shared" si="134"/>
        <v>2.9663188317548567E-3</v>
      </c>
      <c r="AA289" s="53">
        <f t="shared" si="134"/>
        <v>2.9820634832181496E-3</v>
      </c>
      <c r="AB289" s="53">
        <f t="shared" si="134"/>
        <v>2.9960460907161681E-3</v>
      </c>
      <c r="AC289" s="53">
        <f t="shared" si="134"/>
        <v>3.001108810965995E-3</v>
      </c>
      <c r="AD289" s="53">
        <f t="shared" si="134"/>
        <v>3.0034462004506499E-3</v>
      </c>
      <c r="AE289" s="53">
        <f t="shared" si="134"/>
        <v>3.0040059161164576E-3</v>
      </c>
      <c r="AF289" s="53">
        <f t="shared" si="134"/>
        <v>3.0027864507702288E-3</v>
      </c>
      <c r="AG289" s="53">
        <f t="shared" si="134"/>
        <v>2.9997862336540553E-3</v>
      </c>
      <c r="AH289" s="53">
        <f t="shared" si="134"/>
        <v>2.9950036318944274E-3</v>
      </c>
      <c r="AI289" s="53">
        <f t="shared" si="134"/>
        <v>2.9884369519126782E-3</v>
      </c>
      <c r="AJ289" s="57">
        <f t="shared" si="134"/>
        <v>2.9800844407980001E-3</v>
      </c>
    </row>
    <row r="290" spans="1:36" x14ac:dyDescent="0.3">
      <c r="A290" s="7" t="s">
        <v>70</v>
      </c>
      <c r="B290" s="55" t="s">
        <v>529</v>
      </c>
      <c r="C290" s="186">
        <f t="shared" si="131"/>
        <v>1.2251997832848268E-2</v>
      </c>
      <c r="D290" s="186">
        <f t="shared" si="131"/>
        <v>1.215344452724457E-2</v>
      </c>
      <c r="E290" s="186">
        <f t="shared" si="131"/>
        <v>1.2632195853789675E-2</v>
      </c>
      <c r="F290" s="186">
        <f t="shared" si="131"/>
        <v>1.3385293361497075E-2</v>
      </c>
      <c r="G290" s="186">
        <f t="shared" si="131"/>
        <v>1.2452012802747731E-2</v>
      </c>
      <c r="H290" s="186">
        <f t="shared" si="131"/>
        <v>1.2732248249754821E-2</v>
      </c>
      <c r="I290" s="53">
        <f t="shared" ref="I290:AJ290" si="135">+I206*I375</f>
        <v>1.2272861758344866E-2</v>
      </c>
      <c r="J290" s="53">
        <f t="shared" si="135"/>
        <v>1.2132269662906805E-2</v>
      </c>
      <c r="K290" s="53">
        <f t="shared" si="135"/>
        <v>1.1990736107093971E-2</v>
      </c>
      <c r="L290" s="53">
        <f t="shared" si="135"/>
        <v>1.1848279708033699E-2</v>
      </c>
      <c r="M290" s="53">
        <f t="shared" si="135"/>
        <v>1.1704919280115838E-2</v>
      </c>
      <c r="N290" s="53">
        <f t="shared" si="135"/>
        <v>1.1560673834992966E-2</v>
      </c>
      <c r="O290" s="53">
        <f t="shared" si="135"/>
        <v>1.1415562581580174E-2</v>
      </c>
      <c r="P290" s="53">
        <f t="shared" si="135"/>
        <v>1.1269604926055358E-2</v>
      </c>
      <c r="Q290" s="53">
        <f t="shared" si="135"/>
        <v>1.1122820471859007E-2</v>
      </c>
      <c r="R290" s="53">
        <f t="shared" si="135"/>
        <v>1.0975229019694274E-2</v>
      </c>
      <c r="S290" s="53">
        <f t="shared" si="135"/>
        <v>1.0795352608551382E-2</v>
      </c>
      <c r="T290" s="53">
        <f t="shared" si="135"/>
        <v>1.0625559356920678E-2</v>
      </c>
      <c r="U290" s="53">
        <f t="shared" si="135"/>
        <v>1.0455693195002988E-2</v>
      </c>
      <c r="V290" s="53">
        <f t="shared" si="135"/>
        <v>1.0285775094583368E-2</v>
      </c>
      <c r="W290" s="53">
        <f t="shared" si="135"/>
        <v>1.0115826057507334E-2</v>
      </c>
      <c r="X290" s="53">
        <f t="shared" si="135"/>
        <v>9.9458671153312174E-3</v>
      </c>
      <c r="Y290" s="53">
        <f t="shared" si="135"/>
        <v>9.7759193289767201E-3</v>
      </c>
      <c r="Z290" s="53">
        <f t="shared" si="135"/>
        <v>9.6060037883893036E-3</v>
      </c>
      <c r="AA290" s="53">
        <f t="shared" si="135"/>
        <v>9.4361416122005683E-3</v>
      </c>
      <c r="AB290" s="53">
        <f t="shared" si="135"/>
        <v>9.2663539473943866E-3</v>
      </c>
      <c r="AC290" s="53">
        <f t="shared" si="135"/>
        <v>9.0750648721966629E-3</v>
      </c>
      <c r="AD290" s="53">
        <f t="shared" si="135"/>
        <v>8.8820882602558236E-3</v>
      </c>
      <c r="AE290" s="53">
        <f t="shared" si="135"/>
        <v>8.6903643264507665E-3</v>
      </c>
      <c r="AF290" s="53">
        <f t="shared" si="135"/>
        <v>8.4998979518898041E-3</v>
      </c>
      <c r="AG290" s="53">
        <f t="shared" si="135"/>
        <v>8.3106941131546718E-3</v>
      </c>
      <c r="AH290" s="53">
        <f t="shared" si="135"/>
        <v>8.1227578801081075E-3</v>
      </c>
      <c r="AI290" s="53">
        <f t="shared" si="135"/>
        <v>7.9360944137599389E-3</v>
      </c>
      <c r="AJ290" s="57">
        <f t="shared" si="135"/>
        <v>7.7507089641898098E-3</v>
      </c>
    </row>
    <row r="291" spans="1:36" x14ac:dyDescent="0.3">
      <c r="A291" s="7" t="s">
        <v>71</v>
      </c>
      <c r="B291" s="55" t="s">
        <v>529</v>
      </c>
      <c r="C291" s="186">
        <f t="shared" si="131"/>
        <v>2.7766541118091296E-4</v>
      </c>
      <c r="D291" s="186">
        <f t="shared" si="131"/>
        <v>2.912168560915553E-4</v>
      </c>
      <c r="E291" s="186">
        <f t="shared" si="131"/>
        <v>2.8665869396102283E-4</v>
      </c>
      <c r="F291" s="186">
        <f t="shared" si="131"/>
        <v>3.3171556783354592E-4</v>
      </c>
      <c r="G291" s="186">
        <f t="shared" si="131"/>
        <v>4.0437519262024295E-4</v>
      </c>
      <c r="H291" s="186">
        <f t="shared" si="131"/>
        <v>4.2740089017756825E-4</v>
      </c>
      <c r="I291" s="53">
        <f t="shared" ref="I291:AJ291" si="136">+I207*I373</f>
        <v>1.3177018047334818E-3</v>
      </c>
      <c r="J291" s="53">
        <f t="shared" si="136"/>
        <v>1.3804227640749032E-3</v>
      </c>
      <c r="K291" s="53">
        <f t="shared" si="136"/>
        <v>1.4420620286836635E-3</v>
      </c>
      <c r="L291" s="53">
        <f t="shared" si="136"/>
        <v>1.5025871771527043E-3</v>
      </c>
      <c r="M291" s="53">
        <f t="shared" si="136"/>
        <v>1.5619655598823193E-3</v>
      </c>
      <c r="N291" s="53">
        <f t="shared" si="136"/>
        <v>1.6201642990799252E-3</v>
      </c>
      <c r="O291" s="53">
        <f t="shared" si="136"/>
        <v>1.6771502887602523E-3</v>
      </c>
      <c r="P291" s="53">
        <f t="shared" si="136"/>
        <v>1.7328901947451232E-3</v>
      </c>
      <c r="Q291" s="53">
        <f t="shared" si="136"/>
        <v>1.7873504546636455E-3</v>
      </c>
      <c r="R291" s="53">
        <f t="shared" si="136"/>
        <v>1.8404972779519795E-3</v>
      </c>
      <c r="S291" s="53">
        <f t="shared" si="136"/>
        <v>1.8867914916307872E-3</v>
      </c>
      <c r="T291" s="53">
        <f t="shared" si="136"/>
        <v>1.9332268150399452E-3</v>
      </c>
      <c r="U291" s="53">
        <f t="shared" si="136"/>
        <v>1.9780716149314791E-3</v>
      </c>
      <c r="V291" s="53">
        <f t="shared" si="136"/>
        <v>2.0213008712226125E-3</v>
      </c>
      <c r="W291" s="53">
        <f t="shared" si="136"/>
        <v>2.0628895376403398E-3</v>
      </c>
      <c r="X291" s="53">
        <f t="shared" si="136"/>
        <v>2.1028125420430874E-3</v>
      </c>
      <c r="Y291" s="53">
        <f t="shared" si="136"/>
        <v>2.1410447867392019E-3</v>
      </c>
      <c r="Z291" s="53">
        <f t="shared" si="136"/>
        <v>2.1775611488012779E-3</v>
      </c>
      <c r="AA291" s="53">
        <f t="shared" si="136"/>
        <v>2.2123364803774042E-3</v>
      </c>
      <c r="AB291" s="53">
        <f t="shared" si="136"/>
        <v>2.2453456089983883E-3</v>
      </c>
      <c r="AC291" s="53">
        <f t="shared" si="136"/>
        <v>2.2711583707739728E-3</v>
      </c>
      <c r="AD291" s="53">
        <f t="shared" si="136"/>
        <v>2.2943408093341442E-3</v>
      </c>
      <c r="AE291" s="53">
        <f t="shared" si="136"/>
        <v>2.3155950781428782E-3</v>
      </c>
      <c r="AF291" s="53">
        <f t="shared" si="136"/>
        <v>2.3349119959461409E-3</v>
      </c>
      <c r="AG291" s="53">
        <f t="shared" si="136"/>
        <v>2.3522823371409647E-3</v>
      </c>
      <c r="AH291" s="53">
        <f t="shared" si="136"/>
        <v>2.3676968328355677E-3</v>
      </c>
      <c r="AI291" s="53">
        <f t="shared" si="136"/>
        <v>2.381146171881527E-3</v>
      </c>
      <c r="AJ291" s="57">
        <f t="shared" si="136"/>
        <v>2.3926210018782959E-3</v>
      </c>
    </row>
    <row r="292" spans="1:36" x14ac:dyDescent="0.3">
      <c r="A292" s="7" t="s">
        <v>72</v>
      </c>
      <c r="B292" s="55" t="s">
        <v>529</v>
      </c>
      <c r="C292" s="186">
        <f t="shared" si="131"/>
        <v>0</v>
      </c>
      <c r="D292" s="186">
        <f t="shared" si="131"/>
        <v>0</v>
      </c>
      <c r="E292" s="186">
        <f t="shared" si="131"/>
        <v>0</v>
      </c>
      <c r="F292" s="186">
        <f t="shared" si="131"/>
        <v>0</v>
      </c>
      <c r="G292" s="186">
        <f t="shared" si="131"/>
        <v>0</v>
      </c>
      <c r="H292" s="186">
        <f t="shared" si="131"/>
        <v>0</v>
      </c>
      <c r="I292" s="53">
        <f t="shared" ref="I292:AJ292" si="137">+I208*I374</f>
        <v>0</v>
      </c>
      <c r="J292" s="53">
        <f t="shared" si="137"/>
        <v>0</v>
      </c>
      <c r="K292" s="53">
        <f t="shared" si="137"/>
        <v>0</v>
      </c>
      <c r="L292" s="53">
        <f t="shared" si="137"/>
        <v>0</v>
      </c>
      <c r="M292" s="53">
        <f t="shared" si="137"/>
        <v>0</v>
      </c>
      <c r="N292" s="53">
        <f t="shared" si="137"/>
        <v>0</v>
      </c>
      <c r="O292" s="53">
        <f t="shared" si="137"/>
        <v>0</v>
      </c>
      <c r="P292" s="53">
        <f t="shared" si="137"/>
        <v>0</v>
      </c>
      <c r="Q292" s="53">
        <f t="shared" si="137"/>
        <v>0</v>
      </c>
      <c r="R292" s="53">
        <f t="shared" si="137"/>
        <v>0</v>
      </c>
      <c r="S292" s="53">
        <f t="shared" si="137"/>
        <v>0</v>
      </c>
      <c r="T292" s="53">
        <f t="shared" si="137"/>
        <v>0</v>
      </c>
      <c r="U292" s="53">
        <f t="shared" si="137"/>
        <v>0</v>
      </c>
      <c r="V292" s="53">
        <f t="shared" si="137"/>
        <v>0</v>
      </c>
      <c r="W292" s="53">
        <f t="shared" si="137"/>
        <v>0</v>
      </c>
      <c r="X292" s="53">
        <f t="shared" si="137"/>
        <v>0</v>
      </c>
      <c r="Y292" s="53">
        <f t="shared" si="137"/>
        <v>0</v>
      </c>
      <c r="Z292" s="53">
        <f t="shared" si="137"/>
        <v>0</v>
      </c>
      <c r="AA292" s="53">
        <f t="shared" si="137"/>
        <v>0</v>
      </c>
      <c r="AB292" s="53">
        <f t="shared" si="137"/>
        <v>0</v>
      </c>
      <c r="AC292" s="53">
        <f t="shared" si="137"/>
        <v>0</v>
      </c>
      <c r="AD292" s="53">
        <f t="shared" si="137"/>
        <v>0</v>
      </c>
      <c r="AE292" s="53">
        <f t="shared" si="137"/>
        <v>0</v>
      </c>
      <c r="AF292" s="53">
        <f t="shared" si="137"/>
        <v>0</v>
      </c>
      <c r="AG292" s="53">
        <f t="shared" si="137"/>
        <v>0</v>
      </c>
      <c r="AH292" s="53">
        <f t="shared" si="137"/>
        <v>0</v>
      </c>
      <c r="AI292" s="53">
        <f t="shared" si="137"/>
        <v>0</v>
      </c>
      <c r="AJ292" s="57">
        <f t="shared" si="137"/>
        <v>0</v>
      </c>
    </row>
    <row r="293" spans="1:36" x14ac:dyDescent="0.3">
      <c r="A293" s="7" t="s">
        <v>212</v>
      </c>
      <c r="B293" s="55" t="s">
        <v>529</v>
      </c>
      <c r="C293" s="186">
        <f t="shared" si="131"/>
        <v>1.5216809686324447E-5</v>
      </c>
      <c r="D293" s="186">
        <f t="shared" si="131"/>
        <v>1.4760049871100709E-5</v>
      </c>
      <c r="E293" s="186">
        <f t="shared" si="131"/>
        <v>1.3407848544974444E-5</v>
      </c>
      <c r="F293" s="186">
        <f t="shared" si="131"/>
        <v>1.1931526412716272E-5</v>
      </c>
      <c r="G293" s="186">
        <f t="shared" si="131"/>
        <v>1.2258729758201954E-5</v>
      </c>
      <c r="H293" s="186">
        <f t="shared" si="131"/>
        <v>2.3961890014751876E-5</v>
      </c>
      <c r="I293" s="53">
        <f t="shared" ref="I293:AJ293" si="138">+I209*I375</f>
        <v>2.5417435727391936E-5</v>
      </c>
      <c r="J293" s="53">
        <f t="shared" si="138"/>
        <v>2.5660035306037816E-5</v>
      </c>
      <c r="K293" s="53">
        <f t="shared" si="138"/>
        <v>2.5893840986337418E-5</v>
      </c>
      <c r="L293" s="53">
        <f t="shared" si="138"/>
        <v>2.6118658469197949E-5</v>
      </c>
      <c r="M293" s="53">
        <f t="shared" si="138"/>
        <v>2.6334292223053985E-5</v>
      </c>
      <c r="N293" s="53">
        <f t="shared" si="138"/>
        <v>2.6540545483868189E-5</v>
      </c>
      <c r="O293" s="53">
        <f t="shared" si="138"/>
        <v>2.6737220255130593E-5</v>
      </c>
      <c r="P293" s="53">
        <f t="shared" si="138"/>
        <v>2.6924117307859043E-5</v>
      </c>
      <c r="Q293" s="53">
        <f t="shared" si="138"/>
        <v>2.7101036180598912E-5</v>
      </c>
      <c r="R293" s="53">
        <f t="shared" si="138"/>
        <v>2.726777517942281E-5</v>
      </c>
      <c r="S293" s="53">
        <f t="shared" si="138"/>
        <v>2.7344347865661977E-5</v>
      </c>
      <c r="T293" s="53">
        <f t="shared" si="138"/>
        <v>2.7435259444982236E-5</v>
      </c>
      <c r="U293" s="53">
        <f t="shared" si="138"/>
        <v>2.7515086140026634E-5</v>
      </c>
      <c r="V293" s="53">
        <f t="shared" si="138"/>
        <v>2.7583688683126206E-5</v>
      </c>
      <c r="W293" s="53">
        <f t="shared" si="138"/>
        <v>2.764092770158735E-5</v>
      </c>
      <c r="X293" s="53">
        <f t="shared" si="138"/>
        <v>2.768666371908305E-5</v>
      </c>
      <c r="Y293" s="53">
        <f t="shared" si="138"/>
        <v>2.7720757157028622E-5</v>
      </c>
      <c r="Z293" s="53">
        <f t="shared" si="138"/>
        <v>2.7743068335940705E-5</v>
      </c>
      <c r="AA293" s="53">
        <f t="shared" si="138"/>
        <v>2.7753457476781677E-5</v>
      </c>
      <c r="AB293" s="53">
        <f t="shared" si="138"/>
        <v>2.7751784702288427E-5</v>
      </c>
      <c r="AC293" s="53">
        <f t="shared" si="138"/>
        <v>2.7672055296225056E-5</v>
      </c>
      <c r="AD293" s="53">
        <f t="shared" si="138"/>
        <v>2.7572007539673888E-5</v>
      </c>
      <c r="AE293" s="53">
        <f t="shared" si="138"/>
        <v>2.7460381284545964E-5</v>
      </c>
      <c r="AF293" s="53">
        <f t="shared" si="138"/>
        <v>2.7337124862571023E-5</v>
      </c>
      <c r="AG293" s="53">
        <f t="shared" si="138"/>
        <v>2.7202186408069236E-5</v>
      </c>
      <c r="AH293" s="53">
        <f t="shared" si="138"/>
        <v>2.7055513862736018E-5</v>
      </c>
      <c r="AI293" s="53">
        <f t="shared" si="138"/>
        <v>2.6897054980299773E-5</v>
      </c>
      <c r="AJ293" s="57">
        <f t="shared" si="138"/>
        <v>2.6726757331055481E-5</v>
      </c>
    </row>
    <row r="294" spans="1:36" x14ac:dyDescent="0.3">
      <c r="A294" s="7" t="s">
        <v>213</v>
      </c>
      <c r="B294" s="55" t="s">
        <v>529</v>
      </c>
      <c r="C294" s="186">
        <f t="shared" si="131"/>
        <v>9.3095109698994658E-6</v>
      </c>
      <c r="D294" s="186">
        <f t="shared" si="131"/>
        <v>9.3557186633606138E-6</v>
      </c>
      <c r="E294" s="186">
        <f t="shared" si="131"/>
        <v>0</v>
      </c>
      <c r="F294" s="186">
        <f t="shared" si="131"/>
        <v>0</v>
      </c>
      <c r="G294" s="186">
        <f t="shared" si="131"/>
        <v>0</v>
      </c>
      <c r="H294" s="186">
        <f t="shared" si="131"/>
        <v>0</v>
      </c>
      <c r="I294" s="53">
        <f t="shared" ref="I294:AJ294" si="139">+I210*I376</f>
        <v>1.0130832807493307E-6</v>
      </c>
      <c r="J294" s="53">
        <f t="shared" si="139"/>
        <v>9.92681099320999E-7</v>
      </c>
      <c r="K294" s="53">
        <f t="shared" si="139"/>
        <v>9.7231623946012834E-7</v>
      </c>
      <c r="L294" s="53">
        <f t="shared" si="139"/>
        <v>9.5199401368986211E-7</v>
      </c>
      <c r="M294" s="53">
        <f t="shared" si="139"/>
        <v>9.3171977653697332E-7</v>
      </c>
      <c r="N294" s="53">
        <f t="shared" si="139"/>
        <v>9.1149892453188649E-7</v>
      </c>
      <c r="O294" s="53">
        <f t="shared" si="139"/>
        <v>8.9133689620865805E-7</v>
      </c>
      <c r="P294" s="53">
        <f t="shared" si="139"/>
        <v>8.7123917210500246E-7</v>
      </c>
      <c r="Q294" s="53">
        <f t="shared" si="139"/>
        <v>8.5121127476227875E-7</v>
      </c>
      <c r="R294" s="53">
        <f t="shared" si="139"/>
        <v>8.3125876872550068E-7</v>
      </c>
      <c r="S294" s="53">
        <f t="shared" si="139"/>
        <v>8.0902673635520242E-7</v>
      </c>
      <c r="T294" s="53">
        <f t="shared" si="139"/>
        <v>7.8773650616228777E-7</v>
      </c>
      <c r="U294" s="53">
        <f t="shared" si="139"/>
        <v>7.6662193036609635E-7</v>
      </c>
      <c r="V294" s="53">
        <f t="shared" si="139"/>
        <v>7.4568766794275345E-7</v>
      </c>
      <c r="W294" s="53">
        <f t="shared" si="139"/>
        <v>7.2493838244939115E-7</v>
      </c>
      <c r="X294" s="53">
        <f t="shared" si="139"/>
        <v>7.0437874196710076E-7</v>
      </c>
      <c r="Y294" s="53">
        <f t="shared" si="139"/>
        <v>6.8401341904456527E-7</v>
      </c>
      <c r="Z294" s="53">
        <f t="shared" si="139"/>
        <v>6.638470906423101E-7</v>
      </c>
      <c r="AA294" s="53">
        <f t="shared" si="139"/>
        <v>6.4388443807760958E-7</v>
      </c>
      <c r="AB294" s="53">
        <f t="shared" si="139"/>
        <v>6.2413014697001331E-7</v>
      </c>
      <c r="AC294" s="53">
        <f t="shared" si="139"/>
        <v>6.0315350536809035E-7</v>
      </c>
      <c r="AD294" s="53">
        <f t="shared" si="139"/>
        <v>5.8231527509319634E-7</v>
      </c>
      <c r="AE294" s="53">
        <f t="shared" si="139"/>
        <v>5.6181448507539503E-7</v>
      </c>
      <c r="AF294" s="53">
        <f t="shared" si="139"/>
        <v>5.4165246501741063E-7</v>
      </c>
      <c r="AG294" s="53">
        <f t="shared" si="139"/>
        <v>5.218305594077062E-7</v>
      </c>
      <c r="AH294" s="53">
        <f t="shared" si="139"/>
        <v>5.0235012717747212E-7</v>
      </c>
      <c r="AI294" s="53">
        <f t="shared" si="139"/>
        <v>4.8321254136677115E-7</v>
      </c>
      <c r="AJ294" s="57">
        <f t="shared" si="139"/>
        <v>4.6441918879954319E-7</v>
      </c>
    </row>
    <row r="295" spans="1:36" x14ac:dyDescent="0.3">
      <c r="A295" s="7" t="s">
        <v>73</v>
      </c>
      <c r="B295" s="55" t="s">
        <v>529</v>
      </c>
      <c r="C295" s="186">
        <f t="shared" si="131"/>
        <v>0</v>
      </c>
      <c r="D295" s="186">
        <f t="shared" si="131"/>
        <v>0</v>
      </c>
      <c r="E295" s="186">
        <f t="shared" si="131"/>
        <v>0</v>
      </c>
      <c r="F295" s="186">
        <f t="shared" si="131"/>
        <v>0</v>
      </c>
      <c r="G295" s="186">
        <f t="shared" si="131"/>
        <v>0</v>
      </c>
      <c r="H295" s="186">
        <f t="shared" si="131"/>
        <v>0</v>
      </c>
      <c r="I295" s="53">
        <f t="shared" ref="I295:AJ295" si="140">+I211*I377</f>
        <v>0</v>
      </c>
      <c r="J295" s="53">
        <f t="shared" si="140"/>
        <v>0</v>
      </c>
      <c r="K295" s="53">
        <f t="shared" si="140"/>
        <v>0</v>
      </c>
      <c r="L295" s="53">
        <f t="shared" si="140"/>
        <v>0</v>
      </c>
      <c r="M295" s="53">
        <f t="shared" si="140"/>
        <v>0</v>
      </c>
      <c r="N295" s="53">
        <f t="shared" si="140"/>
        <v>0</v>
      </c>
      <c r="O295" s="53">
        <f t="shared" si="140"/>
        <v>0</v>
      </c>
      <c r="P295" s="53">
        <f t="shared" si="140"/>
        <v>0</v>
      </c>
      <c r="Q295" s="53">
        <f t="shared" si="140"/>
        <v>0</v>
      </c>
      <c r="R295" s="53">
        <f t="shared" si="140"/>
        <v>0</v>
      </c>
      <c r="S295" s="53">
        <f t="shared" si="140"/>
        <v>0</v>
      </c>
      <c r="T295" s="53">
        <f t="shared" si="140"/>
        <v>0</v>
      </c>
      <c r="U295" s="53">
        <f t="shared" si="140"/>
        <v>0</v>
      </c>
      <c r="V295" s="53">
        <f t="shared" si="140"/>
        <v>0</v>
      </c>
      <c r="W295" s="53">
        <f t="shared" si="140"/>
        <v>0</v>
      </c>
      <c r="X295" s="53">
        <f t="shared" si="140"/>
        <v>0</v>
      </c>
      <c r="Y295" s="53">
        <f t="shared" si="140"/>
        <v>0</v>
      </c>
      <c r="Z295" s="53">
        <f t="shared" si="140"/>
        <v>0</v>
      </c>
      <c r="AA295" s="53">
        <f t="shared" si="140"/>
        <v>0</v>
      </c>
      <c r="AB295" s="53">
        <f t="shared" si="140"/>
        <v>0</v>
      </c>
      <c r="AC295" s="53">
        <f t="shared" si="140"/>
        <v>0</v>
      </c>
      <c r="AD295" s="53">
        <f t="shared" si="140"/>
        <v>0</v>
      </c>
      <c r="AE295" s="53">
        <f t="shared" si="140"/>
        <v>0</v>
      </c>
      <c r="AF295" s="53">
        <f t="shared" si="140"/>
        <v>0</v>
      </c>
      <c r="AG295" s="53">
        <f t="shared" si="140"/>
        <v>0</v>
      </c>
      <c r="AH295" s="53">
        <f t="shared" si="140"/>
        <v>0</v>
      </c>
      <c r="AI295" s="53">
        <f t="shared" si="140"/>
        <v>0</v>
      </c>
      <c r="AJ295" s="57">
        <f t="shared" si="140"/>
        <v>0</v>
      </c>
    </row>
    <row r="296" spans="1:36" x14ac:dyDescent="0.3">
      <c r="A296" s="7" t="s">
        <v>74</v>
      </c>
      <c r="B296" s="55" t="s">
        <v>529</v>
      </c>
      <c r="C296" s="187">
        <f t="shared" ref="C296:H296" si="141">+C212*C379</f>
        <v>1.7996296979068968E-4</v>
      </c>
      <c r="D296" s="187">
        <f t="shared" si="141"/>
        <v>1.8168454521633041E-4</v>
      </c>
      <c r="E296" s="187">
        <f t="shared" si="141"/>
        <v>1.8313810173688024E-4</v>
      </c>
      <c r="F296" s="187">
        <f t="shared" si="141"/>
        <v>2.1923401880914864E-4</v>
      </c>
      <c r="G296" s="187">
        <f t="shared" si="141"/>
        <v>2.8240508731902934E-4</v>
      </c>
      <c r="H296" s="187">
        <f t="shared" si="141"/>
        <v>2.2953682234132749E-4</v>
      </c>
      <c r="I296" s="94">
        <f t="shared" ref="I296:AJ296" si="142">+I212*I376</f>
        <v>8.3641882181920092E-5</v>
      </c>
      <c r="J296" s="94">
        <f t="shared" si="142"/>
        <v>8.4494335884852884E-5</v>
      </c>
      <c r="K296" s="94">
        <f t="shared" si="142"/>
        <v>8.5317001290490403E-5</v>
      </c>
      <c r="L296" s="94">
        <f t="shared" si="142"/>
        <v>8.610921970347118E-5</v>
      </c>
      <c r="M296" s="94">
        <f t="shared" si="142"/>
        <v>8.6870328298440177E-5</v>
      </c>
      <c r="N296" s="94">
        <f t="shared" si="142"/>
        <v>8.7599660120054958E-5</v>
      </c>
      <c r="O296" s="94">
        <f t="shared" si="142"/>
        <v>8.829654408297851E-5</v>
      </c>
      <c r="P296" s="94">
        <f t="shared" si="142"/>
        <v>8.8960304971885855E-5</v>
      </c>
      <c r="Q296" s="94">
        <f t="shared" si="142"/>
        <v>8.959026344145752E-5</v>
      </c>
      <c r="R296" s="94">
        <f t="shared" si="142"/>
        <v>9.0185736016384454E-5</v>
      </c>
      <c r="S296" s="94">
        <f t="shared" si="142"/>
        <v>9.0482032658459398E-5</v>
      </c>
      <c r="T296" s="94">
        <f t="shared" si="142"/>
        <v>9.0824737802036652E-5</v>
      </c>
      <c r="U296" s="94">
        <f t="shared" si="142"/>
        <v>9.1129754122701285E-5</v>
      </c>
      <c r="V296" s="94">
        <f t="shared" si="142"/>
        <v>9.1396610589005521E-5</v>
      </c>
      <c r="W296" s="94">
        <f t="shared" si="142"/>
        <v>9.1624835852658005E-5</v>
      </c>
      <c r="X296" s="94">
        <f t="shared" si="142"/>
        <v>9.1813958252854802E-5</v>
      </c>
      <c r="Y296" s="94">
        <f t="shared" si="142"/>
        <v>9.1963505820555648E-5</v>
      </c>
      <c r="Z296" s="94">
        <f t="shared" si="142"/>
        <v>9.2073006282716491E-5</v>
      </c>
      <c r="AA296" s="94">
        <f t="shared" si="142"/>
        <v>9.2141987066467527E-5</v>
      </c>
      <c r="AB296" s="94">
        <f t="shared" si="142"/>
        <v>9.2169975303250668E-5</v>
      </c>
      <c r="AC296" s="94">
        <f t="shared" si="142"/>
        <v>9.1937701882320206E-5</v>
      </c>
      <c r="AD296" s="94">
        <f t="shared" si="142"/>
        <v>9.163682880879498E-5</v>
      </c>
      <c r="AE296" s="94">
        <f t="shared" si="142"/>
        <v>9.1296384843257727E-5</v>
      </c>
      <c r="AF296" s="94">
        <f t="shared" si="142"/>
        <v>9.0916200049738556E-5</v>
      </c>
      <c r="AG296" s="94">
        <f t="shared" si="142"/>
        <v>9.049610377525687E-5</v>
      </c>
      <c r="AH296" s="94">
        <f t="shared" si="142"/>
        <v>9.0035924667097774E-5</v>
      </c>
      <c r="AI296" s="94">
        <f t="shared" si="142"/>
        <v>8.9535490689620747E-5</v>
      </c>
      <c r="AJ296" s="188">
        <f t="shared" si="142"/>
        <v>8.8994629140625781E-5</v>
      </c>
    </row>
    <row r="297" spans="1:36" x14ac:dyDescent="0.3">
      <c r="A297" s="7" t="s">
        <v>214</v>
      </c>
      <c r="B297" s="55" t="s">
        <v>529</v>
      </c>
      <c r="C297" s="184">
        <f t="shared" ref="C297:H300" si="143">+C213*C382</f>
        <v>2.9166002449298973E-4</v>
      </c>
      <c r="D297" s="184">
        <f t="shared" si="143"/>
        <v>8.4682013174450037E-4</v>
      </c>
      <c r="E297" s="184">
        <f t="shared" si="143"/>
        <v>1.0225906710462664E-3</v>
      </c>
      <c r="F297" s="184">
        <f t="shared" si="143"/>
        <v>9.9731247142625674E-4</v>
      </c>
      <c r="G297" s="184">
        <f t="shared" si="143"/>
        <v>1.0687616093738672E-3</v>
      </c>
      <c r="H297" s="184">
        <f t="shared" si="143"/>
        <v>1.018163770730486E-3</v>
      </c>
      <c r="I297" s="93">
        <f t="shared" ref="I297:AJ297" si="144">+I213*I379</f>
        <v>6.037916757293709E-4</v>
      </c>
      <c r="J297" s="93">
        <f t="shared" si="144"/>
        <v>5.4931709525843538E-4</v>
      </c>
      <c r="K297" s="93">
        <f t="shared" si="144"/>
        <v>4.9063998718072905E-4</v>
      </c>
      <c r="L297" s="93">
        <f t="shared" si="144"/>
        <v>4.2797009743885702E-4</v>
      </c>
      <c r="M297" s="93">
        <f t="shared" si="144"/>
        <v>3.6151717210103492E-4</v>
      </c>
      <c r="N297" s="93">
        <f t="shared" si="144"/>
        <v>2.9149095736102486E-4</v>
      </c>
      <c r="O297" s="93">
        <f t="shared" si="144"/>
        <v>2.1810119953823986E-4</v>
      </c>
      <c r="P297" s="93">
        <f t="shared" si="144"/>
        <v>1.4155764507768937E-4</v>
      </c>
      <c r="Q297" s="93">
        <f t="shared" si="144"/>
        <v>6.20700405499289E-5</v>
      </c>
      <c r="R297" s="93">
        <f t="shared" si="144"/>
        <v>-2.0151867348833795E-5</v>
      </c>
      <c r="S297" s="93">
        <f t="shared" si="144"/>
        <v>0</v>
      </c>
      <c r="T297" s="93">
        <f t="shared" si="144"/>
        <v>0</v>
      </c>
      <c r="U297" s="93">
        <f t="shared" si="144"/>
        <v>0</v>
      </c>
      <c r="V297" s="93">
        <f t="shared" si="144"/>
        <v>0</v>
      </c>
      <c r="W297" s="93">
        <f t="shared" si="144"/>
        <v>0</v>
      </c>
      <c r="X297" s="93">
        <f t="shared" si="144"/>
        <v>0</v>
      </c>
      <c r="Y297" s="93">
        <f t="shared" si="144"/>
        <v>0</v>
      </c>
      <c r="Z297" s="93">
        <f t="shared" si="144"/>
        <v>0</v>
      </c>
      <c r="AA297" s="93">
        <f t="shared" si="144"/>
        <v>0</v>
      </c>
      <c r="AB297" s="93">
        <f t="shared" si="144"/>
        <v>0</v>
      </c>
      <c r="AC297" s="93">
        <f t="shared" si="144"/>
        <v>0</v>
      </c>
      <c r="AD297" s="93">
        <f t="shared" si="144"/>
        <v>0</v>
      </c>
      <c r="AE297" s="93">
        <f t="shared" si="144"/>
        <v>0</v>
      </c>
      <c r="AF297" s="93">
        <f t="shared" si="144"/>
        <v>0</v>
      </c>
      <c r="AG297" s="93">
        <f t="shared" si="144"/>
        <v>0</v>
      </c>
      <c r="AH297" s="93">
        <f t="shared" si="144"/>
        <v>0</v>
      </c>
      <c r="AI297" s="93">
        <f t="shared" si="144"/>
        <v>0</v>
      </c>
      <c r="AJ297" s="185">
        <f t="shared" si="144"/>
        <v>0</v>
      </c>
    </row>
    <row r="298" spans="1:36" x14ac:dyDescent="0.3">
      <c r="A298" s="7" t="s">
        <v>215</v>
      </c>
      <c r="B298" s="55" t="s">
        <v>529</v>
      </c>
      <c r="C298" s="186">
        <f t="shared" si="143"/>
        <v>9.2648140658928291E-4</v>
      </c>
      <c r="D298" s="186">
        <f t="shared" si="143"/>
        <v>8.5385575815187813E-4</v>
      </c>
      <c r="E298" s="186">
        <f t="shared" si="143"/>
        <v>8.8266346484170495E-4</v>
      </c>
      <c r="F298" s="186">
        <f t="shared" si="143"/>
        <v>7.3101192849598772E-4</v>
      </c>
      <c r="G298" s="186">
        <f t="shared" si="143"/>
        <v>5.1720123052873825E-4</v>
      </c>
      <c r="H298" s="186">
        <f t="shared" si="143"/>
        <v>4.5759608091889013E-4</v>
      </c>
      <c r="I298" s="53">
        <f t="shared" ref="I298:AJ298" si="145">+I214*I380</f>
        <v>1.6493954426995407E-4</v>
      </c>
      <c r="J298" s="53">
        <f t="shared" si="145"/>
        <v>1.3812712737503531E-4</v>
      </c>
      <c r="K298" s="53">
        <f t="shared" si="145"/>
        <v>1.1349282644094099E-4</v>
      </c>
      <c r="L298" s="53">
        <f t="shared" si="145"/>
        <v>9.0983399759135184E-5</v>
      </c>
      <c r="M298" s="53">
        <f t="shared" si="145"/>
        <v>7.0545248704475278E-5</v>
      </c>
      <c r="N298" s="53">
        <f t="shared" si="145"/>
        <v>5.2124417734924991E-5</v>
      </c>
      <c r="O298" s="53">
        <f t="shared" si="145"/>
        <v>3.5666594391309359E-5</v>
      </c>
      <c r="P298" s="53">
        <f t="shared" si="145"/>
        <v>2.1117109297036768E-5</v>
      </c>
      <c r="Q298" s="53">
        <f t="shared" si="145"/>
        <v>8.4209361578229813E-6</v>
      </c>
      <c r="R298" s="53">
        <f t="shared" si="145"/>
        <v>-2.4773082385578809E-6</v>
      </c>
      <c r="S298" s="53">
        <f t="shared" si="145"/>
        <v>0</v>
      </c>
      <c r="T298" s="53">
        <f t="shared" si="145"/>
        <v>0</v>
      </c>
      <c r="U298" s="53">
        <f t="shared" si="145"/>
        <v>0</v>
      </c>
      <c r="V298" s="53">
        <f t="shared" si="145"/>
        <v>0</v>
      </c>
      <c r="W298" s="53">
        <f t="shared" si="145"/>
        <v>0</v>
      </c>
      <c r="X298" s="53">
        <f t="shared" si="145"/>
        <v>0</v>
      </c>
      <c r="Y298" s="53">
        <f t="shared" si="145"/>
        <v>0</v>
      </c>
      <c r="Z298" s="53">
        <f t="shared" si="145"/>
        <v>0</v>
      </c>
      <c r="AA298" s="53">
        <f t="shared" si="145"/>
        <v>0</v>
      </c>
      <c r="AB298" s="53">
        <f t="shared" si="145"/>
        <v>0</v>
      </c>
      <c r="AC298" s="53">
        <f t="shared" si="145"/>
        <v>0</v>
      </c>
      <c r="AD298" s="53">
        <f t="shared" si="145"/>
        <v>0</v>
      </c>
      <c r="AE298" s="53">
        <f t="shared" si="145"/>
        <v>0</v>
      </c>
      <c r="AF298" s="53">
        <f t="shared" si="145"/>
        <v>0</v>
      </c>
      <c r="AG298" s="53">
        <f t="shared" si="145"/>
        <v>0</v>
      </c>
      <c r="AH298" s="53">
        <f t="shared" si="145"/>
        <v>0</v>
      </c>
      <c r="AI298" s="53">
        <f t="shared" si="145"/>
        <v>0</v>
      </c>
      <c r="AJ298" s="57">
        <f t="shared" si="145"/>
        <v>0</v>
      </c>
    </row>
    <row r="299" spans="1:36" x14ac:dyDescent="0.3">
      <c r="A299" s="7" t="s">
        <v>216</v>
      </c>
      <c r="B299" s="55" t="s">
        <v>529</v>
      </c>
      <c r="C299" s="186">
        <f t="shared" si="143"/>
        <v>4.1190147238984729E-4</v>
      </c>
      <c r="D299" s="186">
        <f t="shared" si="143"/>
        <v>3.9813237262290431E-4</v>
      </c>
      <c r="E299" s="186">
        <f t="shared" si="143"/>
        <v>4.1923371859509942E-4</v>
      </c>
      <c r="F299" s="186">
        <f t="shared" si="143"/>
        <v>5.1424214347608598E-4</v>
      </c>
      <c r="G299" s="186">
        <f t="shared" si="143"/>
        <v>4.2218744867840566E-4</v>
      </c>
      <c r="H299" s="186">
        <f t="shared" si="143"/>
        <v>1.6678120383823496E-4</v>
      </c>
      <c r="I299" s="53">
        <f t="shared" ref="I299:AJ299" si="146">+I215*I381</f>
        <v>5.4040353591996591E-4</v>
      </c>
      <c r="J299" s="53">
        <f t="shared" si="146"/>
        <v>4.7617371955700625E-4</v>
      </c>
      <c r="K299" s="53">
        <f t="shared" si="146"/>
        <v>4.1251644583839737E-4</v>
      </c>
      <c r="L299" s="53">
        <f t="shared" si="146"/>
        <v>3.4946647683249758E-4</v>
      </c>
      <c r="M299" s="53">
        <f t="shared" si="146"/>
        <v>2.8705857462848133E-4</v>
      </c>
      <c r="N299" s="53">
        <f t="shared" si="146"/>
        <v>2.2532750133630108E-4</v>
      </c>
      <c r="O299" s="53">
        <f t="shared" si="146"/>
        <v>1.6430801908676692E-4</v>
      </c>
      <c r="P299" s="53">
        <f t="shared" si="146"/>
        <v>1.0403489003150541E-4</v>
      </c>
      <c r="Q299" s="53">
        <f t="shared" si="146"/>
        <v>4.454287634291676E-5</v>
      </c>
      <c r="R299" s="53">
        <f t="shared" si="146"/>
        <v>-1.4133259785741133E-5</v>
      </c>
      <c r="S299" s="53">
        <f t="shared" si="146"/>
        <v>0</v>
      </c>
      <c r="T299" s="53">
        <f t="shared" si="146"/>
        <v>0</v>
      </c>
      <c r="U299" s="53">
        <f t="shared" si="146"/>
        <v>0</v>
      </c>
      <c r="V299" s="53">
        <f t="shared" si="146"/>
        <v>0</v>
      </c>
      <c r="W299" s="53">
        <f t="shared" si="146"/>
        <v>0</v>
      </c>
      <c r="X299" s="53">
        <f t="shared" si="146"/>
        <v>0</v>
      </c>
      <c r="Y299" s="53">
        <f t="shared" si="146"/>
        <v>0</v>
      </c>
      <c r="Z299" s="53">
        <f t="shared" si="146"/>
        <v>0</v>
      </c>
      <c r="AA299" s="53">
        <f t="shared" si="146"/>
        <v>0</v>
      </c>
      <c r="AB299" s="53">
        <f t="shared" si="146"/>
        <v>0</v>
      </c>
      <c r="AC299" s="53">
        <f t="shared" si="146"/>
        <v>0</v>
      </c>
      <c r="AD299" s="53">
        <f t="shared" si="146"/>
        <v>0</v>
      </c>
      <c r="AE299" s="53">
        <f t="shared" si="146"/>
        <v>0</v>
      </c>
      <c r="AF299" s="53">
        <f t="shared" si="146"/>
        <v>0</v>
      </c>
      <c r="AG299" s="53">
        <f t="shared" si="146"/>
        <v>0</v>
      </c>
      <c r="AH299" s="53">
        <f t="shared" si="146"/>
        <v>0</v>
      </c>
      <c r="AI299" s="53">
        <f t="shared" si="146"/>
        <v>0</v>
      </c>
      <c r="AJ299" s="57">
        <f t="shared" si="146"/>
        <v>0</v>
      </c>
    </row>
    <row r="300" spans="1:36" x14ac:dyDescent="0.3">
      <c r="A300" s="7" t="s">
        <v>217</v>
      </c>
      <c r="B300" s="55" t="s">
        <v>529</v>
      </c>
      <c r="C300" s="187">
        <f t="shared" si="143"/>
        <v>0</v>
      </c>
      <c r="D300" s="187">
        <f t="shared" si="143"/>
        <v>0</v>
      </c>
      <c r="E300" s="187">
        <f t="shared" si="143"/>
        <v>0</v>
      </c>
      <c r="F300" s="187">
        <f t="shared" si="143"/>
        <v>0</v>
      </c>
      <c r="G300" s="187">
        <f t="shared" si="143"/>
        <v>0</v>
      </c>
      <c r="H300" s="187">
        <f t="shared" si="143"/>
        <v>0</v>
      </c>
      <c r="I300" s="94">
        <f t="shared" ref="I300:AJ300" si="147">+I216*I385</f>
        <v>0</v>
      </c>
      <c r="J300" s="94">
        <f t="shared" si="147"/>
        <v>0</v>
      </c>
      <c r="K300" s="94">
        <f t="shared" si="147"/>
        <v>0</v>
      </c>
      <c r="L300" s="94">
        <f t="shared" si="147"/>
        <v>0</v>
      </c>
      <c r="M300" s="94">
        <f t="shared" si="147"/>
        <v>0</v>
      </c>
      <c r="N300" s="94">
        <f t="shared" si="147"/>
        <v>0</v>
      </c>
      <c r="O300" s="94">
        <f t="shared" si="147"/>
        <v>0</v>
      </c>
      <c r="P300" s="94">
        <f t="shared" si="147"/>
        <v>0</v>
      </c>
      <c r="Q300" s="94">
        <f t="shared" si="147"/>
        <v>0</v>
      </c>
      <c r="R300" s="94">
        <f t="shared" si="147"/>
        <v>0</v>
      </c>
      <c r="S300" s="94">
        <f t="shared" si="147"/>
        <v>0</v>
      </c>
      <c r="T300" s="94">
        <f t="shared" si="147"/>
        <v>0</v>
      </c>
      <c r="U300" s="94">
        <f t="shared" si="147"/>
        <v>0</v>
      </c>
      <c r="V300" s="94">
        <f t="shared" si="147"/>
        <v>0</v>
      </c>
      <c r="W300" s="94">
        <f t="shared" si="147"/>
        <v>0</v>
      </c>
      <c r="X300" s="94">
        <f t="shared" si="147"/>
        <v>0</v>
      </c>
      <c r="Y300" s="94">
        <f t="shared" si="147"/>
        <v>0</v>
      </c>
      <c r="Z300" s="94">
        <f t="shared" si="147"/>
        <v>0</v>
      </c>
      <c r="AA300" s="94">
        <f t="shared" si="147"/>
        <v>0</v>
      </c>
      <c r="AB300" s="94">
        <f t="shared" si="147"/>
        <v>0</v>
      </c>
      <c r="AC300" s="94">
        <f t="shared" si="147"/>
        <v>0</v>
      </c>
      <c r="AD300" s="94">
        <f t="shared" si="147"/>
        <v>0</v>
      </c>
      <c r="AE300" s="94">
        <f t="shared" si="147"/>
        <v>0</v>
      </c>
      <c r="AF300" s="94">
        <f t="shared" si="147"/>
        <v>0</v>
      </c>
      <c r="AG300" s="94">
        <f t="shared" si="147"/>
        <v>0</v>
      </c>
      <c r="AH300" s="94">
        <f t="shared" si="147"/>
        <v>0</v>
      </c>
      <c r="AI300" s="94">
        <f t="shared" si="147"/>
        <v>0</v>
      </c>
      <c r="AJ300" s="188">
        <f t="shared" si="147"/>
        <v>0</v>
      </c>
    </row>
    <row r="301" spans="1:36" x14ac:dyDescent="0.3">
      <c r="A301" s="7" t="s">
        <v>218</v>
      </c>
      <c r="B301" s="55" t="s">
        <v>529</v>
      </c>
      <c r="C301" s="189">
        <f t="shared" ref="C301:H301" si="148">+C217*C387</f>
        <v>6.0325513708270939E-2</v>
      </c>
      <c r="D301" s="189">
        <f t="shared" si="148"/>
        <v>6.0913094905513367E-2</v>
      </c>
      <c r="E301" s="189">
        <f t="shared" si="148"/>
        <v>6.1591769816922985E-2</v>
      </c>
      <c r="F301" s="189">
        <f t="shared" si="148"/>
        <v>6.4097021066763182E-2</v>
      </c>
      <c r="G301" s="189">
        <f t="shared" si="148"/>
        <v>6.4681106390338264E-2</v>
      </c>
      <c r="H301" s="189">
        <f t="shared" si="148"/>
        <v>6.4032409916078073E-2</v>
      </c>
      <c r="I301" s="190">
        <f t="shared" ref="I301:AJ301" si="149">+I217*I383</f>
        <v>2.2141264094391228E-2</v>
      </c>
      <c r="J301" s="190">
        <f t="shared" si="149"/>
        <v>2.205532618225434E-2</v>
      </c>
      <c r="K301" s="190">
        <f t="shared" si="149"/>
        <v>2.1965155661870718E-2</v>
      </c>
      <c r="L301" s="190">
        <f t="shared" si="149"/>
        <v>2.1870724824639677E-2</v>
      </c>
      <c r="M301" s="190">
        <f t="shared" si="149"/>
        <v>2.1772005961960418E-2</v>
      </c>
      <c r="N301" s="190">
        <f t="shared" si="149"/>
        <v>2.1668971365232246E-2</v>
      </c>
      <c r="O301" s="190">
        <f t="shared" si="149"/>
        <v>2.1561593325854462E-2</v>
      </c>
      <c r="P301" s="190">
        <f t="shared" si="149"/>
        <v>2.1449844135226274E-2</v>
      </c>
      <c r="Q301" s="190">
        <f t="shared" si="149"/>
        <v>2.1333696084746983E-2</v>
      </c>
      <c r="R301" s="190">
        <f t="shared" si="149"/>
        <v>2.1213121465815849E-2</v>
      </c>
      <c r="S301" s="190">
        <f t="shared" si="149"/>
        <v>2.1037903541403939E-2</v>
      </c>
      <c r="T301" s="190">
        <f t="shared" si="149"/>
        <v>2.0868717112601503E-2</v>
      </c>
      <c r="U301" s="190">
        <f t="shared" si="149"/>
        <v>2.0695694732918921E-2</v>
      </c>
      <c r="V301" s="190">
        <f t="shared" si="149"/>
        <v>2.0518830840340164E-2</v>
      </c>
      <c r="W301" s="190">
        <f t="shared" si="149"/>
        <v>2.0338119915151567E-2</v>
      </c>
      <c r="X301" s="190">
        <f t="shared" si="149"/>
        <v>2.0153556479540403E-2</v>
      </c>
      <c r="Y301" s="190">
        <f t="shared" si="149"/>
        <v>1.9965135097198106E-2</v>
      </c>
      <c r="Z301" s="190">
        <f t="shared" si="149"/>
        <v>1.9772850372927836E-2</v>
      </c>
      <c r="AA301" s="190">
        <f t="shared" si="149"/>
        <v>1.9576696952256632E-2</v>
      </c>
      <c r="AB301" s="190">
        <f t="shared" si="149"/>
        <v>1.9376669521051951E-2</v>
      </c>
      <c r="AC301" s="190">
        <f t="shared" si="149"/>
        <v>1.9127243249149353E-2</v>
      </c>
      <c r="AD301" s="190">
        <f t="shared" si="149"/>
        <v>1.8869375150976177E-2</v>
      </c>
      <c r="AE301" s="190">
        <f t="shared" si="149"/>
        <v>1.8609207891691223E-2</v>
      </c>
      <c r="AF301" s="190">
        <f t="shared" si="149"/>
        <v>1.8346745839890353E-2</v>
      </c>
      <c r="AG301" s="190">
        <f t="shared" si="149"/>
        <v>1.8081993285829379E-2</v>
      </c>
      <c r="AH301" s="190">
        <f t="shared" si="149"/>
        <v>1.7814954443172219E-2</v>
      </c>
      <c r="AI301" s="190">
        <f t="shared" si="149"/>
        <v>1.7545633450692533E-2</v>
      </c>
      <c r="AJ301" s="191">
        <f t="shared" si="149"/>
        <v>1.7274034373930151E-2</v>
      </c>
    </row>
    <row r="302" spans="1:36" x14ac:dyDescent="0.3">
      <c r="A302" s="7" t="s">
        <v>75</v>
      </c>
      <c r="B302" s="55" t="s">
        <v>529</v>
      </c>
      <c r="C302" s="189">
        <f t="shared" ref="C302:AJ302" si="150">+C218*C355</f>
        <v>0</v>
      </c>
      <c r="D302" s="189">
        <f t="shared" si="150"/>
        <v>0</v>
      </c>
      <c r="E302" s="189">
        <f t="shared" si="150"/>
        <v>0</v>
      </c>
      <c r="F302" s="189">
        <f t="shared" si="150"/>
        <v>0</v>
      </c>
      <c r="G302" s="189">
        <f t="shared" si="150"/>
        <v>0</v>
      </c>
      <c r="H302" s="189">
        <f t="shared" si="150"/>
        <v>0</v>
      </c>
      <c r="I302" s="189">
        <f t="shared" si="150"/>
        <v>0</v>
      </c>
      <c r="J302" s="189">
        <f t="shared" si="150"/>
        <v>0</v>
      </c>
      <c r="K302" s="189">
        <f t="shared" si="150"/>
        <v>0</v>
      </c>
      <c r="L302" s="189">
        <f t="shared" si="150"/>
        <v>0</v>
      </c>
      <c r="M302" s="189">
        <f t="shared" si="150"/>
        <v>0</v>
      </c>
      <c r="N302" s="189">
        <f t="shared" si="150"/>
        <v>0</v>
      </c>
      <c r="O302" s="189">
        <f t="shared" si="150"/>
        <v>0</v>
      </c>
      <c r="P302" s="189">
        <f t="shared" si="150"/>
        <v>0</v>
      </c>
      <c r="Q302" s="189">
        <f t="shared" si="150"/>
        <v>0</v>
      </c>
      <c r="R302" s="189">
        <f t="shared" si="150"/>
        <v>0</v>
      </c>
      <c r="S302" s="189">
        <f t="shared" si="150"/>
        <v>0</v>
      </c>
      <c r="T302" s="189">
        <f t="shared" si="150"/>
        <v>0</v>
      </c>
      <c r="U302" s="189">
        <f t="shared" si="150"/>
        <v>0</v>
      </c>
      <c r="V302" s="189">
        <f t="shared" si="150"/>
        <v>0</v>
      </c>
      <c r="W302" s="189">
        <f t="shared" si="150"/>
        <v>0</v>
      </c>
      <c r="X302" s="189">
        <f t="shared" si="150"/>
        <v>0</v>
      </c>
      <c r="Y302" s="189">
        <f t="shared" si="150"/>
        <v>0</v>
      </c>
      <c r="Z302" s="189">
        <f t="shared" si="150"/>
        <v>0</v>
      </c>
      <c r="AA302" s="189">
        <f t="shared" si="150"/>
        <v>0</v>
      </c>
      <c r="AB302" s="189">
        <f t="shared" si="150"/>
        <v>0</v>
      </c>
      <c r="AC302" s="189">
        <f t="shared" si="150"/>
        <v>0</v>
      </c>
      <c r="AD302" s="189">
        <f t="shared" si="150"/>
        <v>0</v>
      </c>
      <c r="AE302" s="189">
        <f t="shared" si="150"/>
        <v>0</v>
      </c>
      <c r="AF302" s="189">
        <f t="shared" si="150"/>
        <v>0</v>
      </c>
      <c r="AG302" s="189">
        <f t="shared" si="150"/>
        <v>0</v>
      </c>
      <c r="AH302" s="189">
        <f t="shared" si="150"/>
        <v>0</v>
      </c>
      <c r="AI302" s="189">
        <f t="shared" si="150"/>
        <v>0</v>
      </c>
      <c r="AJ302" s="192">
        <f t="shared" si="150"/>
        <v>0</v>
      </c>
    </row>
    <row r="303" spans="1:36" x14ac:dyDescent="0.3">
      <c r="A303" s="7" t="s">
        <v>219</v>
      </c>
      <c r="B303" s="55" t="s">
        <v>529</v>
      </c>
      <c r="C303" s="184">
        <f t="shared" ref="C303:H305" si="151">+C219*C361</f>
        <v>3.2103483713541762E-3</v>
      </c>
      <c r="D303" s="184">
        <f t="shared" si="151"/>
        <v>3.3954590064324808E-3</v>
      </c>
      <c r="E303" s="184">
        <f t="shared" si="151"/>
        <v>3.141988614128937E-3</v>
      </c>
      <c r="F303" s="184">
        <f t="shared" si="151"/>
        <v>1.7789755290704458E-3</v>
      </c>
      <c r="G303" s="184">
        <f t="shared" si="151"/>
        <v>2.2867608062380742E-3</v>
      </c>
      <c r="H303" s="184">
        <f t="shared" si="151"/>
        <v>2.712363723372664E-3</v>
      </c>
      <c r="I303" s="93">
        <f t="shared" ref="I303:AJ303" si="152">+I219*I360</f>
        <v>8.3873204319838543E-4</v>
      </c>
      <c r="J303" s="93">
        <f t="shared" si="152"/>
        <v>8.4854267513323521E-4</v>
      </c>
      <c r="K303" s="93">
        <f t="shared" si="152"/>
        <v>8.5841661431936163E-4</v>
      </c>
      <c r="L303" s="93">
        <f t="shared" si="152"/>
        <v>8.6835390445562767E-4</v>
      </c>
      <c r="M303" s="93">
        <f t="shared" si="152"/>
        <v>8.7835458771994771E-4</v>
      </c>
      <c r="N303" s="93">
        <f t="shared" si="152"/>
        <v>8.8841870476929737E-4</v>
      </c>
      <c r="O303" s="93">
        <f t="shared" si="152"/>
        <v>8.9854629473972185E-4</v>
      </c>
      <c r="P303" s="93">
        <f t="shared" si="152"/>
        <v>9.087373952463161E-4</v>
      </c>
      <c r="Q303" s="93">
        <f t="shared" si="152"/>
        <v>9.1899204238323937E-4</v>
      </c>
      <c r="R303" s="93">
        <f t="shared" si="152"/>
        <v>9.2931027072371529E-4</v>
      </c>
      <c r="S303" s="93">
        <f t="shared" si="152"/>
        <v>9.3969211332002101E-4</v>
      </c>
      <c r="T303" s="93">
        <f t="shared" si="152"/>
        <v>9.5013760170350276E-4</v>
      </c>
      <c r="U303" s="93">
        <f t="shared" si="152"/>
        <v>9.6064676588456194E-4</v>
      </c>
      <c r="V303" s="93">
        <f t="shared" si="152"/>
        <v>9.7121963435265813E-4</v>
      </c>
      <c r="W303" s="93">
        <f t="shared" si="152"/>
        <v>9.8185623407632009E-4</v>
      </c>
      <c r="X303" s="93">
        <f t="shared" si="152"/>
        <v>9.9255659050312829E-4</v>
      </c>
      <c r="Y303" s="93">
        <f t="shared" si="152"/>
        <v>1.0021932360213533E-3</v>
      </c>
      <c r="Z303" s="93">
        <f t="shared" si="152"/>
        <v>1.0121457979968469E-3</v>
      </c>
      <c r="AA303" s="93">
        <f t="shared" si="152"/>
        <v>1.0221450564037902E-3</v>
      </c>
      <c r="AB303" s="93">
        <f t="shared" si="152"/>
        <v>1.0321909113644161E-3</v>
      </c>
      <c r="AC303" s="93">
        <f t="shared" si="152"/>
        <v>1.04228326182647E-3</v>
      </c>
      <c r="AD303" s="93">
        <f t="shared" si="152"/>
        <v>1.05242200556817E-3</v>
      </c>
      <c r="AE303" s="93">
        <f t="shared" si="152"/>
        <v>1.0626070392031957E-3</v>
      </c>
      <c r="AF303" s="93">
        <f t="shared" si="152"/>
        <v>1.0728382581856044E-3</v>
      </c>
      <c r="AG303" s="93">
        <f t="shared" si="152"/>
        <v>1.0831155568147479E-3</v>
      </c>
      <c r="AH303" s="93">
        <f t="shared" si="152"/>
        <v>1.0934388282401713E-3</v>
      </c>
      <c r="AI303" s="93">
        <f t="shared" si="152"/>
        <v>1.1038079644664566E-3</v>
      </c>
      <c r="AJ303" s="185">
        <f t="shared" si="152"/>
        <v>1.1142228563580678E-3</v>
      </c>
    </row>
    <row r="304" spans="1:36" x14ac:dyDescent="0.3">
      <c r="A304" s="7" t="s">
        <v>220</v>
      </c>
      <c r="B304" s="55" t="s">
        <v>529</v>
      </c>
      <c r="C304" s="186">
        <f t="shared" si="151"/>
        <v>6.9607330270494072E-3</v>
      </c>
      <c r="D304" s="186">
        <f t="shared" si="151"/>
        <v>6.8526652183376353E-3</v>
      </c>
      <c r="E304" s="186">
        <f t="shared" si="151"/>
        <v>7.0624184936080468E-3</v>
      </c>
      <c r="F304" s="186">
        <f t="shared" si="151"/>
        <v>6.312161798899877E-3</v>
      </c>
      <c r="G304" s="186">
        <f t="shared" si="151"/>
        <v>6.6998054950762487E-3</v>
      </c>
      <c r="H304" s="186">
        <f t="shared" si="151"/>
        <v>7.0733417245026449E-3</v>
      </c>
      <c r="I304" s="53">
        <f t="shared" ref="I304:AJ304" si="153">+I220*I361</f>
        <v>2.0900789223150584E-2</v>
      </c>
      <c r="J304" s="53">
        <f t="shared" si="153"/>
        <v>2.0644842380386916E-2</v>
      </c>
      <c r="K304" s="53">
        <f t="shared" si="153"/>
        <v>2.038526103771594E-2</v>
      </c>
      <c r="L304" s="53">
        <f t="shared" si="153"/>
        <v>2.0122059196686307E-2</v>
      </c>
      <c r="M304" s="53">
        <f t="shared" si="153"/>
        <v>1.9855250858846304E-2</v>
      </c>
      <c r="N304" s="53">
        <f t="shared" si="153"/>
        <v>1.9584850025744536E-2</v>
      </c>
      <c r="O304" s="53">
        <f t="shared" si="153"/>
        <v>1.9310870698929426E-2</v>
      </c>
      <c r="P304" s="53">
        <f t="shared" si="153"/>
        <v>1.9033326879949582E-2</v>
      </c>
      <c r="Q304" s="53">
        <f t="shared" si="153"/>
        <v>1.8752232570353286E-2</v>
      </c>
      <c r="R304" s="53">
        <f t="shared" si="153"/>
        <v>1.8467601771689209E-2</v>
      </c>
      <c r="S304" s="53">
        <f t="shared" si="153"/>
        <v>1.8179448485505824E-2</v>
      </c>
      <c r="T304" s="53">
        <f t="shared" si="153"/>
        <v>1.7887786713351547E-2</v>
      </c>
      <c r="U304" s="53">
        <f t="shared" si="153"/>
        <v>1.7592630456774994E-2</v>
      </c>
      <c r="V304" s="53">
        <f t="shared" si="153"/>
        <v>1.7293993717324461E-2</v>
      </c>
      <c r="W304" s="53">
        <f t="shared" si="153"/>
        <v>1.6991890496548579E-2</v>
      </c>
      <c r="X304" s="53">
        <f t="shared" si="153"/>
        <v>1.6686334795995905E-2</v>
      </c>
      <c r="Y304" s="53">
        <f t="shared" si="153"/>
        <v>1.6358936419574026E-2</v>
      </c>
      <c r="Z304" s="53">
        <f t="shared" si="153"/>
        <v>1.6033194912522034E-2</v>
      </c>
      <c r="AA304" s="53">
        <f t="shared" si="153"/>
        <v>1.5704607235911976E-2</v>
      </c>
      <c r="AB304" s="53">
        <f t="shared" si="153"/>
        <v>1.5373194603362277E-2</v>
      </c>
      <c r="AC304" s="53">
        <f t="shared" si="153"/>
        <v>1.5038978156368859E-2</v>
      </c>
      <c r="AD304" s="53">
        <f t="shared" si="153"/>
        <v>1.4701978964611784E-2</v>
      </c>
      <c r="AE304" s="53">
        <f t="shared" si="153"/>
        <v>1.4362218026259961E-2</v>
      </c>
      <c r="AF304" s="53">
        <f t="shared" si="153"/>
        <v>1.4019716268273731E-2</v>
      </c>
      <c r="AG304" s="53">
        <f t="shared" si="153"/>
        <v>1.3674494546707241E-2</v>
      </c>
      <c r="AH304" s="53">
        <f t="shared" si="153"/>
        <v>1.3326573647007834E-2</v>
      </c>
      <c r="AI304" s="53">
        <f t="shared" si="153"/>
        <v>1.2975974284315062E-2</v>
      </c>
      <c r="AJ304" s="57">
        <f t="shared" si="153"/>
        <v>1.2622717103757522E-2</v>
      </c>
    </row>
    <row r="305" spans="1:36" x14ac:dyDescent="0.3">
      <c r="A305" s="7" t="s">
        <v>221</v>
      </c>
      <c r="B305" s="55" t="s">
        <v>529</v>
      </c>
      <c r="C305" s="186">
        <f t="shared" si="151"/>
        <v>3.1569388177485058E-2</v>
      </c>
      <c r="D305" s="186">
        <f t="shared" si="151"/>
        <v>3.1710578711616262E-2</v>
      </c>
      <c r="E305" s="186">
        <f t="shared" si="151"/>
        <v>3.2387555765725211E-2</v>
      </c>
      <c r="F305" s="186">
        <f t="shared" si="151"/>
        <v>2.9776861312047945E-2</v>
      </c>
      <c r="G305" s="186">
        <f t="shared" si="151"/>
        <v>3.1032656212461717E-2</v>
      </c>
      <c r="H305" s="186">
        <f t="shared" si="151"/>
        <v>3.1551630309946024E-2</v>
      </c>
      <c r="I305" s="53">
        <f t="shared" ref="I305:AJ305" si="154">+I221*I362</f>
        <v>2.688509527841353E-2</v>
      </c>
      <c r="J305" s="53">
        <f t="shared" si="154"/>
        <v>2.715974631490585E-2</v>
      </c>
      <c r="K305" s="53">
        <f t="shared" si="154"/>
        <v>2.7435473161107265E-2</v>
      </c>
      <c r="L305" s="53">
        <f t="shared" si="154"/>
        <v>2.7712270666793486E-2</v>
      </c>
      <c r="M305" s="53">
        <f t="shared" si="154"/>
        <v>2.7990133678244038E-2</v>
      </c>
      <c r="N305" s="53">
        <f t="shared" si="154"/>
        <v>2.8269057038242347E-2</v>
      </c>
      <c r="O305" s="53">
        <f t="shared" si="154"/>
        <v>2.8549035586076094E-2</v>
      </c>
      <c r="P305" s="53">
        <f t="shared" si="154"/>
        <v>2.8830064157536639E-2</v>
      </c>
      <c r="Q305" s="53">
        <f t="shared" si="154"/>
        <v>2.9112137584919377E-2</v>
      </c>
      <c r="R305" s="53">
        <f t="shared" si="154"/>
        <v>2.9395250697023843E-2</v>
      </c>
      <c r="S305" s="53">
        <f t="shared" si="154"/>
        <v>2.9679398319153217E-2</v>
      </c>
      <c r="T305" s="53">
        <f t="shared" si="154"/>
        <v>2.9964575273115041E-2</v>
      </c>
      <c r="U305" s="53">
        <f t="shared" si="154"/>
        <v>3.025077637722047E-2</v>
      </c>
      <c r="V305" s="53">
        <f t="shared" si="154"/>
        <v>3.0537996446284792E-2</v>
      </c>
      <c r="W305" s="53">
        <f t="shared" si="154"/>
        <v>3.0826230291627312E-2</v>
      </c>
      <c r="X305" s="53">
        <f t="shared" si="154"/>
        <v>3.111547272107117E-2</v>
      </c>
      <c r="Y305" s="53">
        <f t="shared" si="154"/>
        <v>3.1370426053762349E-2</v>
      </c>
      <c r="Z305" s="53">
        <f t="shared" si="154"/>
        <v>3.1634363356761674E-2</v>
      </c>
      <c r="AA305" s="53">
        <f t="shared" si="154"/>
        <v>3.1898841409443129E-2</v>
      </c>
      <c r="AB305" s="53">
        <f t="shared" si="154"/>
        <v>3.2163853644760654E-2</v>
      </c>
      <c r="AC305" s="53">
        <f t="shared" si="154"/>
        <v>3.2429393514514987E-2</v>
      </c>
      <c r="AD305" s="53">
        <f t="shared" si="154"/>
        <v>3.2695454489272933E-2</v>
      </c>
      <c r="AE305" s="53">
        <f t="shared" si="154"/>
        <v>3.296203005828844E-2</v>
      </c>
      <c r="AF305" s="53">
        <f t="shared" si="154"/>
        <v>3.3229113729422874E-2</v>
      </c>
      <c r="AG305" s="53">
        <f t="shared" si="154"/>
        <v>3.3496699029066317E-2</v>
      </c>
      <c r="AH305" s="53">
        <f t="shared" si="154"/>
        <v>3.3764779502059583E-2</v>
      </c>
      <c r="AI305" s="53">
        <f t="shared" si="154"/>
        <v>3.4033348711615535E-2</v>
      </c>
      <c r="AJ305" s="57">
        <f t="shared" si="154"/>
        <v>3.4302400239241831E-2</v>
      </c>
    </row>
    <row r="306" spans="1:36" x14ac:dyDescent="0.3">
      <c r="A306" s="7" t="s">
        <v>222</v>
      </c>
      <c r="B306" s="55" t="s">
        <v>529</v>
      </c>
      <c r="C306" s="187">
        <f t="shared" ref="C306:H306" si="155">+C222*C365</f>
        <v>2.337849057394772E-3</v>
      </c>
      <c r="D306" s="187">
        <f t="shared" si="155"/>
        <v>2.4259085845863624E-3</v>
      </c>
      <c r="E306" s="187">
        <f t="shared" si="155"/>
        <v>2.0730232088794626E-3</v>
      </c>
      <c r="F306" s="187">
        <f t="shared" si="155"/>
        <v>1.6066087255772231E-3</v>
      </c>
      <c r="G306" s="187">
        <f t="shared" si="155"/>
        <v>1.8075535355000711E-3</v>
      </c>
      <c r="H306" s="187">
        <f t="shared" si="155"/>
        <v>1.9443990482751067E-3</v>
      </c>
      <c r="I306" s="94">
        <f t="shared" ref="I306:AJ306" si="156">+I222*I364</f>
        <v>1.2099714411475174E-3</v>
      </c>
      <c r="J306" s="94">
        <f t="shared" si="156"/>
        <v>1.1407125826047016E-3</v>
      </c>
      <c r="K306" s="94">
        <f t="shared" si="156"/>
        <v>1.069585767786126E-3</v>
      </c>
      <c r="L306" s="94">
        <f t="shared" si="156"/>
        <v>9.9657787022258389E-4</v>
      </c>
      <c r="M306" s="94">
        <f t="shared" si="156"/>
        <v>9.2167585307910752E-4</v>
      </c>
      <c r="N306" s="94">
        <f t="shared" si="156"/>
        <v>8.4486676915512566E-4</v>
      </c>
      <c r="O306" s="94">
        <f t="shared" si="156"/>
        <v>7.6613776088440926E-4</v>
      </c>
      <c r="P306" s="94">
        <f t="shared" si="156"/>
        <v>6.8547606033498459E-4</v>
      </c>
      <c r="Q306" s="94">
        <f t="shared" si="156"/>
        <v>6.0286898920930442E-4</v>
      </c>
      <c r="R306" s="94">
        <f t="shared" si="156"/>
        <v>5.1830395884406471E-4</v>
      </c>
      <c r="S306" s="94">
        <f t="shared" si="156"/>
        <v>4.3176847021038128E-4</v>
      </c>
      <c r="T306" s="94">
        <f t="shared" si="156"/>
        <v>3.4325011391361457E-4</v>
      </c>
      <c r="U306" s="94">
        <f t="shared" si="156"/>
        <v>2.5273657019354748E-4</v>
      </c>
      <c r="V306" s="94">
        <f t="shared" si="156"/>
        <v>1.6021560892420117E-4</v>
      </c>
      <c r="W306" s="94">
        <f t="shared" si="156"/>
        <v>6.5675089614027066E-5</v>
      </c>
      <c r="X306" s="94">
        <f t="shared" si="156"/>
        <v>-3.0897038594290808E-5</v>
      </c>
      <c r="Y306" s="94">
        <f t="shared" si="156"/>
        <v>0</v>
      </c>
      <c r="Z306" s="94">
        <f t="shared" si="156"/>
        <v>0</v>
      </c>
      <c r="AA306" s="94">
        <f t="shared" si="156"/>
        <v>0</v>
      </c>
      <c r="AB306" s="94">
        <f t="shared" si="156"/>
        <v>0</v>
      </c>
      <c r="AC306" s="94">
        <f t="shared" si="156"/>
        <v>0</v>
      </c>
      <c r="AD306" s="94">
        <f t="shared" si="156"/>
        <v>0</v>
      </c>
      <c r="AE306" s="94">
        <f t="shared" si="156"/>
        <v>0</v>
      </c>
      <c r="AF306" s="94">
        <f t="shared" si="156"/>
        <v>0</v>
      </c>
      <c r="AG306" s="94">
        <f t="shared" si="156"/>
        <v>0</v>
      </c>
      <c r="AH306" s="94">
        <f t="shared" si="156"/>
        <v>0</v>
      </c>
      <c r="AI306" s="94">
        <f t="shared" si="156"/>
        <v>0</v>
      </c>
      <c r="AJ306" s="188">
        <f t="shared" si="156"/>
        <v>0</v>
      </c>
    </row>
    <row r="307" spans="1:36" x14ac:dyDescent="0.3">
      <c r="A307" s="7" t="s">
        <v>223</v>
      </c>
      <c r="B307" s="55" t="s">
        <v>529</v>
      </c>
      <c r="C307" s="189">
        <f t="shared" ref="C307:H307" si="157">+C223*C371</f>
        <v>7.09366710902636E-5</v>
      </c>
      <c r="D307" s="189">
        <f t="shared" si="157"/>
        <v>7.7041473947959813E-5</v>
      </c>
      <c r="E307" s="189">
        <f t="shared" si="157"/>
        <v>8.3530553365795753E-5</v>
      </c>
      <c r="F307" s="189">
        <f t="shared" si="157"/>
        <v>1.0384287732650109E-4</v>
      </c>
      <c r="G307" s="189">
        <f t="shared" si="157"/>
        <v>1.2017668362123618E-4</v>
      </c>
      <c r="H307" s="189">
        <f t="shared" si="157"/>
        <v>1.6015130288556345E-4</v>
      </c>
      <c r="I307" s="190">
        <f t="shared" ref="I307:AJ307" si="158">+I223*I369</f>
        <v>2.6478311188532483E-4</v>
      </c>
      <c r="J307" s="190">
        <f t="shared" si="158"/>
        <v>2.8247379691282852E-4</v>
      </c>
      <c r="K307" s="190">
        <f t="shared" si="158"/>
        <v>3.0035523824797298E-4</v>
      </c>
      <c r="L307" s="190">
        <f t="shared" si="158"/>
        <v>3.1842746936632367E-4</v>
      </c>
      <c r="M307" s="190">
        <f t="shared" si="158"/>
        <v>3.3669052374346283E-4</v>
      </c>
      <c r="N307" s="190">
        <f t="shared" si="158"/>
        <v>3.5514443485495391E-4</v>
      </c>
      <c r="O307" s="190">
        <f t="shared" si="158"/>
        <v>3.7378923617636256E-4</v>
      </c>
      <c r="P307" s="190">
        <f t="shared" si="158"/>
        <v>3.9262496118327127E-4</v>
      </c>
      <c r="Q307" s="190">
        <f t="shared" si="158"/>
        <v>4.1165164335124296E-4</v>
      </c>
      <c r="R307" s="190">
        <f t="shared" si="158"/>
        <v>4.3086931615584354E-4</v>
      </c>
      <c r="S307" s="190">
        <f t="shared" si="158"/>
        <v>4.5027801307265459E-4</v>
      </c>
      <c r="T307" s="190">
        <f t="shared" si="158"/>
        <v>4.6987776757724189E-4</v>
      </c>
      <c r="U307" s="190">
        <f t="shared" si="158"/>
        <v>4.896686131451685E-4</v>
      </c>
      <c r="V307" s="190">
        <f t="shared" si="158"/>
        <v>5.0965058325201673E-4</v>
      </c>
      <c r="W307" s="190">
        <f t="shared" si="158"/>
        <v>5.2982371137335281E-4</v>
      </c>
      <c r="X307" s="190">
        <f t="shared" si="158"/>
        <v>5.5018803098473925E-4</v>
      </c>
      <c r="Y307" s="190">
        <f t="shared" si="158"/>
        <v>5.7074357556175881E-4</v>
      </c>
      <c r="Z307" s="190">
        <f t="shared" si="158"/>
        <v>5.9149037857997755E-4</v>
      </c>
      <c r="AA307" s="190">
        <f t="shared" si="158"/>
        <v>6.1242847351495775E-4</v>
      </c>
      <c r="AB307" s="190">
        <f t="shared" si="158"/>
        <v>6.335578938422825E-4</v>
      </c>
      <c r="AC307" s="190">
        <f t="shared" si="158"/>
        <v>6.5487867303751766E-4</v>
      </c>
      <c r="AD307" s="190">
        <f t="shared" si="158"/>
        <v>6.7639084457622452E-4</v>
      </c>
      <c r="AE307" s="190">
        <f t="shared" si="158"/>
        <v>6.9809444193398974E-4</v>
      </c>
      <c r="AF307" s="190">
        <f t="shared" si="158"/>
        <v>7.1998949858637551E-4</v>
      </c>
      <c r="AG307" s="190">
        <f t="shared" si="158"/>
        <v>7.4207604800894398E-4</v>
      </c>
      <c r="AH307" s="190">
        <f t="shared" si="158"/>
        <v>7.6435412367728236E-4</v>
      </c>
      <c r="AI307" s="190">
        <f t="shared" si="158"/>
        <v>7.8682375906695293E-4</v>
      </c>
      <c r="AJ307" s="191">
        <f t="shared" si="158"/>
        <v>8.0948498765351688E-4</v>
      </c>
    </row>
    <row r="308" spans="1:36" x14ac:dyDescent="0.3">
      <c r="A308" s="7" t="s">
        <v>224</v>
      </c>
      <c r="B308" s="55" t="s">
        <v>529</v>
      </c>
      <c r="C308" s="186">
        <f t="shared" ref="C308:H308" si="159">+C224*C380</f>
        <v>1.9795469695783013E-5</v>
      </c>
      <c r="D308" s="186">
        <f t="shared" si="159"/>
        <v>3.7515610156182106E-5</v>
      </c>
      <c r="E308" s="186">
        <f t="shared" si="159"/>
        <v>5.4642314468586719E-5</v>
      </c>
      <c r="F308" s="186">
        <f t="shared" si="159"/>
        <v>4.648559023481751E-5</v>
      </c>
      <c r="G308" s="186">
        <f t="shared" si="159"/>
        <v>1.2126198375382854E-4</v>
      </c>
      <c r="H308" s="186">
        <f t="shared" si="159"/>
        <v>1.7696084259520589E-4</v>
      </c>
      <c r="I308" s="193">
        <f t="shared" ref="I308:AJ308" si="160">+I224*I377</f>
        <v>1.1659379048723177E-4</v>
      </c>
      <c r="J308" s="193">
        <f t="shared" si="160"/>
        <v>1.2654971772895003E-4</v>
      </c>
      <c r="K308" s="193">
        <f t="shared" si="160"/>
        <v>1.3677483007361928E-4</v>
      </c>
      <c r="L308" s="193">
        <f t="shared" si="160"/>
        <v>1.4727220031947083E-4</v>
      </c>
      <c r="M308" s="193">
        <f t="shared" si="160"/>
        <v>1.5804490534257414E-4</v>
      </c>
      <c r="N308" s="193">
        <f t="shared" si="160"/>
        <v>1.6909602605680131E-4</v>
      </c>
      <c r="O308" s="193">
        <f t="shared" si="160"/>
        <v>1.8042864737422882E-4</v>
      </c>
      <c r="P308" s="193">
        <f t="shared" si="160"/>
        <v>1.9204585816601984E-4</v>
      </c>
      <c r="Q308" s="193">
        <f t="shared" si="160"/>
        <v>2.0395075122376074E-4</v>
      </c>
      <c r="R308" s="193">
        <f t="shared" si="160"/>
        <v>2.1614642322125824E-4</v>
      </c>
      <c r="S308" s="193">
        <f t="shared" si="160"/>
        <v>2.2863597467675812E-4</v>
      </c>
      <c r="T308" s="193">
        <f t="shared" si="160"/>
        <v>2.4142250991564487E-4</v>
      </c>
      <c r="U308" s="193">
        <f t="shared" si="160"/>
        <v>2.5450913703353538E-4</v>
      </c>
      <c r="V308" s="193">
        <f t="shared" si="160"/>
        <v>2.6789896785982151E-4</v>
      </c>
      <c r="W308" s="193">
        <f t="shared" si="160"/>
        <v>2.8159511792163268E-4</v>
      </c>
      <c r="X308" s="193">
        <f t="shared" si="160"/>
        <v>2.9560070640821022E-4</v>
      </c>
      <c r="Y308" s="193">
        <f t="shared" si="160"/>
        <v>3.0991885613569929E-4</v>
      </c>
      <c r="Z308" s="193">
        <f t="shared" si="160"/>
        <v>3.2455269351233142E-4</v>
      </c>
      <c r="AA308" s="53">
        <f t="shared" si="160"/>
        <v>3.3950534850403518E-4</v>
      </c>
      <c r="AB308" s="53">
        <f t="shared" si="160"/>
        <v>3.5477995460041255E-4</v>
      </c>
      <c r="AC308" s="53">
        <f t="shared" si="160"/>
        <v>3.703796487811235E-4</v>
      </c>
      <c r="AD308" s="53">
        <f t="shared" si="160"/>
        <v>3.8630757148264085E-4</v>
      </c>
      <c r="AE308" s="53">
        <f t="shared" si="160"/>
        <v>4.0256686656540286E-4</v>
      </c>
      <c r="AF308" s="53">
        <f t="shared" si="160"/>
        <v>4.1916068128130895E-4</v>
      </c>
      <c r="AG308" s="53">
        <f t="shared" si="160"/>
        <v>4.360921662416253E-4</v>
      </c>
      <c r="AH308" s="53">
        <f t="shared" si="160"/>
        <v>4.5336447538522656E-4</v>
      </c>
      <c r="AI308" s="53">
        <f t="shared" si="160"/>
        <v>4.7098076594719848E-4</v>
      </c>
      <c r="AJ308" s="57">
        <f t="shared" si="160"/>
        <v>4.8894419842780441E-4</v>
      </c>
    </row>
    <row r="309" spans="1:36" x14ac:dyDescent="0.3">
      <c r="A309" s="7" t="s">
        <v>225</v>
      </c>
      <c r="B309" s="55" t="s">
        <v>529</v>
      </c>
      <c r="C309" s="186">
        <f t="shared" ref="C309:H309" si="161">+C225*C378</f>
        <v>1.9968353179298055E-3</v>
      </c>
      <c r="D309" s="186">
        <f t="shared" si="161"/>
        <v>2.1314440142767665E-3</v>
      </c>
      <c r="E309" s="186">
        <f t="shared" si="161"/>
        <v>2.1887420819802494E-3</v>
      </c>
      <c r="F309" s="186">
        <f t="shared" si="161"/>
        <v>2.1343785744112088E-3</v>
      </c>
      <c r="G309" s="186">
        <f t="shared" si="161"/>
        <v>2.6442824836952991E-3</v>
      </c>
      <c r="H309" s="186">
        <f t="shared" si="161"/>
        <v>2.5815677246405558E-3</v>
      </c>
      <c r="I309" s="193">
        <f t="shared" ref="I309:AJ309" si="162">+I225*I375</f>
        <v>3.9058046007050162E-3</v>
      </c>
      <c r="J309" s="193">
        <f t="shared" si="162"/>
        <v>3.9576907665212022E-3</v>
      </c>
      <c r="K309" s="193">
        <f t="shared" si="162"/>
        <v>4.0097745964598128E-3</v>
      </c>
      <c r="L309" s="193">
        <f t="shared" si="162"/>
        <v>4.0620531756771234E-3</v>
      </c>
      <c r="M309" s="193">
        <f t="shared" si="162"/>
        <v>4.1145235823032388E-3</v>
      </c>
      <c r="N309" s="193">
        <f t="shared" si="162"/>
        <v>4.1671828875110952E-3</v>
      </c>
      <c r="O309" s="193">
        <f t="shared" si="162"/>
        <v>4.220028155584722E-3</v>
      </c>
      <c r="P309" s="193">
        <f t="shared" si="162"/>
        <v>4.2730564439865991E-3</v>
      </c>
      <c r="Q309" s="193">
        <f t="shared" si="162"/>
        <v>4.3262648034242679E-3</v>
      </c>
      <c r="R309" s="193">
        <f t="shared" si="162"/>
        <v>4.3796502779162149E-3</v>
      </c>
      <c r="S309" s="193">
        <f t="shared" si="162"/>
        <v>4.4332099048568939E-3</v>
      </c>
      <c r="T309" s="193">
        <f t="shared" si="162"/>
        <v>4.486940715081069E-3</v>
      </c>
      <c r="U309" s="193">
        <f t="shared" si="162"/>
        <v>4.540839732927333E-3</v>
      </c>
      <c r="V309" s="193">
        <f t="shared" si="162"/>
        <v>4.5949039763009559E-3</v>
      </c>
      <c r="W309" s="193">
        <f t="shared" si="162"/>
        <v>4.6491304567360149E-3</v>
      </c>
      <c r="X309" s="193">
        <f t="shared" si="162"/>
        <v>4.7035161794567164E-3</v>
      </c>
      <c r="Y309" s="193">
        <f t="shared" si="162"/>
        <v>4.7580581434380686E-3</v>
      </c>
      <c r="Z309" s="193">
        <f t="shared" si="162"/>
        <v>4.8127533414659392E-3</v>
      </c>
      <c r="AA309" s="53">
        <f t="shared" si="162"/>
        <v>4.8675987601962123E-3</v>
      </c>
      <c r="AB309" s="53">
        <f t="shared" si="162"/>
        <v>4.9225913802134584E-3</v>
      </c>
      <c r="AC309" s="53">
        <f t="shared" si="162"/>
        <v>4.977728176088895E-3</v>
      </c>
      <c r="AD309" s="53">
        <f t="shared" si="162"/>
        <v>5.0330061164375727E-3</v>
      </c>
      <c r="AE309" s="53">
        <f t="shared" si="162"/>
        <v>5.0884221639750649E-3</v>
      </c>
      <c r="AF309" s="53">
        <f t="shared" si="162"/>
        <v>5.1439732755734248E-3</v>
      </c>
      <c r="AG309" s="53">
        <f t="shared" si="162"/>
        <v>5.1996564023164618E-3</v>
      </c>
      <c r="AH309" s="53">
        <f t="shared" si="162"/>
        <v>5.255468489554542E-3</v>
      </c>
      <c r="AI309" s="53">
        <f t="shared" si="162"/>
        <v>5.3114064769585962E-3</v>
      </c>
      <c r="AJ309" s="57">
        <f t="shared" si="162"/>
        <v>5.3674672985736336E-3</v>
      </c>
    </row>
    <row r="310" spans="1:36" x14ac:dyDescent="0.3">
      <c r="A310" s="7" t="s">
        <v>226</v>
      </c>
      <c r="B310" s="55" t="s">
        <v>529</v>
      </c>
      <c r="C310" s="186">
        <f t="shared" ref="C310:H310" si="163">+C226*C377</f>
        <v>0</v>
      </c>
      <c r="D310" s="186">
        <f t="shared" si="163"/>
        <v>0</v>
      </c>
      <c r="E310" s="186">
        <f t="shared" si="163"/>
        <v>0</v>
      </c>
      <c r="F310" s="186">
        <f t="shared" si="163"/>
        <v>0</v>
      </c>
      <c r="G310" s="186">
        <f t="shared" si="163"/>
        <v>0</v>
      </c>
      <c r="H310" s="186">
        <f t="shared" si="163"/>
        <v>0</v>
      </c>
      <c r="I310" s="193">
        <f t="shared" ref="I310:AJ310" si="164">+I226*I374</f>
        <v>0</v>
      </c>
      <c r="J310" s="193">
        <f t="shared" si="164"/>
        <v>0</v>
      </c>
      <c r="K310" s="193">
        <f t="shared" si="164"/>
        <v>0</v>
      </c>
      <c r="L310" s="193">
        <f t="shared" si="164"/>
        <v>0</v>
      </c>
      <c r="M310" s="193">
        <f t="shared" si="164"/>
        <v>0</v>
      </c>
      <c r="N310" s="193">
        <f t="shared" si="164"/>
        <v>0</v>
      </c>
      <c r="O310" s="193">
        <f t="shared" si="164"/>
        <v>0</v>
      </c>
      <c r="P310" s="193">
        <f t="shared" si="164"/>
        <v>0</v>
      </c>
      <c r="Q310" s="193">
        <f t="shared" si="164"/>
        <v>0</v>
      </c>
      <c r="R310" s="193">
        <f t="shared" si="164"/>
        <v>0</v>
      </c>
      <c r="S310" s="193">
        <f t="shared" si="164"/>
        <v>0</v>
      </c>
      <c r="T310" s="193">
        <f t="shared" si="164"/>
        <v>0</v>
      </c>
      <c r="U310" s="193">
        <f t="shared" si="164"/>
        <v>0</v>
      </c>
      <c r="V310" s="193">
        <f t="shared" si="164"/>
        <v>0</v>
      </c>
      <c r="W310" s="193">
        <f t="shared" si="164"/>
        <v>0</v>
      </c>
      <c r="X310" s="193">
        <f t="shared" si="164"/>
        <v>0</v>
      </c>
      <c r="Y310" s="193">
        <f t="shared" si="164"/>
        <v>0</v>
      </c>
      <c r="Z310" s="193">
        <f t="shared" si="164"/>
        <v>0</v>
      </c>
      <c r="AA310" s="53">
        <f t="shared" si="164"/>
        <v>0</v>
      </c>
      <c r="AB310" s="53">
        <f t="shared" si="164"/>
        <v>0</v>
      </c>
      <c r="AC310" s="53">
        <f t="shared" si="164"/>
        <v>0</v>
      </c>
      <c r="AD310" s="53">
        <f t="shared" si="164"/>
        <v>0</v>
      </c>
      <c r="AE310" s="53">
        <f t="shared" si="164"/>
        <v>0</v>
      </c>
      <c r="AF310" s="53">
        <f t="shared" si="164"/>
        <v>0</v>
      </c>
      <c r="AG310" s="53">
        <f t="shared" si="164"/>
        <v>0</v>
      </c>
      <c r="AH310" s="53">
        <f t="shared" si="164"/>
        <v>0</v>
      </c>
      <c r="AI310" s="53">
        <f t="shared" si="164"/>
        <v>0</v>
      </c>
      <c r="AJ310" s="57">
        <f t="shared" si="164"/>
        <v>0</v>
      </c>
    </row>
    <row r="311" spans="1:36" x14ac:dyDescent="0.3">
      <c r="A311" s="7" t="s">
        <v>227</v>
      </c>
      <c r="B311" s="55" t="s">
        <v>529</v>
      </c>
      <c r="C311" s="187">
        <f t="shared" ref="C311:H311" si="165">+C227*C381</f>
        <v>5.5145917357154786E-5</v>
      </c>
      <c r="D311" s="187">
        <f t="shared" si="165"/>
        <v>6.0310065974862418E-5</v>
      </c>
      <c r="E311" s="187">
        <f t="shared" si="165"/>
        <v>4.2481035516429128E-5</v>
      </c>
      <c r="F311" s="187">
        <f t="shared" si="165"/>
        <v>3.098041370829814E-5</v>
      </c>
      <c r="G311" s="187">
        <f t="shared" si="165"/>
        <v>6.0399579114976929E-5</v>
      </c>
      <c r="H311" s="187">
        <f t="shared" si="165"/>
        <v>5.9970596212448386E-5</v>
      </c>
      <c r="I311" s="194">
        <f t="shared" ref="I311:AJ311" si="166">+I227*I378</f>
        <v>1.7886879351694354E-5</v>
      </c>
      <c r="J311" s="194">
        <f t="shared" si="166"/>
        <v>1.7889008249483319E-5</v>
      </c>
      <c r="K311" s="194">
        <f t="shared" si="166"/>
        <v>1.7885478396789613E-5</v>
      </c>
      <c r="L311" s="194">
        <f t="shared" si="166"/>
        <v>1.7876218915088361E-5</v>
      </c>
      <c r="M311" s="194">
        <f t="shared" si="166"/>
        <v>1.7861159029676157E-5</v>
      </c>
      <c r="N311" s="194">
        <f t="shared" si="166"/>
        <v>1.7840228068651796E-5</v>
      </c>
      <c r="O311" s="194">
        <f t="shared" si="166"/>
        <v>1.7813355461907949E-5</v>
      </c>
      <c r="P311" s="194">
        <f t="shared" si="166"/>
        <v>1.7780470740135646E-5</v>
      </c>
      <c r="Q311" s="194">
        <f t="shared" si="166"/>
        <v>1.7741503533839328E-5</v>
      </c>
      <c r="R311" s="194">
        <f t="shared" si="166"/>
        <v>1.7696383572364695E-5</v>
      </c>
      <c r="S311" s="194">
        <f t="shared" si="166"/>
        <v>1.7645040682936937E-5</v>
      </c>
      <c r="T311" s="194">
        <f t="shared" si="166"/>
        <v>1.7587404789710204E-5</v>
      </c>
      <c r="U311" s="194">
        <f t="shared" si="166"/>
        <v>1.7523405912828901E-5</v>
      </c>
      <c r="V311" s="194">
        <f t="shared" si="166"/>
        <v>1.7452974167498827E-5</v>
      </c>
      <c r="W311" s="194">
        <f t="shared" si="166"/>
        <v>1.7376039763070313E-5</v>
      </c>
      <c r="X311" s="194">
        <f t="shared" si="166"/>
        <v>1.7292533002130438E-5</v>
      </c>
      <c r="Y311" s="194">
        <f t="shared" si="166"/>
        <v>1.7202384279607242E-5</v>
      </c>
      <c r="Z311" s="194">
        <f t="shared" si="166"/>
        <v>1.7105524081883129E-5</v>
      </c>
      <c r="AA311" s="94">
        <f t="shared" si="166"/>
        <v>1.700188298591921E-5</v>
      </c>
      <c r="AB311" s="94">
        <f t="shared" si="166"/>
        <v>1.6891391658388828E-5</v>
      </c>
      <c r="AC311" s="94">
        <f t="shared" si="166"/>
        <v>1.6773980854822429E-5</v>
      </c>
      <c r="AD311" s="94">
        <f t="shared" si="166"/>
        <v>1.6649581418760233E-5</v>
      </c>
      <c r="AE311" s="94">
        <f t="shared" si="166"/>
        <v>1.6518124280916735E-5</v>
      </c>
      <c r="AF311" s="94">
        <f t="shared" si="166"/>
        <v>1.6379540458352768E-5</v>
      </c>
      <c r="AG311" s="94">
        <f t="shared" si="166"/>
        <v>1.6233761053658463E-5</v>
      </c>
      <c r="AH311" s="94">
        <f t="shared" si="166"/>
        <v>1.6080717254144406E-5</v>
      </c>
      <c r="AI311" s="94">
        <f t="shared" si="166"/>
        <v>1.5920340331042753E-5</v>
      </c>
      <c r="AJ311" s="188">
        <f t="shared" si="166"/>
        <v>1.5752561638716922E-5</v>
      </c>
    </row>
    <row r="312" spans="1:36" x14ac:dyDescent="0.3">
      <c r="A312" s="7" t="s">
        <v>228</v>
      </c>
      <c r="B312" s="55" t="s">
        <v>529</v>
      </c>
      <c r="C312" s="189">
        <f t="shared" ref="C312:H312" si="167">+C228*C388</f>
        <v>2.126918071189368E-3</v>
      </c>
      <c r="D312" s="189">
        <f t="shared" si="167"/>
        <v>2.1404161002381511E-3</v>
      </c>
      <c r="E312" s="189">
        <f t="shared" si="167"/>
        <v>2.1461911754474179E-3</v>
      </c>
      <c r="F312" s="189">
        <f t="shared" si="167"/>
        <v>2.0213202709061543E-3</v>
      </c>
      <c r="G312" s="189">
        <f t="shared" si="167"/>
        <v>2.1667985343176207E-3</v>
      </c>
      <c r="H312" s="189">
        <f t="shared" si="167"/>
        <v>2.2172392596582495E-3</v>
      </c>
      <c r="I312" s="190">
        <f t="shared" ref="I312:AJ312" si="168">+I228*I384</f>
        <v>5.7997796584437341E-4</v>
      </c>
      <c r="J312" s="190">
        <f t="shared" si="168"/>
        <v>6.0464217863920333E-4</v>
      </c>
      <c r="K312" s="190">
        <f t="shared" si="168"/>
        <v>6.2965927245095879E-4</v>
      </c>
      <c r="L312" s="190">
        <f t="shared" si="168"/>
        <v>6.5503106511132566E-4</v>
      </c>
      <c r="M312" s="190">
        <f t="shared" si="168"/>
        <v>6.8075937445195964E-4</v>
      </c>
      <c r="N312" s="190">
        <f t="shared" si="168"/>
        <v>7.0684601830451655E-4</v>
      </c>
      <c r="O312" s="190">
        <f t="shared" si="168"/>
        <v>7.3329281450068204E-4</v>
      </c>
      <c r="P312" s="190">
        <f t="shared" si="168"/>
        <v>7.6010158087210422E-4</v>
      </c>
      <c r="Q312" s="190">
        <f t="shared" si="168"/>
        <v>7.8727413525046428E-4</v>
      </c>
      <c r="R312" s="190">
        <f t="shared" si="168"/>
        <v>8.1481229546742282E-4</v>
      </c>
      <c r="S312" s="190">
        <f t="shared" si="168"/>
        <v>8.4271787935463272E-4</v>
      </c>
      <c r="T312" s="190">
        <f t="shared" si="168"/>
        <v>8.7099270474378222E-4</v>
      </c>
      <c r="U312" s="190">
        <f t="shared" si="168"/>
        <v>8.9963858946652585E-4</v>
      </c>
      <c r="V312" s="190">
        <f t="shared" si="168"/>
        <v>9.2865735135451834E-4</v>
      </c>
      <c r="W312" s="190">
        <f t="shared" si="168"/>
        <v>9.5805080823944716E-4</v>
      </c>
      <c r="X312" s="190">
        <f t="shared" si="168"/>
        <v>9.878207779529689E-4</v>
      </c>
      <c r="Y312" s="190">
        <f t="shared" si="168"/>
        <v>1.0179690783267369E-3</v>
      </c>
      <c r="Z312" s="190">
        <f t="shared" si="168"/>
        <v>1.0484975271924401E-3</v>
      </c>
      <c r="AA312" s="190">
        <f t="shared" si="168"/>
        <v>1.0794079423817327E-3</v>
      </c>
      <c r="AB312" s="190">
        <f t="shared" si="168"/>
        <v>1.1107021417262686E-3</v>
      </c>
      <c r="AC312" s="190">
        <f t="shared" si="168"/>
        <v>1.1423819430577381E-3</v>
      </c>
      <c r="AD312" s="190">
        <f t="shared" si="168"/>
        <v>1.1744491642077823E-3</v>
      </c>
      <c r="AE312" s="190">
        <f t="shared" si="168"/>
        <v>1.2069056230080905E-3</v>
      </c>
      <c r="AF312" s="190">
        <f t="shared" si="168"/>
        <v>1.2397531372903192E-3</v>
      </c>
      <c r="AG312" s="190">
        <f t="shared" si="168"/>
        <v>1.2729935248861196E-3</v>
      </c>
      <c r="AH312" s="190">
        <f t="shared" si="168"/>
        <v>1.3066286036271836E-3</v>
      </c>
      <c r="AI312" s="190">
        <f t="shared" si="168"/>
        <v>1.3406601913451641E-3</v>
      </c>
      <c r="AJ312" s="191">
        <f t="shared" si="168"/>
        <v>1.3750901058717138E-3</v>
      </c>
    </row>
    <row r="313" spans="1:36" x14ac:dyDescent="0.3">
      <c r="A313" s="7" t="s">
        <v>229</v>
      </c>
      <c r="B313" s="55" t="s">
        <v>529</v>
      </c>
      <c r="C313" s="186">
        <f t="shared" ref="C313:AJ313" si="169">+C229*C354</f>
        <v>0</v>
      </c>
      <c r="D313" s="186">
        <f t="shared" si="169"/>
        <v>0</v>
      </c>
      <c r="E313" s="186">
        <f t="shared" si="169"/>
        <v>0</v>
      </c>
      <c r="F313" s="186">
        <f t="shared" si="169"/>
        <v>0</v>
      </c>
      <c r="G313" s="186">
        <f t="shared" si="169"/>
        <v>0</v>
      </c>
      <c r="H313" s="186">
        <f t="shared" si="169"/>
        <v>0</v>
      </c>
      <c r="I313" s="186">
        <f t="shared" si="169"/>
        <v>0</v>
      </c>
      <c r="J313" s="186">
        <f t="shared" si="169"/>
        <v>0</v>
      </c>
      <c r="K313" s="186">
        <f t="shared" si="169"/>
        <v>0</v>
      </c>
      <c r="L313" s="186">
        <f t="shared" si="169"/>
        <v>0</v>
      </c>
      <c r="M313" s="186">
        <f t="shared" si="169"/>
        <v>0</v>
      </c>
      <c r="N313" s="186">
        <f t="shared" si="169"/>
        <v>0</v>
      </c>
      <c r="O313" s="186">
        <f t="shared" si="169"/>
        <v>0</v>
      </c>
      <c r="P313" s="186">
        <f t="shared" si="169"/>
        <v>0</v>
      </c>
      <c r="Q313" s="186">
        <f t="shared" si="169"/>
        <v>0</v>
      </c>
      <c r="R313" s="186">
        <f t="shared" si="169"/>
        <v>0</v>
      </c>
      <c r="S313" s="186">
        <f t="shared" si="169"/>
        <v>0</v>
      </c>
      <c r="T313" s="186">
        <f t="shared" si="169"/>
        <v>0</v>
      </c>
      <c r="U313" s="186">
        <f t="shared" si="169"/>
        <v>0</v>
      </c>
      <c r="V313" s="186">
        <f t="shared" si="169"/>
        <v>0</v>
      </c>
      <c r="W313" s="186">
        <f t="shared" si="169"/>
        <v>0</v>
      </c>
      <c r="X313" s="186">
        <f t="shared" si="169"/>
        <v>0</v>
      </c>
      <c r="Y313" s="186">
        <f t="shared" si="169"/>
        <v>0</v>
      </c>
      <c r="Z313" s="186">
        <f t="shared" si="169"/>
        <v>0</v>
      </c>
      <c r="AA313" s="186">
        <f t="shared" si="169"/>
        <v>0</v>
      </c>
      <c r="AB313" s="186">
        <f t="shared" si="169"/>
        <v>0</v>
      </c>
      <c r="AC313" s="186">
        <f t="shared" si="169"/>
        <v>0</v>
      </c>
      <c r="AD313" s="186">
        <f t="shared" si="169"/>
        <v>0</v>
      </c>
      <c r="AE313" s="186">
        <f t="shared" si="169"/>
        <v>0</v>
      </c>
      <c r="AF313" s="186">
        <f t="shared" si="169"/>
        <v>0</v>
      </c>
      <c r="AG313" s="186">
        <f t="shared" si="169"/>
        <v>0</v>
      </c>
      <c r="AH313" s="186">
        <f t="shared" si="169"/>
        <v>0</v>
      </c>
      <c r="AI313" s="186">
        <f t="shared" si="169"/>
        <v>0</v>
      </c>
      <c r="AJ313" s="195">
        <f t="shared" si="169"/>
        <v>0</v>
      </c>
    </row>
    <row r="314" spans="1:36" x14ac:dyDescent="0.3">
      <c r="A314" s="7" t="s">
        <v>230</v>
      </c>
      <c r="B314" s="55" t="s">
        <v>529</v>
      </c>
      <c r="C314" s="189">
        <f t="shared" ref="C314:H314" si="170">+C230*C360</f>
        <v>2.3192891402175398E-3</v>
      </c>
      <c r="D314" s="189">
        <f t="shared" si="170"/>
        <v>2.267876504678783E-3</v>
      </c>
      <c r="E314" s="189">
        <f t="shared" si="170"/>
        <v>2.184953698409237E-3</v>
      </c>
      <c r="F314" s="189">
        <f t="shared" si="170"/>
        <v>2.6116528833021744E-3</v>
      </c>
      <c r="G314" s="189">
        <f t="shared" si="170"/>
        <v>2.232621298642773E-3</v>
      </c>
      <c r="H314" s="189">
        <f t="shared" si="170"/>
        <v>1.9477560895601975E-3</v>
      </c>
      <c r="I314" s="190">
        <f t="shared" ref="I314:AJ314" si="171">+I230*I359</f>
        <v>2.57400013925561E-3</v>
      </c>
      <c r="J314" s="190">
        <f t="shared" si="171"/>
        <v>2.506154823871223E-3</v>
      </c>
      <c r="K314" s="190">
        <f t="shared" si="171"/>
        <v>2.4346347542879196E-3</v>
      </c>
      <c r="L314" s="190">
        <f t="shared" si="171"/>
        <v>2.3594147183297731E-3</v>
      </c>
      <c r="M314" s="190">
        <f t="shared" si="171"/>
        <v>2.2804695038207722E-3</v>
      </c>
      <c r="N314" s="190">
        <f t="shared" si="171"/>
        <v>2.1977738985850558E-3</v>
      </c>
      <c r="O314" s="190">
        <f t="shared" si="171"/>
        <v>2.1113026904465856E-3</v>
      </c>
      <c r="P314" s="190">
        <f t="shared" si="171"/>
        <v>2.0210306672295074E-3</v>
      </c>
      <c r="Q314" s="190">
        <f t="shared" si="171"/>
        <v>1.9269326167577875E-3</v>
      </c>
      <c r="R314" s="190">
        <f t="shared" si="171"/>
        <v>1.8289833268555283E-3</v>
      </c>
      <c r="S314" s="190">
        <f t="shared" si="171"/>
        <v>1.7271575853468151E-3</v>
      </c>
      <c r="T314" s="190">
        <f t="shared" si="171"/>
        <v>1.6214301800556265E-3</v>
      </c>
      <c r="U314" s="190">
        <f t="shared" si="171"/>
        <v>1.5117758988061052E-3</v>
      </c>
      <c r="V314" s="190">
        <f t="shared" si="171"/>
        <v>1.3981695294222113E-3</v>
      </c>
      <c r="W314" s="190">
        <f t="shared" si="171"/>
        <v>1.2805858597280506E-3</v>
      </c>
      <c r="X314" s="190">
        <f t="shared" si="171"/>
        <v>1.1589996775477136E-3</v>
      </c>
      <c r="Y314" s="190">
        <f t="shared" si="171"/>
        <v>1.0333857707051717E-3</v>
      </c>
      <c r="Z314" s="190">
        <f t="shared" si="171"/>
        <v>9.0371892702457057E-4</v>
      </c>
      <c r="AA314" s="190">
        <f t="shared" si="171"/>
        <v>7.6997393432986952E-4</v>
      </c>
      <c r="AB314" s="190">
        <f t="shared" si="171"/>
        <v>6.3212558044521835E-4</v>
      </c>
      <c r="AC314" s="190">
        <f t="shared" si="171"/>
        <v>4.9014865319457692E-4</v>
      </c>
      <c r="AD314" s="190">
        <f t="shared" si="171"/>
        <v>3.4401794040204666E-4</v>
      </c>
      <c r="AE314" s="190">
        <f t="shared" si="171"/>
        <v>1.9370822989173099E-4</v>
      </c>
      <c r="AF314" s="190">
        <f t="shared" si="171"/>
        <v>3.9194309487587682E-5</v>
      </c>
      <c r="AG314" s="190">
        <f t="shared" si="171"/>
        <v>0</v>
      </c>
      <c r="AH314" s="190">
        <f t="shared" si="171"/>
        <v>0</v>
      </c>
      <c r="AI314" s="190">
        <f t="shared" si="171"/>
        <v>0</v>
      </c>
      <c r="AJ314" s="191">
        <f t="shared" si="171"/>
        <v>0</v>
      </c>
    </row>
    <row r="315" spans="1:36" x14ac:dyDescent="0.3">
      <c r="A315" s="7" t="s">
        <v>231</v>
      </c>
      <c r="B315" s="55" t="s">
        <v>529</v>
      </c>
      <c r="C315" s="189">
        <f t="shared" ref="C315:H315" si="172">+C231*C370</f>
        <v>1.3325091183806056E-3</v>
      </c>
      <c r="D315" s="189">
        <f t="shared" si="172"/>
        <v>1.4452552776016662E-3</v>
      </c>
      <c r="E315" s="189">
        <f t="shared" si="172"/>
        <v>1.4964615872973355E-3</v>
      </c>
      <c r="F315" s="189">
        <f t="shared" si="172"/>
        <v>1.6804480418223552E-3</v>
      </c>
      <c r="G315" s="189">
        <f t="shared" si="172"/>
        <v>1.5974231024822752E-3</v>
      </c>
      <c r="H315" s="189">
        <f t="shared" si="172"/>
        <v>1.4415404190791248E-3</v>
      </c>
      <c r="I315" s="190">
        <f t="shared" ref="I315:AJ315" si="173">+I231*I368</f>
        <v>2.5499480620060811E-3</v>
      </c>
      <c r="J315" s="190">
        <f t="shared" si="173"/>
        <v>2.6116197222671336E-3</v>
      </c>
      <c r="K315" s="190">
        <f t="shared" si="173"/>
        <v>2.6739928285376647E-3</v>
      </c>
      <c r="L315" s="190">
        <f t="shared" si="173"/>
        <v>2.7370675264612094E-3</v>
      </c>
      <c r="M315" s="190">
        <f t="shared" si="173"/>
        <v>2.8008439616813135E-3</v>
      </c>
      <c r="N315" s="190">
        <f t="shared" si="173"/>
        <v>2.8653222798415397E-3</v>
      </c>
      <c r="O315" s="190">
        <f t="shared" si="173"/>
        <v>2.930502626585417E-3</v>
      </c>
      <c r="P315" s="190">
        <f t="shared" si="173"/>
        <v>2.9963851475565172E-3</v>
      </c>
      <c r="Q315" s="190">
        <f t="shared" si="173"/>
        <v>3.0629699883983575E-3</v>
      </c>
      <c r="R315" s="190">
        <f t="shared" si="173"/>
        <v>3.1302572947545116E-3</v>
      </c>
      <c r="S315" s="190">
        <f t="shared" si="173"/>
        <v>3.1982472122685066E-3</v>
      </c>
      <c r="T315" s="190">
        <f t="shared" si="173"/>
        <v>3.2669398865839061E-3</v>
      </c>
      <c r="U315" s="190">
        <f t="shared" si="173"/>
        <v>3.3363354633442559E-3</v>
      </c>
      <c r="V315" s="190">
        <f t="shared" si="173"/>
        <v>3.4064340881930898E-3</v>
      </c>
      <c r="W315" s="190">
        <f t="shared" si="173"/>
        <v>3.4772359067739757E-3</v>
      </c>
      <c r="X315" s="190">
        <f t="shared" si="173"/>
        <v>3.5487410647304469E-3</v>
      </c>
      <c r="Y315" s="190">
        <f t="shared" si="173"/>
        <v>3.6209497077060492E-3</v>
      </c>
      <c r="Z315" s="190">
        <f t="shared" si="173"/>
        <v>3.6938619813443462E-3</v>
      </c>
      <c r="AA315" s="190">
        <f t="shared" si="173"/>
        <v>3.7674780312888655E-3</v>
      </c>
      <c r="AB315" s="190">
        <f t="shared" si="173"/>
        <v>3.841798003183182E-3</v>
      </c>
      <c r="AC315" s="190">
        <f t="shared" si="173"/>
        <v>3.9168220426708091E-3</v>
      </c>
      <c r="AD315" s="190">
        <f t="shared" si="173"/>
        <v>3.9925502953953116E-3</v>
      </c>
      <c r="AE315" s="190">
        <f t="shared" si="173"/>
        <v>4.068982907000248E-3</v>
      </c>
      <c r="AF315" s="190">
        <f t="shared" si="173"/>
        <v>4.146120023129151E-3</v>
      </c>
      <c r="AG315" s="190">
        <f t="shared" si="173"/>
        <v>4.205783444690317E-3</v>
      </c>
      <c r="AH315" s="190">
        <f t="shared" si="173"/>
        <v>4.2595692764975978E-3</v>
      </c>
      <c r="AI315" s="190">
        <f t="shared" si="173"/>
        <v>4.3134392771512712E-3</v>
      </c>
      <c r="AJ315" s="191">
        <f t="shared" si="173"/>
        <v>4.3673921659244316E-3</v>
      </c>
    </row>
    <row r="316" spans="1:36" x14ac:dyDescent="0.3">
      <c r="A316" s="7" t="s">
        <v>232</v>
      </c>
      <c r="B316" s="55" t="s">
        <v>529</v>
      </c>
      <c r="C316" s="189">
        <f t="shared" ref="C316:H316" si="174">+C232*C377</f>
        <v>4.336920599867961E-3</v>
      </c>
      <c r="D316" s="189">
        <f t="shared" si="174"/>
        <v>4.2780154332972631E-3</v>
      </c>
      <c r="E316" s="189">
        <f t="shared" si="174"/>
        <v>4.2759899129257237E-3</v>
      </c>
      <c r="F316" s="189">
        <f t="shared" si="174"/>
        <v>4.7365880699884013E-3</v>
      </c>
      <c r="G316" s="189">
        <f t="shared" si="174"/>
        <v>4.6453461587198088E-3</v>
      </c>
      <c r="H316" s="189">
        <f t="shared" si="174"/>
        <v>4.5023825618999624E-3</v>
      </c>
      <c r="I316" s="190">
        <f t="shared" ref="I316:AJ316" si="175">+I232*I374</f>
        <v>1.0375161862027705E-2</v>
      </c>
      <c r="J316" s="190">
        <f t="shared" si="175"/>
        <v>1.0542857565226341E-2</v>
      </c>
      <c r="K316" s="190">
        <f t="shared" si="175"/>
        <v>1.0710888611874974E-2</v>
      </c>
      <c r="L316" s="190">
        <f t="shared" si="175"/>
        <v>1.0879251673070788E-2</v>
      </c>
      <c r="M316" s="190">
        <f t="shared" si="175"/>
        <v>1.1047943419911062E-2</v>
      </c>
      <c r="N316" s="190">
        <f t="shared" si="175"/>
        <v>1.121696052349308E-2</v>
      </c>
      <c r="O316" s="190">
        <f t="shared" si="175"/>
        <v>1.1386299654914021E-2</v>
      </c>
      <c r="P316" s="190">
        <f t="shared" si="175"/>
        <v>1.1555957485271197E-2</v>
      </c>
      <c r="Q316" s="190">
        <f t="shared" si="175"/>
        <v>1.172593068566179E-2</v>
      </c>
      <c r="R316" s="190">
        <f t="shared" si="175"/>
        <v>1.1896215927183103E-2</v>
      </c>
      <c r="S316" s="190">
        <f t="shared" si="175"/>
        <v>1.2066809880932339E-2</v>
      </c>
      <c r="T316" s="190">
        <f t="shared" si="175"/>
        <v>1.2237709218006758E-2</v>
      </c>
      <c r="U316" s="190">
        <f t="shared" si="175"/>
        <v>1.2408910609503653E-2</v>
      </c>
      <c r="V316" s="190">
        <f t="shared" si="175"/>
        <v>1.2580410726520202E-2</v>
      </c>
      <c r="W316" s="190">
        <f t="shared" si="175"/>
        <v>1.2752206240153715E-2</v>
      </c>
      <c r="X316" s="190">
        <f t="shared" si="175"/>
        <v>1.2924293821501375E-2</v>
      </c>
      <c r="Y316" s="190">
        <f t="shared" si="175"/>
        <v>1.3096670141660457E-2</v>
      </c>
      <c r="Z316" s="190">
        <f t="shared" si="175"/>
        <v>1.3269331871728258E-2</v>
      </c>
      <c r="AA316" s="190">
        <f t="shared" si="175"/>
        <v>1.3442275682801933E-2</v>
      </c>
      <c r="AB316" s="190">
        <f t="shared" si="175"/>
        <v>1.3615498245978814E-2</v>
      </c>
      <c r="AC316" s="190">
        <f t="shared" si="175"/>
        <v>1.378899623235608E-2</v>
      </c>
      <c r="AD316" s="190">
        <f t="shared" si="175"/>
        <v>1.3962766313031002E-2</v>
      </c>
      <c r="AE316" s="190">
        <f t="shared" si="175"/>
        <v>1.4136805159100875E-2</v>
      </c>
      <c r="AF316" s="190">
        <f t="shared" si="175"/>
        <v>1.431110944166286E-2</v>
      </c>
      <c r="AG316" s="190">
        <f t="shared" si="175"/>
        <v>1.4423334924836117E-2</v>
      </c>
      <c r="AH316" s="190">
        <f t="shared" si="175"/>
        <v>1.4514189058619696E-2</v>
      </c>
      <c r="AI316" s="190">
        <f t="shared" si="175"/>
        <v>1.4604264627042521E-2</v>
      </c>
      <c r="AJ316" s="191">
        <f t="shared" si="175"/>
        <v>1.4693571537083E-2</v>
      </c>
    </row>
    <row r="317" spans="1:36" x14ac:dyDescent="0.3">
      <c r="A317" s="7" t="s">
        <v>233</v>
      </c>
      <c r="B317" s="55" t="s">
        <v>529</v>
      </c>
      <c r="C317" s="189">
        <f t="shared" ref="C317:AJ317" si="176">+C233*C385</f>
        <v>2.6971183660220538E-4</v>
      </c>
      <c r="D317" s="189">
        <f t="shared" si="176"/>
        <v>2.9197563717223092E-4</v>
      </c>
      <c r="E317" s="189">
        <f t="shared" si="176"/>
        <v>2.9259900075156845E-4</v>
      </c>
      <c r="F317" s="189">
        <f t="shared" si="176"/>
        <v>3.3132619020310457E-4</v>
      </c>
      <c r="G317" s="189">
        <f t="shared" si="176"/>
        <v>3.3900295344194934E-4</v>
      </c>
      <c r="H317" s="189">
        <f t="shared" si="176"/>
        <v>3.3447436619128077E-4</v>
      </c>
      <c r="I317" s="190">
        <f t="shared" si="176"/>
        <v>2.724015024101259E-4</v>
      </c>
      <c r="J317" s="190">
        <f t="shared" si="176"/>
        <v>2.8645937709958894E-4</v>
      </c>
      <c r="K317" s="190">
        <f t="shared" si="176"/>
        <v>3.0086206955549737E-4</v>
      </c>
      <c r="L317" s="190">
        <f t="shared" si="176"/>
        <v>3.1561183801342898E-4</v>
      </c>
      <c r="M317" s="190">
        <f t="shared" si="176"/>
        <v>3.3071094070896424E-4</v>
      </c>
      <c r="N317" s="190">
        <f t="shared" si="176"/>
        <v>3.4616163587768373E-4</v>
      </c>
      <c r="O317" s="190">
        <f t="shared" si="176"/>
        <v>3.6196618175516476E-4</v>
      </c>
      <c r="P317" s="190">
        <f t="shared" si="176"/>
        <v>3.7812683657699247E-4</v>
      </c>
      <c r="Q317" s="190">
        <f t="shared" si="176"/>
        <v>3.946458585787374E-4</v>
      </c>
      <c r="R317" s="190">
        <f t="shared" si="176"/>
        <v>4.1152550599598468E-4</v>
      </c>
      <c r="S317" s="190">
        <f t="shared" si="176"/>
        <v>4.2876803706431142E-4</v>
      </c>
      <c r="T317" s="190">
        <f t="shared" si="176"/>
        <v>4.4637571001929818E-4</v>
      </c>
      <c r="U317" s="190">
        <f t="shared" si="176"/>
        <v>4.6435078309652657E-4</v>
      </c>
      <c r="V317" s="190">
        <f t="shared" si="176"/>
        <v>4.8269551453157213E-4</v>
      </c>
      <c r="W317" s="190">
        <f t="shared" si="176"/>
        <v>5.0141216256001776E-4</v>
      </c>
      <c r="X317" s="190">
        <f t="shared" si="176"/>
        <v>5.2050298541744008E-4</v>
      </c>
      <c r="Y317" s="190">
        <f t="shared" si="176"/>
        <v>5.3997024133941999E-4</v>
      </c>
      <c r="Z317" s="190">
        <f t="shared" si="176"/>
        <v>5.598161885615393E-4</v>
      </c>
      <c r="AA317" s="190">
        <f t="shared" si="176"/>
        <v>5.8004308531937302E-4</v>
      </c>
      <c r="AB317" s="190">
        <f t="shared" si="176"/>
        <v>6.0065318984850447E-4</v>
      </c>
      <c r="AC317" s="190">
        <f t="shared" si="176"/>
        <v>6.2164876038450973E-4</v>
      </c>
      <c r="AD317" s="190">
        <f t="shared" si="176"/>
        <v>6.430320551629702E-4</v>
      </c>
      <c r="AE317" s="190">
        <f t="shared" si="176"/>
        <v>6.6480533241946704E-4</v>
      </c>
      <c r="AF317" s="190">
        <f t="shared" si="176"/>
        <v>6.8697085038957686E-4</v>
      </c>
      <c r="AG317" s="190">
        <f t="shared" si="176"/>
        <v>7.0647731300388296E-4</v>
      </c>
      <c r="AH317" s="190">
        <f t="shared" si="176"/>
        <v>7.2517740765455662E-4</v>
      </c>
      <c r="AI317" s="190">
        <f t="shared" si="176"/>
        <v>7.4405828940876412E-4</v>
      </c>
      <c r="AJ317" s="191">
        <f t="shared" si="176"/>
        <v>7.631191116593231E-4</v>
      </c>
    </row>
    <row r="318" spans="1:36" x14ac:dyDescent="0.3">
      <c r="A318" s="7" t="s">
        <v>234</v>
      </c>
      <c r="B318" s="55" t="s">
        <v>529</v>
      </c>
      <c r="C318" s="189">
        <f t="shared" ref="C318:AJ318" si="177">+C234*C385</f>
        <v>2.6363123107798984E-6</v>
      </c>
      <c r="D318" s="189">
        <f t="shared" si="177"/>
        <v>3.2211479901335273E-6</v>
      </c>
      <c r="E318" s="189">
        <f t="shared" si="177"/>
        <v>2.6117353676738202E-6</v>
      </c>
      <c r="F318" s="189">
        <f t="shared" si="177"/>
        <v>2.8293176047010257E-6</v>
      </c>
      <c r="G318" s="189">
        <f t="shared" si="177"/>
        <v>2.7634650170756772E-6</v>
      </c>
      <c r="H318" s="189">
        <f t="shared" si="177"/>
        <v>1.8587145358961973E-6</v>
      </c>
      <c r="I318" s="190">
        <f t="shared" si="177"/>
        <v>1.766801628451878E-6</v>
      </c>
      <c r="J318" s="190">
        <f t="shared" si="177"/>
        <v>1.7265998835112994E-6</v>
      </c>
      <c r="K318" s="190">
        <f t="shared" si="177"/>
        <v>1.6840589355199464E-6</v>
      </c>
      <c r="L318" s="190">
        <f t="shared" si="177"/>
        <v>1.6391613679201038E-6</v>
      </c>
      <c r="M318" s="190">
        <f t="shared" si="177"/>
        <v>1.5918897642506376E-6</v>
      </c>
      <c r="N318" s="190">
        <f t="shared" si="177"/>
        <v>1.542226707931799E-6</v>
      </c>
      <c r="O318" s="190">
        <f t="shared" si="177"/>
        <v>1.4901547825381116E-6</v>
      </c>
      <c r="P318" s="190">
        <f t="shared" si="177"/>
        <v>1.4356565714897568E-6</v>
      </c>
      <c r="Q318" s="190">
        <f t="shared" si="177"/>
        <v>1.378714658329019E-6</v>
      </c>
      <c r="R318" s="190">
        <f t="shared" si="177"/>
        <v>1.3193116264963783E-6</v>
      </c>
      <c r="S318" s="190">
        <f t="shared" si="177"/>
        <v>1.2574300595004831E-6</v>
      </c>
      <c r="T318" s="190">
        <f t="shared" si="177"/>
        <v>1.1930525408543054E-6</v>
      </c>
      <c r="U318" s="190">
        <f t="shared" si="177"/>
        <v>1.1261616540033489E-6</v>
      </c>
      <c r="V318" s="190">
        <f t="shared" si="177"/>
        <v>1.056739982455741E-6</v>
      </c>
      <c r="W318" s="190">
        <f t="shared" si="177"/>
        <v>9.8477010972874201E-7</v>
      </c>
      <c r="X318" s="190">
        <f t="shared" si="177"/>
        <v>9.1023461925472789E-7</v>
      </c>
      <c r="Y318" s="190">
        <f t="shared" si="177"/>
        <v>8.3311609455703645E-7</v>
      </c>
      <c r="Z318" s="190">
        <f t="shared" si="177"/>
        <v>7.5339711911817188E-7</v>
      </c>
      <c r="AA318" s="190">
        <f t="shared" si="177"/>
        <v>6.7106027645709447E-7</v>
      </c>
      <c r="AB318" s="190">
        <f t="shared" si="177"/>
        <v>5.8608815000446533E-7</v>
      </c>
      <c r="AC318" s="190">
        <f t="shared" si="177"/>
        <v>4.9846332328060996E-7</v>
      </c>
      <c r="AD318" s="190">
        <f t="shared" si="177"/>
        <v>4.0816837980245231E-7</v>
      </c>
      <c r="AE318" s="190">
        <f t="shared" si="177"/>
        <v>3.151859029998862E-7</v>
      </c>
      <c r="AF318" s="190">
        <f t="shared" si="177"/>
        <v>2.1949847641803861E-7</v>
      </c>
      <c r="AG318" s="190">
        <f t="shared" si="177"/>
        <v>1.2056756324354138E-7</v>
      </c>
      <c r="AH318" s="190">
        <f t="shared" si="177"/>
        <v>1.9740115214354396E-8</v>
      </c>
      <c r="AI318" s="190">
        <f t="shared" si="177"/>
        <v>-8.2658440095097917E-8</v>
      </c>
      <c r="AJ318" s="191">
        <f t="shared" si="177"/>
        <v>-1.8661858364449298E-7</v>
      </c>
    </row>
    <row r="319" spans="1:36" x14ac:dyDescent="0.3">
      <c r="A319" s="7" t="s">
        <v>235</v>
      </c>
      <c r="B319" s="55" t="s">
        <v>529</v>
      </c>
      <c r="C319" s="189">
        <f t="shared" ref="C319:H319" si="178">+C235*C389</f>
        <v>1.0760193869543676E-2</v>
      </c>
      <c r="D319" s="189">
        <f t="shared" si="178"/>
        <v>1.12015678883796E-2</v>
      </c>
      <c r="E319" s="189">
        <f t="shared" si="178"/>
        <v>1.1107334482952763E-2</v>
      </c>
      <c r="F319" s="189">
        <f t="shared" si="178"/>
        <v>1.237809151622012E-2</v>
      </c>
      <c r="G319" s="189">
        <f t="shared" si="178"/>
        <v>1.2584276491869691E-2</v>
      </c>
      <c r="H319" s="189">
        <f t="shared" si="178"/>
        <v>1.1833556500231227E-2</v>
      </c>
      <c r="I319" s="190">
        <f t="shared" ref="I319:AJ319" si="179">+I235*I385</f>
        <v>4.8803633179515526E-3</v>
      </c>
      <c r="J319" s="190">
        <f t="shared" si="179"/>
        <v>5.017260079485158E-3</v>
      </c>
      <c r="K319" s="190">
        <f t="shared" si="179"/>
        <v>5.1563306629162078E-3</v>
      </c>
      <c r="L319" s="190">
        <f t="shared" si="179"/>
        <v>5.2975874698610714E-3</v>
      </c>
      <c r="M319" s="190">
        <f t="shared" si="179"/>
        <v>5.4410429019361448E-3</v>
      </c>
      <c r="N319" s="190">
        <f t="shared" si="179"/>
        <v>5.5867093607578477E-3</v>
      </c>
      <c r="O319" s="190">
        <f t="shared" si="179"/>
        <v>5.7345992479424773E-3</v>
      </c>
      <c r="P319" s="190">
        <f t="shared" si="179"/>
        <v>5.8847249651064765E-3</v>
      </c>
      <c r="Q319" s="190">
        <f t="shared" si="179"/>
        <v>6.0370989138661749E-3</v>
      </c>
      <c r="R319" s="190">
        <f t="shared" si="179"/>
        <v>6.191733495838017E-3</v>
      </c>
      <c r="S319" s="190">
        <f t="shared" si="179"/>
        <v>6.3486411126382975E-3</v>
      </c>
      <c r="T319" s="190">
        <f t="shared" si="179"/>
        <v>6.507834165883436E-3</v>
      </c>
      <c r="U319" s="190">
        <f t="shared" si="179"/>
        <v>6.6693250571898391E-3</v>
      </c>
      <c r="V319" s="190">
        <f t="shared" si="179"/>
        <v>6.8331261881738542E-3</v>
      </c>
      <c r="W319" s="190">
        <f t="shared" si="179"/>
        <v>6.9992499604518612E-3</v>
      </c>
      <c r="X319" s="190">
        <f t="shared" si="179"/>
        <v>7.1677087756402162E-3</v>
      </c>
      <c r="Y319" s="190">
        <f t="shared" si="179"/>
        <v>7.33851503535535E-3</v>
      </c>
      <c r="Z319" s="190">
        <f t="shared" si="179"/>
        <v>7.5116811412136164E-3</v>
      </c>
      <c r="AA319" s="190">
        <f t="shared" si="179"/>
        <v>7.6872194948313585E-3</v>
      </c>
      <c r="AB319" s="190">
        <f t="shared" si="179"/>
        <v>7.865142497825009E-3</v>
      </c>
      <c r="AC319" s="190">
        <f t="shared" si="179"/>
        <v>8.04546255181093E-3</v>
      </c>
      <c r="AD319" s="190">
        <f t="shared" si="179"/>
        <v>8.228192058405465E-3</v>
      </c>
      <c r="AE319" s="190">
        <f t="shared" si="179"/>
        <v>8.413343419225042E-3</v>
      </c>
      <c r="AF319" s="190">
        <f t="shared" si="179"/>
        <v>8.6009290358860045E-3</v>
      </c>
      <c r="AG319" s="190">
        <f t="shared" si="179"/>
        <v>8.7531283150076092E-3</v>
      </c>
      <c r="AH319" s="190">
        <f t="shared" si="179"/>
        <v>8.8937976987775638E-3</v>
      </c>
      <c r="AI319" s="190">
        <f t="shared" si="179"/>
        <v>9.0353052101385459E-3</v>
      </c>
      <c r="AJ319" s="191">
        <f t="shared" si="179"/>
        <v>9.1776488158266962E-3</v>
      </c>
    </row>
    <row r="320" spans="1:36" x14ac:dyDescent="0.3">
      <c r="A320" s="7" t="s">
        <v>236</v>
      </c>
      <c r="B320" s="55" t="s">
        <v>529</v>
      </c>
      <c r="C320" s="189">
        <f t="shared" ref="C320:AJ320" si="180">+C236*C354</f>
        <v>0</v>
      </c>
      <c r="D320" s="189">
        <f t="shared" si="180"/>
        <v>0</v>
      </c>
      <c r="E320" s="189">
        <f t="shared" si="180"/>
        <v>0</v>
      </c>
      <c r="F320" s="189">
        <f t="shared" si="180"/>
        <v>0</v>
      </c>
      <c r="G320" s="189">
        <f t="shared" si="180"/>
        <v>0</v>
      </c>
      <c r="H320" s="189">
        <f t="shared" si="180"/>
        <v>0</v>
      </c>
      <c r="I320" s="189">
        <f t="shared" si="180"/>
        <v>0</v>
      </c>
      <c r="J320" s="189">
        <f t="shared" si="180"/>
        <v>0</v>
      </c>
      <c r="K320" s="189">
        <f t="shared" si="180"/>
        <v>0</v>
      </c>
      <c r="L320" s="189">
        <f t="shared" si="180"/>
        <v>0</v>
      </c>
      <c r="M320" s="189">
        <f t="shared" si="180"/>
        <v>0</v>
      </c>
      <c r="N320" s="189">
        <f t="shared" si="180"/>
        <v>0</v>
      </c>
      <c r="O320" s="189">
        <f t="shared" si="180"/>
        <v>0</v>
      </c>
      <c r="P320" s="189">
        <f t="shared" si="180"/>
        <v>0</v>
      </c>
      <c r="Q320" s="189">
        <f t="shared" si="180"/>
        <v>0</v>
      </c>
      <c r="R320" s="189">
        <f t="shared" si="180"/>
        <v>0</v>
      </c>
      <c r="S320" s="189">
        <f t="shared" si="180"/>
        <v>0</v>
      </c>
      <c r="T320" s="189">
        <f t="shared" si="180"/>
        <v>0</v>
      </c>
      <c r="U320" s="189">
        <f t="shared" si="180"/>
        <v>0</v>
      </c>
      <c r="V320" s="189">
        <f t="shared" si="180"/>
        <v>0</v>
      </c>
      <c r="W320" s="189">
        <f t="shared" si="180"/>
        <v>0</v>
      </c>
      <c r="X320" s="189">
        <f t="shared" si="180"/>
        <v>0</v>
      </c>
      <c r="Y320" s="189">
        <f t="shared" si="180"/>
        <v>0</v>
      </c>
      <c r="Z320" s="189">
        <f t="shared" si="180"/>
        <v>0</v>
      </c>
      <c r="AA320" s="189">
        <f t="shared" si="180"/>
        <v>0</v>
      </c>
      <c r="AB320" s="189">
        <f t="shared" si="180"/>
        <v>0</v>
      </c>
      <c r="AC320" s="189">
        <f t="shared" si="180"/>
        <v>0</v>
      </c>
      <c r="AD320" s="189">
        <f t="shared" si="180"/>
        <v>0</v>
      </c>
      <c r="AE320" s="189">
        <f t="shared" si="180"/>
        <v>0</v>
      </c>
      <c r="AF320" s="189">
        <f t="shared" si="180"/>
        <v>0</v>
      </c>
      <c r="AG320" s="189">
        <f t="shared" si="180"/>
        <v>0</v>
      </c>
      <c r="AH320" s="189">
        <f t="shared" si="180"/>
        <v>0</v>
      </c>
      <c r="AI320" s="189">
        <f t="shared" si="180"/>
        <v>0</v>
      </c>
      <c r="AJ320" s="192">
        <f t="shared" si="180"/>
        <v>0</v>
      </c>
    </row>
    <row r="321" spans="1:36" x14ac:dyDescent="0.3">
      <c r="A321" s="7" t="s">
        <v>237</v>
      </c>
      <c r="B321" s="55" t="s">
        <v>529</v>
      </c>
      <c r="C321" s="184">
        <f t="shared" ref="C321:H321" si="181">+C237*C360</f>
        <v>4.9837031000227021E-4</v>
      </c>
      <c r="D321" s="184">
        <f t="shared" si="181"/>
        <v>6.0742916728934724E-4</v>
      </c>
      <c r="E321" s="184">
        <f t="shared" si="181"/>
        <v>5.7911524564908967E-4</v>
      </c>
      <c r="F321" s="184">
        <f t="shared" si="181"/>
        <v>4.490492492184468E-4</v>
      </c>
      <c r="G321" s="184">
        <f t="shared" si="181"/>
        <v>3.5744317168630963E-4</v>
      </c>
      <c r="H321" s="184">
        <f t="shared" si="181"/>
        <v>4.7939814509402671E-4</v>
      </c>
      <c r="I321" s="93">
        <f t="shared" ref="I321:AJ321" si="182">+I237*I359</f>
        <v>1.2385811834191894E-3</v>
      </c>
      <c r="J321" s="93">
        <f t="shared" si="182"/>
        <v>1.2408623785645511E-3</v>
      </c>
      <c r="K321" s="93">
        <f t="shared" si="182"/>
        <v>1.2422825118677617E-3</v>
      </c>
      <c r="L321" s="93">
        <f t="shared" si="182"/>
        <v>1.2428451058514899E-3</v>
      </c>
      <c r="M321" s="93">
        <f t="shared" si="182"/>
        <v>1.2425537856310287E-3</v>
      </c>
      <c r="N321" s="93">
        <f t="shared" si="182"/>
        <v>1.2414122789142768E-3</v>
      </c>
      <c r="O321" s="93">
        <f t="shared" si="182"/>
        <v>1.2394244160017435E-3</v>
      </c>
      <c r="P321" s="93">
        <f t="shared" si="182"/>
        <v>1.2365941297865326E-3</v>
      </c>
      <c r="Q321" s="93">
        <f t="shared" si="182"/>
        <v>1.2329254557543728E-3</v>
      </c>
      <c r="R321" s="93">
        <f t="shared" si="182"/>
        <v>1.2284225319835916E-3</v>
      </c>
      <c r="S321" s="93">
        <f t="shared" si="182"/>
        <v>1.2230895991451331E-3</v>
      </c>
      <c r="T321" s="93">
        <f t="shared" si="182"/>
        <v>1.2169310005025425E-3</v>
      </c>
      <c r="U321" s="93">
        <f t="shared" si="182"/>
        <v>1.2099511819119771E-3</v>
      </c>
      <c r="V321" s="93">
        <f t="shared" si="182"/>
        <v>1.2021546918222048E-3</v>
      </c>
      <c r="W321" s="93">
        <f t="shared" si="182"/>
        <v>1.1919987896794207E-3</v>
      </c>
      <c r="X321" s="93">
        <f t="shared" si="182"/>
        <v>1.1813941686597009E-3</v>
      </c>
      <c r="Y321" s="93">
        <f t="shared" si="182"/>
        <v>1.1700113218227706E-3</v>
      </c>
      <c r="Z321" s="93">
        <f t="shared" si="182"/>
        <v>1.1578575528065499E-3</v>
      </c>
      <c r="AA321" s="93">
        <f t="shared" si="182"/>
        <v>1.1449402377132522E-3</v>
      </c>
      <c r="AB321" s="93">
        <f t="shared" si="182"/>
        <v>1.1312668247428815E-3</v>
      </c>
      <c r="AC321" s="93">
        <f t="shared" si="182"/>
        <v>1.1019735504415565E-3</v>
      </c>
      <c r="AD321" s="93">
        <f t="shared" si="182"/>
        <v>1.0716065044053178E-3</v>
      </c>
      <c r="AE321" s="93">
        <f t="shared" si="182"/>
        <v>1.0413848625439768E-3</v>
      </c>
      <c r="AF321" s="93">
        <f t="shared" si="182"/>
        <v>1.0113099274621324E-3</v>
      </c>
      <c r="AG321" s="93">
        <f t="shared" si="182"/>
        <v>9.8138299652058419E-4</v>
      </c>
      <c r="AH321" s="93">
        <f t="shared" si="182"/>
        <v>9.5160536186268848E-4</v>
      </c>
      <c r="AI321" s="93">
        <f t="shared" si="182"/>
        <v>9.2197831044056307E-4</v>
      </c>
      <c r="AJ321" s="185">
        <f t="shared" si="182"/>
        <v>8.9250312404113067E-4</v>
      </c>
    </row>
    <row r="322" spans="1:36" x14ac:dyDescent="0.3">
      <c r="A322" s="7" t="s">
        <v>238</v>
      </c>
      <c r="B322" s="55" t="s">
        <v>529</v>
      </c>
      <c r="C322" s="187">
        <f t="shared" ref="C322:H322" si="183">+C238*C363</f>
        <v>3.6800126221343327E-4</v>
      </c>
      <c r="D322" s="187">
        <f t="shared" si="183"/>
        <v>3.826182895536019E-4</v>
      </c>
      <c r="E322" s="187">
        <f t="shared" si="183"/>
        <v>4.4019092658518225E-4</v>
      </c>
      <c r="F322" s="187">
        <f t="shared" si="183"/>
        <v>3.3671323898580905E-4</v>
      </c>
      <c r="G322" s="187">
        <f t="shared" si="183"/>
        <v>3.6369365214377984E-4</v>
      </c>
      <c r="H322" s="187">
        <f t="shared" si="183"/>
        <v>2.2620880903851867E-4</v>
      </c>
      <c r="I322" s="94">
        <f t="shared" ref="I322:AJ322" si="184">+I238*I362</f>
        <v>3.0923824814281693E-4</v>
      </c>
      <c r="J322" s="94">
        <f t="shared" si="184"/>
        <v>2.870673437259513E-4</v>
      </c>
      <c r="K322" s="94">
        <f t="shared" si="184"/>
        <v>2.6559092533496383E-4</v>
      </c>
      <c r="L322" s="94">
        <f t="shared" si="184"/>
        <v>2.4480282978641348E-4</v>
      </c>
      <c r="M322" s="94">
        <f t="shared" si="184"/>
        <v>2.2469688985436912E-4</v>
      </c>
      <c r="N322" s="94">
        <f t="shared" si="184"/>
        <v>2.0526693427042506E-4</v>
      </c>
      <c r="O322" s="94">
        <f t="shared" si="184"/>
        <v>1.8650678772369367E-4</v>
      </c>
      <c r="P322" s="94">
        <f t="shared" si="184"/>
        <v>1.6841027086081904E-4</v>
      </c>
      <c r="Q322" s="94">
        <f t="shared" si="184"/>
        <v>1.5097120028595632E-4</v>
      </c>
      <c r="R322" s="94">
        <f t="shared" si="184"/>
        <v>1.341833885607816E-4</v>
      </c>
      <c r="S322" s="94">
        <f t="shared" si="184"/>
        <v>1.1804064420450459E-4</v>
      </c>
      <c r="T322" s="94">
        <f t="shared" si="184"/>
        <v>1.0253677169384421E-4</v>
      </c>
      <c r="U322" s="94">
        <f t="shared" si="184"/>
        <v>8.7665571463044917E-5</v>
      </c>
      <c r="V322" s="94">
        <f t="shared" si="184"/>
        <v>7.3420839903869719E-5</v>
      </c>
      <c r="W322" s="94">
        <f t="shared" si="184"/>
        <v>5.971884542826485E-5</v>
      </c>
      <c r="X322" s="94">
        <f t="shared" si="184"/>
        <v>4.6677837291766519E-5</v>
      </c>
      <c r="Y322" s="94">
        <f t="shared" si="184"/>
        <v>3.4269105103492302E-5</v>
      </c>
      <c r="Z322" s="94">
        <f t="shared" si="184"/>
        <v>2.2484533511816191E-5</v>
      </c>
      <c r="AA322" s="94">
        <f t="shared" si="184"/>
        <v>1.1316036012076489E-5</v>
      </c>
      <c r="AB322" s="94">
        <f t="shared" si="184"/>
        <v>7.5555480069372947E-7</v>
      </c>
      <c r="AC322" s="94">
        <f t="shared" si="184"/>
        <v>0</v>
      </c>
      <c r="AD322" s="94">
        <f t="shared" si="184"/>
        <v>0</v>
      </c>
      <c r="AE322" s="94">
        <f t="shared" si="184"/>
        <v>0</v>
      </c>
      <c r="AF322" s="94">
        <f t="shared" si="184"/>
        <v>0</v>
      </c>
      <c r="AG322" s="94">
        <f t="shared" si="184"/>
        <v>0</v>
      </c>
      <c r="AH322" s="94">
        <f t="shared" si="184"/>
        <v>0</v>
      </c>
      <c r="AI322" s="94">
        <f t="shared" si="184"/>
        <v>0</v>
      </c>
      <c r="AJ322" s="188">
        <f t="shared" si="184"/>
        <v>0</v>
      </c>
    </row>
    <row r="323" spans="1:36" x14ac:dyDescent="0.3">
      <c r="A323" s="7" t="s">
        <v>239</v>
      </c>
      <c r="B323" s="55" t="s">
        <v>529</v>
      </c>
      <c r="C323" s="189">
        <f t="shared" ref="C323:H323" si="185">+C239*C370</f>
        <v>1.3577841279924291E-3</v>
      </c>
      <c r="D323" s="189">
        <f t="shared" si="185"/>
        <v>1.3840346508427527E-3</v>
      </c>
      <c r="E323" s="189">
        <f t="shared" si="185"/>
        <v>1.2984603186794897E-3</v>
      </c>
      <c r="F323" s="189">
        <f t="shared" si="185"/>
        <v>1.1517315748201375E-3</v>
      </c>
      <c r="G323" s="189">
        <f t="shared" si="185"/>
        <v>1.3193512774490467E-3</v>
      </c>
      <c r="H323" s="189">
        <f t="shared" si="185"/>
        <v>1.254210764995852E-3</v>
      </c>
      <c r="I323" s="189">
        <f t="shared" ref="I323:AJ323" si="186">+I239*I368</f>
        <v>4.1381869272257695E-3</v>
      </c>
      <c r="J323" s="189">
        <f t="shared" si="186"/>
        <v>4.1618383415763177E-3</v>
      </c>
      <c r="K323" s="189">
        <f t="shared" si="186"/>
        <v>4.1851679880910856E-3</v>
      </c>
      <c r="L323" s="189">
        <f t="shared" si="186"/>
        <v>4.208175798440972E-3</v>
      </c>
      <c r="M323" s="189">
        <f t="shared" si="186"/>
        <v>4.230861704296914E-3</v>
      </c>
      <c r="N323" s="189">
        <f t="shared" si="186"/>
        <v>4.2532256373297959E-3</v>
      </c>
      <c r="O323" s="189">
        <f t="shared" si="186"/>
        <v>4.275267529210554E-3</v>
      </c>
      <c r="P323" s="189">
        <f t="shared" si="186"/>
        <v>4.2969873116100732E-3</v>
      </c>
      <c r="Q323" s="189">
        <f t="shared" si="186"/>
        <v>4.3183849161992907E-3</v>
      </c>
      <c r="R323" s="189">
        <f t="shared" si="186"/>
        <v>4.3394602746490976E-3</v>
      </c>
      <c r="S323" s="189">
        <f t="shared" si="186"/>
        <v>4.360213318630418E-3</v>
      </c>
      <c r="T323" s="189">
        <f t="shared" si="186"/>
        <v>4.3806439798141422E-3</v>
      </c>
      <c r="U323" s="189">
        <f t="shared" si="186"/>
        <v>4.4007521898712081E-3</v>
      </c>
      <c r="V323" s="189">
        <f t="shared" si="186"/>
        <v>4.4205378804725122E-3</v>
      </c>
      <c r="W323" s="189">
        <f t="shared" si="186"/>
        <v>4.4342446746417682E-3</v>
      </c>
      <c r="X323" s="189">
        <f t="shared" si="186"/>
        <v>4.4488374466667268E-3</v>
      </c>
      <c r="Y323" s="189">
        <f t="shared" si="186"/>
        <v>4.463078955714966E-3</v>
      </c>
      <c r="Z323" s="189">
        <f t="shared" si="186"/>
        <v>4.4769702018184606E-3</v>
      </c>
      <c r="AA323" s="190">
        <f t="shared" si="186"/>
        <v>4.4905121809589331E-3</v>
      </c>
      <c r="AB323" s="190">
        <f t="shared" si="186"/>
        <v>4.5037058850884186E-3</v>
      </c>
      <c r="AC323" s="190">
        <f t="shared" si="186"/>
        <v>4.516552302149539E-3</v>
      </c>
      <c r="AD323" s="190">
        <f t="shared" si="186"/>
        <v>4.5290524160958179E-3</v>
      </c>
      <c r="AE323" s="190">
        <f t="shared" si="186"/>
        <v>4.541207206911731E-3</v>
      </c>
      <c r="AF323" s="190">
        <f t="shared" si="186"/>
        <v>4.5530176506327564E-3</v>
      </c>
      <c r="AG323" s="190">
        <f t="shared" si="186"/>
        <v>4.5644847193651774E-3</v>
      </c>
      <c r="AH323" s="190">
        <f t="shared" si="186"/>
        <v>4.5756093813059178E-3</v>
      </c>
      <c r="AI323" s="190">
        <f t="shared" si="186"/>
        <v>4.586392600762098E-3</v>
      </c>
      <c r="AJ323" s="191">
        <f t="shared" si="186"/>
        <v>4.596835338170578E-3</v>
      </c>
    </row>
    <row r="324" spans="1:36" x14ac:dyDescent="0.3">
      <c r="A324" s="7" t="s">
        <v>240</v>
      </c>
      <c r="B324" s="55" t="s">
        <v>529</v>
      </c>
      <c r="C324" s="184">
        <f t="shared" ref="C324:H325" si="187">+C240*C377</f>
        <v>1.8582047322532119E-4</v>
      </c>
      <c r="D324" s="184">
        <f t="shared" si="187"/>
        <v>1.7679453423850475E-4</v>
      </c>
      <c r="E324" s="184">
        <f t="shared" si="187"/>
        <v>1.5478115934777472E-4</v>
      </c>
      <c r="F324" s="184">
        <f t="shared" si="187"/>
        <v>1.1325872330243955E-4</v>
      </c>
      <c r="G324" s="184">
        <f t="shared" si="187"/>
        <v>1.4185518417445154E-4</v>
      </c>
      <c r="H324" s="184">
        <f t="shared" si="187"/>
        <v>1.7031915452442607E-4</v>
      </c>
      <c r="I324" s="184">
        <f t="shared" ref="I324:AJ324" si="188">+I240*I374</f>
        <v>5.4498003724284122E-4</v>
      </c>
      <c r="J324" s="184">
        <f t="shared" si="188"/>
        <v>5.0146902808944239E-4</v>
      </c>
      <c r="K324" s="184">
        <f t="shared" si="188"/>
        <v>4.5806448749644317E-4</v>
      </c>
      <c r="L324" s="184">
        <f t="shared" si="188"/>
        <v>4.1476920730804947E-4</v>
      </c>
      <c r="M324" s="184">
        <f t="shared" si="188"/>
        <v>3.7158597936852298E-4</v>
      </c>
      <c r="N324" s="184">
        <f t="shared" si="188"/>
        <v>3.2851759552210663E-4</v>
      </c>
      <c r="O324" s="184">
        <f t="shared" si="188"/>
        <v>2.8556684761304357E-4</v>
      </c>
      <c r="P324" s="184">
        <f t="shared" si="188"/>
        <v>2.4273652748557696E-4</v>
      </c>
      <c r="Q324" s="184">
        <f t="shared" si="188"/>
        <v>2.0002942698394969E-4</v>
      </c>
      <c r="R324" s="184">
        <f t="shared" si="188"/>
        <v>1.5744833795242351E-4</v>
      </c>
      <c r="S324" s="184">
        <f t="shared" si="188"/>
        <v>1.1499605223520428E-4</v>
      </c>
      <c r="T324" s="184">
        <f t="shared" si="188"/>
        <v>7.2675361676553647E-5</v>
      </c>
      <c r="U324" s="184">
        <f t="shared" si="188"/>
        <v>3.0489058120714702E-5</v>
      </c>
      <c r="V324" s="184">
        <f t="shared" si="188"/>
        <v>-1.1560066588069493E-5</v>
      </c>
      <c r="W324" s="184">
        <f t="shared" si="188"/>
        <v>0</v>
      </c>
      <c r="X324" s="184">
        <f t="shared" si="188"/>
        <v>0</v>
      </c>
      <c r="Y324" s="184">
        <f t="shared" si="188"/>
        <v>0</v>
      </c>
      <c r="Z324" s="184">
        <f t="shared" si="188"/>
        <v>0</v>
      </c>
      <c r="AA324" s="93">
        <f t="shared" si="188"/>
        <v>0</v>
      </c>
      <c r="AB324" s="93">
        <f t="shared" si="188"/>
        <v>0</v>
      </c>
      <c r="AC324" s="93">
        <f t="shared" si="188"/>
        <v>0</v>
      </c>
      <c r="AD324" s="93">
        <f t="shared" si="188"/>
        <v>0</v>
      </c>
      <c r="AE324" s="93">
        <f t="shared" si="188"/>
        <v>0</v>
      </c>
      <c r="AF324" s="93">
        <f t="shared" si="188"/>
        <v>0</v>
      </c>
      <c r="AG324" s="93">
        <f t="shared" si="188"/>
        <v>0</v>
      </c>
      <c r="AH324" s="93">
        <f t="shared" si="188"/>
        <v>0</v>
      </c>
      <c r="AI324" s="93">
        <f t="shared" si="188"/>
        <v>0</v>
      </c>
      <c r="AJ324" s="185">
        <f t="shared" si="188"/>
        <v>0</v>
      </c>
    </row>
    <row r="325" spans="1:36" x14ac:dyDescent="0.3">
      <c r="A325" s="7" t="s">
        <v>241</v>
      </c>
      <c r="B325" s="55" t="s">
        <v>529</v>
      </c>
      <c r="C325" s="187">
        <f t="shared" si="187"/>
        <v>8.1979860302707368E-6</v>
      </c>
      <c r="D325" s="187">
        <f t="shared" si="187"/>
        <v>9.1332684254568112E-6</v>
      </c>
      <c r="E325" s="187">
        <f t="shared" si="187"/>
        <v>8.7379230000249665E-6</v>
      </c>
      <c r="F325" s="187">
        <f t="shared" si="187"/>
        <v>1.0186240602482081E-5</v>
      </c>
      <c r="G325" s="187">
        <f t="shared" si="187"/>
        <v>1.235182332212341E-5</v>
      </c>
      <c r="H325" s="187">
        <f t="shared" si="187"/>
        <v>8.2166789591948134E-9</v>
      </c>
      <c r="I325" s="187">
        <f t="shared" ref="I325:AJ325" si="189">+I241*I375</f>
        <v>0</v>
      </c>
      <c r="J325" s="187">
        <f t="shared" si="189"/>
        <v>0</v>
      </c>
      <c r="K325" s="187">
        <f t="shared" si="189"/>
        <v>0</v>
      </c>
      <c r="L325" s="187">
        <f t="shared" si="189"/>
        <v>0</v>
      </c>
      <c r="M325" s="187">
        <f t="shared" si="189"/>
        <v>0</v>
      </c>
      <c r="N325" s="187">
        <f t="shared" si="189"/>
        <v>0</v>
      </c>
      <c r="O325" s="187">
        <f t="shared" si="189"/>
        <v>0</v>
      </c>
      <c r="P325" s="187">
        <f t="shared" si="189"/>
        <v>0</v>
      </c>
      <c r="Q325" s="187">
        <f t="shared" si="189"/>
        <v>0</v>
      </c>
      <c r="R325" s="187">
        <f t="shared" si="189"/>
        <v>0</v>
      </c>
      <c r="S325" s="187">
        <f t="shared" si="189"/>
        <v>0</v>
      </c>
      <c r="T325" s="187">
        <f t="shared" si="189"/>
        <v>0</v>
      </c>
      <c r="U325" s="187">
        <f t="shared" si="189"/>
        <v>0</v>
      </c>
      <c r="V325" s="187">
        <f t="shared" si="189"/>
        <v>0</v>
      </c>
      <c r="W325" s="187">
        <f t="shared" si="189"/>
        <v>0</v>
      </c>
      <c r="X325" s="187">
        <f t="shared" si="189"/>
        <v>0</v>
      </c>
      <c r="Y325" s="187">
        <f t="shared" si="189"/>
        <v>0</v>
      </c>
      <c r="Z325" s="187">
        <f t="shared" si="189"/>
        <v>0</v>
      </c>
      <c r="AA325" s="94">
        <f t="shared" si="189"/>
        <v>0</v>
      </c>
      <c r="AB325" s="94">
        <f t="shared" si="189"/>
        <v>0</v>
      </c>
      <c r="AC325" s="94">
        <f t="shared" si="189"/>
        <v>0</v>
      </c>
      <c r="AD325" s="94">
        <f t="shared" si="189"/>
        <v>0</v>
      </c>
      <c r="AE325" s="94">
        <f t="shared" si="189"/>
        <v>0</v>
      </c>
      <c r="AF325" s="94">
        <f t="shared" si="189"/>
        <v>0</v>
      </c>
      <c r="AG325" s="94">
        <f t="shared" si="189"/>
        <v>0</v>
      </c>
      <c r="AH325" s="94">
        <f t="shared" si="189"/>
        <v>0</v>
      </c>
      <c r="AI325" s="94">
        <f t="shared" si="189"/>
        <v>0</v>
      </c>
      <c r="AJ325" s="188">
        <f t="shared" si="189"/>
        <v>0</v>
      </c>
    </row>
    <row r="326" spans="1:36" x14ac:dyDescent="0.3">
      <c r="A326" s="7" t="s">
        <v>242</v>
      </c>
      <c r="B326" s="55" t="s">
        <v>529</v>
      </c>
      <c r="C326" s="189">
        <f t="shared" ref="C326:AJ326" si="190">+C242*C385</f>
        <v>1.8774083146133095E-4</v>
      </c>
      <c r="D326" s="189">
        <f t="shared" si="190"/>
        <v>1.9729804912625655E-4</v>
      </c>
      <c r="E326" s="189">
        <f t="shared" si="190"/>
        <v>2.0377218810553978E-4</v>
      </c>
      <c r="F326" s="189">
        <f t="shared" si="190"/>
        <v>2.2808884436305291E-4</v>
      </c>
      <c r="G326" s="189">
        <f t="shared" si="190"/>
        <v>2.332940196290429E-4</v>
      </c>
      <c r="H326" s="189">
        <f t="shared" si="190"/>
        <v>2.4870662045964152E-4</v>
      </c>
      <c r="I326" s="189">
        <f t="shared" si="190"/>
        <v>3.7198830095194643E-4</v>
      </c>
      <c r="J326" s="189">
        <f t="shared" si="190"/>
        <v>3.8668383207910448E-4</v>
      </c>
      <c r="K326" s="189">
        <f t="shared" si="190"/>
        <v>4.013322238874193E-4</v>
      </c>
      <c r="L326" s="189">
        <f t="shared" si="190"/>
        <v>4.1593244754579918E-4</v>
      </c>
      <c r="M326" s="189">
        <f t="shared" si="190"/>
        <v>4.3048347422313288E-4</v>
      </c>
      <c r="N326" s="189">
        <f t="shared" si="190"/>
        <v>4.449842750883282E-4</v>
      </c>
      <c r="O326" s="189">
        <f t="shared" si="190"/>
        <v>4.5943382131029276E-4</v>
      </c>
      <c r="P326" s="189">
        <f t="shared" si="190"/>
        <v>4.7383108405791598E-4</v>
      </c>
      <c r="Q326" s="189">
        <f t="shared" si="190"/>
        <v>4.8817503450010463E-4</v>
      </c>
      <c r="R326" s="189">
        <f t="shared" si="190"/>
        <v>5.0246464380576748E-4</v>
      </c>
      <c r="S326" s="189">
        <f t="shared" si="190"/>
        <v>5.1669888314379215E-4</v>
      </c>
      <c r="T326" s="189">
        <f t="shared" si="190"/>
        <v>5.3087672368308698E-4</v>
      </c>
      <c r="U326" s="189">
        <f t="shared" si="190"/>
        <v>5.4499713659256015E-4</v>
      </c>
      <c r="V326" s="189">
        <f t="shared" si="190"/>
        <v>5.5905909304109966E-4</v>
      </c>
      <c r="W326" s="189">
        <f t="shared" si="190"/>
        <v>5.7231860957896005E-4</v>
      </c>
      <c r="X326" s="189">
        <f t="shared" si="190"/>
        <v>5.8564709991329846E-4</v>
      </c>
      <c r="Y326" s="189">
        <f t="shared" si="190"/>
        <v>5.9888720627609613E-4</v>
      </c>
      <c r="Z326" s="189">
        <f t="shared" si="190"/>
        <v>6.1203817303837321E-4</v>
      </c>
      <c r="AA326" s="190">
        <f t="shared" si="190"/>
        <v>6.2509924763150986E-4</v>
      </c>
      <c r="AB326" s="190">
        <f t="shared" si="190"/>
        <v>6.3806968053175324E-4</v>
      </c>
      <c r="AC326" s="190">
        <f t="shared" si="190"/>
        <v>6.5094872524486778E-4</v>
      </c>
      <c r="AD326" s="190">
        <f t="shared" si="190"/>
        <v>6.637356382908254E-4</v>
      </c>
      <c r="AE326" s="190">
        <f t="shared" si="190"/>
        <v>6.7642967918859283E-4</v>
      </c>
      <c r="AF326" s="190">
        <f t="shared" si="190"/>
        <v>6.8903011044105851E-4</v>
      </c>
      <c r="AG326" s="190">
        <f t="shared" si="190"/>
        <v>7.0153619751999754E-4</v>
      </c>
      <c r="AH326" s="190">
        <f t="shared" si="190"/>
        <v>7.1394720885113478E-4</v>
      </c>
      <c r="AI326" s="190">
        <f t="shared" si="190"/>
        <v>7.2626241579934199E-4</v>
      </c>
      <c r="AJ326" s="191">
        <f t="shared" si="190"/>
        <v>7.3848109265387582E-4</v>
      </c>
    </row>
    <row r="327" spans="1:36" x14ac:dyDescent="0.3">
      <c r="A327" s="7" t="s">
        <v>243</v>
      </c>
      <c r="B327" s="55" t="s">
        <v>529</v>
      </c>
      <c r="C327" s="186">
        <f t="shared" ref="C327:AJ327" si="191">+C243*C385</f>
        <v>7.7730203865394878E-5</v>
      </c>
      <c r="D327" s="186">
        <f t="shared" si="191"/>
        <v>7.6033531944603053E-5</v>
      </c>
      <c r="E327" s="186">
        <f t="shared" si="191"/>
        <v>7.2520636339836215E-5</v>
      </c>
      <c r="F327" s="186">
        <f t="shared" si="191"/>
        <v>7.5643378004795644E-5</v>
      </c>
      <c r="G327" s="186">
        <f t="shared" si="191"/>
        <v>7.7998800106960986E-5</v>
      </c>
      <c r="H327" s="186">
        <f t="shared" si="191"/>
        <v>6.5160668269616435E-5</v>
      </c>
      <c r="I327" s="186">
        <f t="shared" si="191"/>
        <v>1.0508963088895437E-4</v>
      </c>
      <c r="J327" s="186">
        <f t="shared" si="191"/>
        <v>1.0427472745884972E-4</v>
      </c>
      <c r="K327" s="186">
        <f t="shared" si="191"/>
        <v>1.0345919545472632E-4</v>
      </c>
      <c r="L327" s="186">
        <f t="shared" si="191"/>
        <v>1.0264308123671993E-4</v>
      </c>
      <c r="M327" s="186">
        <f t="shared" si="191"/>
        <v>1.0182643116496601E-4</v>
      </c>
      <c r="N327" s="186">
        <f t="shared" si="191"/>
        <v>1.0100929159960005E-4</v>
      </c>
      <c r="O327" s="186">
        <f t="shared" si="191"/>
        <v>1.0019170890075752E-4</v>
      </c>
      <c r="P327" s="186">
        <f t="shared" si="191"/>
        <v>9.9373729428573992E-5</v>
      </c>
      <c r="Q327" s="186">
        <f t="shared" si="191"/>
        <v>9.8555399543184732E-5</v>
      </c>
      <c r="R327" s="186">
        <f t="shared" si="191"/>
        <v>9.7736765604725437E-5</v>
      </c>
      <c r="S327" s="186">
        <f t="shared" si="191"/>
        <v>9.6917873973331335E-5</v>
      </c>
      <c r="T327" s="186">
        <f t="shared" si="191"/>
        <v>9.6098771009138018E-5</v>
      </c>
      <c r="U327" s="186">
        <f t="shared" si="191"/>
        <v>9.5279503072281065E-5</v>
      </c>
      <c r="V327" s="186">
        <f t="shared" si="191"/>
        <v>9.4460116522895743E-5</v>
      </c>
      <c r="W327" s="186">
        <f t="shared" si="191"/>
        <v>9.3519255827334967E-5</v>
      </c>
      <c r="X327" s="186">
        <f t="shared" si="191"/>
        <v>9.2606686038035097E-5</v>
      </c>
      <c r="Y327" s="186">
        <f t="shared" si="191"/>
        <v>9.1695988390787817E-5</v>
      </c>
      <c r="Z327" s="186">
        <f t="shared" si="191"/>
        <v>9.0787203352328774E-5</v>
      </c>
      <c r="AA327" s="53">
        <f t="shared" si="191"/>
        <v>8.988037122549941E-5</v>
      </c>
      <c r="AB327" s="53">
        <f t="shared" si="191"/>
        <v>8.8975532150076942E-5</v>
      </c>
      <c r="AC327" s="53">
        <f t="shared" si="191"/>
        <v>8.8072726103597583E-5</v>
      </c>
      <c r="AD327" s="53">
        <f t="shared" si="191"/>
        <v>8.7171992902175256E-5</v>
      </c>
      <c r="AE327" s="53">
        <f t="shared" si="191"/>
        <v>8.6273372201315997E-5</v>
      </c>
      <c r="AF327" s="53">
        <f t="shared" si="191"/>
        <v>8.5376903496726616E-5</v>
      </c>
      <c r="AG327" s="53">
        <f t="shared" si="191"/>
        <v>8.4482626125118599E-5</v>
      </c>
      <c r="AH327" s="53">
        <f t="shared" si="191"/>
        <v>8.3590579265008035E-5</v>
      </c>
      <c r="AI327" s="53">
        <f t="shared" si="191"/>
        <v>8.2700801937509553E-5</v>
      </c>
      <c r="AJ327" s="57">
        <f t="shared" si="191"/>
        <v>8.1813333007126171E-5</v>
      </c>
    </row>
    <row r="328" spans="1:36" x14ac:dyDescent="0.3">
      <c r="A328" s="7" t="s">
        <v>244</v>
      </c>
      <c r="B328" s="55" t="s">
        <v>529</v>
      </c>
      <c r="C328" s="189">
        <f t="shared" ref="C328:AJ328" si="192">+C244*C390</f>
        <v>1.3997374484791781E-2</v>
      </c>
      <c r="D328" s="189">
        <f t="shared" si="192"/>
        <v>1.420442587689911E-2</v>
      </c>
      <c r="E328" s="189">
        <f t="shared" si="192"/>
        <v>1.3816119936358106E-2</v>
      </c>
      <c r="F328" s="189">
        <f t="shared" si="192"/>
        <v>1.3632156805895872E-2</v>
      </c>
      <c r="G328" s="189">
        <f t="shared" si="192"/>
        <v>1.2976325526383923E-2</v>
      </c>
      <c r="H328" s="189">
        <f t="shared" si="192"/>
        <v>1.3810724826087842E-2</v>
      </c>
      <c r="I328" s="189">
        <f t="shared" si="192"/>
        <v>2.2201704771594753E-2</v>
      </c>
      <c r="J328" s="189">
        <f t="shared" si="192"/>
        <v>2.2257757183058717E-2</v>
      </c>
      <c r="K328" s="189">
        <f t="shared" si="192"/>
        <v>2.2297341084116882E-2</v>
      </c>
      <c r="L328" s="189">
        <f t="shared" si="192"/>
        <v>2.2326672853095884E-2</v>
      </c>
      <c r="M328" s="189">
        <f t="shared" si="192"/>
        <v>2.2342379804593242E-2</v>
      </c>
      <c r="N328" s="189">
        <f t="shared" si="192"/>
        <v>2.2339409725722351E-2</v>
      </c>
      <c r="O328" s="189">
        <f t="shared" si="192"/>
        <v>2.2319413885874082E-2</v>
      </c>
      <c r="P328" s="189">
        <f t="shared" si="192"/>
        <v>2.2276885406391545E-2</v>
      </c>
      <c r="Q328" s="189">
        <f t="shared" si="192"/>
        <v>2.2214258357337112E-2</v>
      </c>
      <c r="R328" s="189">
        <f t="shared" si="192"/>
        <v>2.2124586118515324E-2</v>
      </c>
      <c r="S328" s="189">
        <f t="shared" si="192"/>
        <v>2.2009911070470716E-2</v>
      </c>
      <c r="T328" s="189">
        <f t="shared" si="192"/>
        <v>2.1863259234270137E-2</v>
      </c>
      <c r="U328" s="189">
        <f t="shared" si="192"/>
        <v>2.1724387892463465E-2</v>
      </c>
      <c r="V328" s="189">
        <f t="shared" si="192"/>
        <v>2.1617825981836206E-2</v>
      </c>
      <c r="W328" s="189">
        <f t="shared" si="192"/>
        <v>2.1490944402188069E-2</v>
      </c>
      <c r="X328" s="189">
        <f t="shared" si="192"/>
        <v>2.1388315857257569E-2</v>
      </c>
      <c r="Y328" s="189">
        <f t="shared" si="192"/>
        <v>2.1308124107153444E-2</v>
      </c>
      <c r="Z328" s="189">
        <f t="shared" si="192"/>
        <v>2.1255622539066356E-2</v>
      </c>
      <c r="AA328" s="190">
        <f t="shared" si="192"/>
        <v>2.1237713559680221E-2</v>
      </c>
      <c r="AB328" s="190">
        <f t="shared" si="192"/>
        <v>2.122907176146124E-2</v>
      </c>
      <c r="AC328" s="190">
        <f t="shared" si="192"/>
        <v>2.1235496136600557E-2</v>
      </c>
      <c r="AD328" s="190">
        <f t="shared" si="192"/>
        <v>2.1255335429588733E-2</v>
      </c>
      <c r="AE328" s="190">
        <f t="shared" si="192"/>
        <v>2.1288477755861502E-2</v>
      </c>
      <c r="AF328" s="190">
        <f t="shared" si="192"/>
        <v>2.1345006481112941E-2</v>
      </c>
      <c r="AG328" s="190">
        <f t="shared" si="192"/>
        <v>2.1424818025370648E-2</v>
      </c>
      <c r="AH328" s="190">
        <f t="shared" si="192"/>
        <v>2.1533633616626701E-2</v>
      </c>
      <c r="AI328" s="190">
        <f t="shared" si="192"/>
        <v>2.1670126171078136E-2</v>
      </c>
      <c r="AJ328" s="191">
        <f t="shared" si="192"/>
        <v>2.1842795057651975E-2</v>
      </c>
    </row>
    <row r="329" spans="1:36" x14ac:dyDescent="0.3">
      <c r="A329" s="7" t="s">
        <v>245</v>
      </c>
      <c r="B329" s="55" t="s">
        <v>529</v>
      </c>
      <c r="C329" s="184">
        <f t="shared" ref="C329:H330" si="193">+C245*C359</f>
        <v>8.1156804543053889E-5</v>
      </c>
      <c r="D329" s="184">
        <f t="shared" si="193"/>
        <v>7.6779553275537044E-5</v>
      </c>
      <c r="E329" s="184">
        <f t="shared" si="193"/>
        <v>8.248349833871112E-5</v>
      </c>
      <c r="F329" s="184">
        <f t="shared" si="193"/>
        <v>4.8741816287565224E-5</v>
      </c>
      <c r="G329" s="184">
        <f t="shared" si="193"/>
        <v>7.7746548499261849E-5</v>
      </c>
      <c r="H329" s="184">
        <f t="shared" si="193"/>
        <v>6.7752510813456202E-5</v>
      </c>
      <c r="I329" s="93">
        <f t="shared" ref="I329:AJ329" si="194">+I245*I358</f>
        <v>5.7572848752644159E-5</v>
      </c>
      <c r="J329" s="93">
        <f t="shared" si="194"/>
        <v>5.0982840343488393E-5</v>
      </c>
      <c r="K329" s="93">
        <f t="shared" si="194"/>
        <v>4.4582016964600658E-5</v>
      </c>
      <c r="L329" s="93">
        <f t="shared" si="194"/>
        <v>3.8372910621948247E-5</v>
      </c>
      <c r="M329" s="93">
        <f t="shared" si="194"/>
        <v>3.2358061340391267E-5</v>
      </c>
      <c r="N329" s="93">
        <f t="shared" si="194"/>
        <v>2.6540017163679522E-5</v>
      </c>
      <c r="O329" s="93">
        <f t="shared" si="194"/>
        <v>2.0921334154458584E-5</v>
      </c>
      <c r="P329" s="93">
        <f t="shared" si="194"/>
        <v>1.5504576394260665E-5</v>
      </c>
      <c r="Q329" s="93">
        <f t="shared" si="194"/>
        <v>1.0292315983509209E-5</v>
      </c>
      <c r="R329" s="93">
        <f t="shared" si="194"/>
        <v>5.2871330415232331E-6</v>
      </c>
      <c r="S329" s="93">
        <f t="shared" si="194"/>
        <v>4.9161570650857562E-7</v>
      </c>
      <c r="T329" s="93">
        <f t="shared" si="194"/>
        <v>0</v>
      </c>
      <c r="U329" s="93">
        <f t="shared" si="194"/>
        <v>0</v>
      </c>
      <c r="V329" s="93">
        <f t="shared" si="194"/>
        <v>0</v>
      </c>
      <c r="W329" s="93">
        <f t="shared" si="194"/>
        <v>0</v>
      </c>
      <c r="X329" s="93">
        <f t="shared" si="194"/>
        <v>0</v>
      </c>
      <c r="Y329" s="93">
        <f t="shared" si="194"/>
        <v>0</v>
      </c>
      <c r="Z329" s="93">
        <f t="shared" si="194"/>
        <v>0</v>
      </c>
      <c r="AA329" s="93">
        <f t="shared" si="194"/>
        <v>0</v>
      </c>
      <c r="AB329" s="93">
        <f t="shared" si="194"/>
        <v>0</v>
      </c>
      <c r="AC329" s="93">
        <f t="shared" si="194"/>
        <v>0</v>
      </c>
      <c r="AD329" s="93">
        <f t="shared" si="194"/>
        <v>0</v>
      </c>
      <c r="AE329" s="93">
        <f t="shared" si="194"/>
        <v>0</v>
      </c>
      <c r="AF329" s="93">
        <f t="shared" si="194"/>
        <v>0</v>
      </c>
      <c r="AG329" s="93">
        <f t="shared" si="194"/>
        <v>0</v>
      </c>
      <c r="AH329" s="93">
        <f t="shared" si="194"/>
        <v>0</v>
      </c>
      <c r="AI329" s="93">
        <f t="shared" si="194"/>
        <v>0</v>
      </c>
      <c r="AJ329" s="185">
        <f t="shared" si="194"/>
        <v>0</v>
      </c>
    </row>
    <row r="330" spans="1:36" x14ac:dyDescent="0.3">
      <c r="A330" s="7" t="s">
        <v>246</v>
      </c>
      <c r="B330" s="55" t="s">
        <v>529</v>
      </c>
      <c r="C330" s="186">
        <f t="shared" si="193"/>
        <v>0</v>
      </c>
      <c r="D330" s="186">
        <f t="shared" si="193"/>
        <v>8.6706759987980382E-7</v>
      </c>
      <c r="E330" s="186">
        <f t="shared" si="193"/>
        <v>1.0496999731909029E-6</v>
      </c>
      <c r="F330" s="186">
        <f t="shared" si="193"/>
        <v>2.2298690358976102E-6</v>
      </c>
      <c r="G330" s="186">
        <f t="shared" si="193"/>
        <v>1.9216572800685226E-6</v>
      </c>
      <c r="H330" s="186">
        <f t="shared" si="193"/>
        <v>1.1226199269246558E-6</v>
      </c>
      <c r="I330" s="53">
        <f t="shared" ref="I330:AJ330" si="195">+I246*I359</f>
        <v>1.15788699704648E-6</v>
      </c>
      <c r="J330" s="53">
        <f t="shared" si="195"/>
        <v>9.1622872466677335E-7</v>
      </c>
      <c r="K330" s="53">
        <f t="shared" si="195"/>
        <v>6.8225916678650187E-7</v>
      </c>
      <c r="L330" s="53">
        <f t="shared" si="195"/>
        <v>4.5607713143895229E-7</v>
      </c>
      <c r="M330" s="53">
        <f t="shared" si="195"/>
        <v>2.3778173589367775E-7</v>
      </c>
      <c r="N330" s="53">
        <f t="shared" si="195"/>
        <v>2.74724066565734E-8</v>
      </c>
      <c r="O330" s="53">
        <f t="shared" si="195"/>
        <v>-1.7475112053042041E-7</v>
      </c>
      <c r="P330" s="53">
        <f t="shared" si="195"/>
        <v>-3.6878880068887156E-7</v>
      </c>
      <c r="Q330" s="53">
        <f t="shared" si="195"/>
        <v>-5.5454027960415636E-7</v>
      </c>
      <c r="R330" s="53">
        <f t="shared" si="195"/>
        <v>-7.3190489382538141E-7</v>
      </c>
      <c r="S330" s="53">
        <f t="shared" si="195"/>
        <v>-9.0078167066538781E-7</v>
      </c>
      <c r="T330" s="53">
        <f t="shared" si="195"/>
        <v>-1.0596455760575044E-6</v>
      </c>
      <c r="U330" s="53">
        <f t="shared" si="195"/>
        <v>0</v>
      </c>
      <c r="V330" s="53">
        <f t="shared" si="195"/>
        <v>0</v>
      </c>
      <c r="W330" s="53">
        <f t="shared" si="195"/>
        <v>0</v>
      </c>
      <c r="X330" s="53">
        <f t="shared" si="195"/>
        <v>0</v>
      </c>
      <c r="Y330" s="53">
        <f t="shared" si="195"/>
        <v>0</v>
      </c>
      <c r="Z330" s="53">
        <f t="shared" si="195"/>
        <v>0</v>
      </c>
      <c r="AA330" s="53">
        <f t="shared" si="195"/>
        <v>0</v>
      </c>
      <c r="AB330" s="53">
        <f t="shared" si="195"/>
        <v>0</v>
      </c>
      <c r="AC330" s="53">
        <f t="shared" si="195"/>
        <v>0</v>
      </c>
      <c r="AD330" s="53">
        <f t="shared" si="195"/>
        <v>0</v>
      </c>
      <c r="AE330" s="53">
        <f t="shared" si="195"/>
        <v>0</v>
      </c>
      <c r="AF330" s="53">
        <f t="shared" si="195"/>
        <v>0</v>
      </c>
      <c r="AG330" s="53">
        <f t="shared" si="195"/>
        <v>0</v>
      </c>
      <c r="AH330" s="53">
        <f t="shared" si="195"/>
        <v>0</v>
      </c>
      <c r="AI330" s="53">
        <f t="shared" si="195"/>
        <v>0</v>
      </c>
      <c r="AJ330" s="57">
        <f t="shared" si="195"/>
        <v>0</v>
      </c>
    </row>
    <row r="331" spans="1:36" x14ac:dyDescent="0.3">
      <c r="A331" s="7" t="s">
        <v>247</v>
      </c>
      <c r="B331" s="55" t="s">
        <v>529</v>
      </c>
      <c r="C331" s="186">
        <f t="shared" ref="C331:H331" si="196">+C247*C363</f>
        <v>2.6979520573310019E-3</v>
      </c>
      <c r="D331" s="186">
        <f t="shared" si="196"/>
        <v>2.6968638271129206E-3</v>
      </c>
      <c r="E331" s="186">
        <f t="shared" si="196"/>
        <v>2.7991872635706673E-3</v>
      </c>
      <c r="F331" s="186">
        <f t="shared" si="196"/>
        <v>3.2538086601104112E-3</v>
      </c>
      <c r="G331" s="186">
        <f t="shared" si="196"/>
        <v>3.2471368732796589E-3</v>
      </c>
      <c r="H331" s="186">
        <f t="shared" si="196"/>
        <v>2.9937229921555317E-3</v>
      </c>
      <c r="I331" s="53">
        <f t="shared" ref="I331:AJ331" si="197">+I247*I362</f>
        <v>1.851833048339933E-3</v>
      </c>
      <c r="J331" s="53">
        <f t="shared" si="197"/>
        <v>1.818240639251805E-3</v>
      </c>
      <c r="K331" s="53">
        <f t="shared" si="197"/>
        <v>1.7844431677064201E-3</v>
      </c>
      <c r="L331" s="53">
        <f t="shared" si="197"/>
        <v>1.7504401654295637E-3</v>
      </c>
      <c r="M331" s="53">
        <f t="shared" si="197"/>
        <v>1.7162311639119716E-3</v>
      </c>
      <c r="N331" s="53">
        <f t="shared" si="197"/>
        <v>1.6818156944093349E-3</v>
      </c>
      <c r="O331" s="53">
        <f t="shared" si="197"/>
        <v>1.6471932879422969E-3</v>
      </c>
      <c r="P331" s="53">
        <f t="shared" si="197"/>
        <v>1.6123634752964538E-3</v>
      </c>
      <c r="Q331" s="53">
        <f t="shared" si="197"/>
        <v>1.5773257870223577E-3</v>
      </c>
      <c r="R331" s="53">
        <f t="shared" si="197"/>
        <v>1.5420797534355104E-3</v>
      </c>
      <c r="S331" s="53">
        <f t="shared" si="197"/>
        <v>1.5066249046163706E-3</v>
      </c>
      <c r="T331" s="53">
        <f t="shared" si="197"/>
        <v>1.4689870223302359E-3</v>
      </c>
      <c r="U331" s="53">
        <f t="shared" si="197"/>
        <v>1.4302546227572433E-3</v>
      </c>
      <c r="V331" s="53">
        <f t="shared" si="197"/>
        <v>1.3921011678812486E-3</v>
      </c>
      <c r="W331" s="53">
        <f t="shared" si="197"/>
        <v>1.3538580965150255E-3</v>
      </c>
      <c r="X331" s="53">
        <f t="shared" si="197"/>
        <v>1.3155253624743569E-3</v>
      </c>
      <c r="Y331" s="53">
        <f t="shared" si="197"/>
        <v>1.2771029196311224E-3</v>
      </c>
      <c r="Z331" s="53">
        <f t="shared" si="197"/>
        <v>1.2385907219128961E-3</v>
      </c>
      <c r="AA331" s="53">
        <f t="shared" si="197"/>
        <v>1.1989484890529657E-3</v>
      </c>
      <c r="AB331" s="53">
        <f t="shared" si="197"/>
        <v>1.159610747601431E-3</v>
      </c>
      <c r="AC331" s="53">
        <f t="shared" si="197"/>
        <v>1.1202293398625569E-3</v>
      </c>
      <c r="AD331" s="53">
        <f t="shared" si="197"/>
        <v>1.0808042967224108E-3</v>
      </c>
      <c r="AE331" s="53">
        <f t="shared" si="197"/>
        <v>1.0413356490482253E-3</v>
      </c>
      <c r="AF331" s="53">
        <f t="shared" si="197"/>
        <v>1.0018234276880432E-3</v>
      </c>
      <c r="AG331" s="53">
        <f t="shared" si="197"/>
        <v>9.6226766347036431E-4</v>
      </c>
      <c r="AH331" s="53">
        <f t="shared" si="197"/>
        <v>9.2266838720379525E-4</v>
      </c>
      <c r="AI331" s="53">
        <f t="shared" si="197"/>
        <v>8.830256296767109E-4</v>
      </c>
      <c r="AJ331" s="57">
        <f t="shared" si="197"/>
        <v>8.4333942165691329E-4</v>
      </c>
    </row>
    <row r="332" spans="1:36" x14ac:dyDescent="0.3">
      <c r="A332" s="7" t="s">
        <v>248</v>
      </c>
      <c r="B332" s="55" t="s">
        <v>529</v>
      </c>
      <c r="C332" s="187">
        <f t="shared" ref="C332:H332" si="198">+C248*C362</f>
        <v>0</v>
      </c>
      <c r="D332" s="187">
        <f t="shared" si="198"/>
        <v>5.4013658000645491E-6</v>
      </c>
      <c r="E332" s="187">
        <f t="shared" si="198"/>
        <v>1.0346886105940401E-6</v>
      </c>
      <c r="F332" s="187">
        <f t="shared" si="198"/>
        <v>9.600703751300595E-7</v>
      </c>
      <c r="G332" s="187">
        <f t="shared" si="198"/>
        <v>9.1750038114508362E-7</v>
      </c>
      <c r="H332" s="187">
        <f t="shared" si="198"/>
        <v>1.4591320787924595E-6</v>
      </c>
      <c r="I332" s="94">
        <f t="shared" ref="I332:AJ332" si="199">+I248*I361</f>
        <v>4.9628648257772605E-6</v>
      </c>
      <c r="J332" s="94">
        <f t="shared" si="199"/>
        <v>5.3164540453277034E-6</v>
      </c>
      <c r="K332" s="94">
        <f t="shared" si="199"/>
        <v>5.6515410803134479E-6</v>
      </c>
      <c r="L332" s="94">
        <f t="shared" si="199"/>
        <v>5.9680643287195179E-6</v>
      </c>
      <c r="M332" s="94">
        <f t="shared" si="199"/>
        <v>6.2659621885304775E-6</v>
      </c>
      <c r="N332" s="94">
        <f t="shared" si="199"/>
        <v>6.5451730577313533E-6</v>
      </c>
      <c r="O332" s="94">
        <f t="shared" si="199"/>
        <v>6.8056353343070098E-6</v>
      </c>
      <c r="P332" s="94">
        <f t="shared" si="199"/>
        <v>7.0472874162423179E-6</v>
      </c>
      <c r="Q332" s="94">
        <f t="shared" si="199"/>
        <v>7.2700677015221523E-6</v>
      </c>
      <c r="R332" s="94">
        <f t="shared" si="199"/>
        <v>7.4739145881313753E-6</v>
      </c>
      <c r="S332" s="94">
        <f t="shared" si="199"/>
        <v>7.658766474054861E-6</v>
      </c>
      <c r="T332" s="94">
        <f t="shared" si="199"/>
        <v>7.8140626915941425E-6</v>
      </c>
      <c r="U332" s="94">
        <f t="shared" si="199"/>
        <v>7.9443978963723706E-6</v>
      </c>
      <c r="V332" s="94">
        <f t="shared" si="199"/>
        <v>8.0587832157711198E-6</v>
      </c>
      <c r="W332" s="94">
        <f t="shared" si="199"/>
        <v>8.1536931843385136E-6</v>
      </c>
      <c r="X332" s="94">
        <f t="shared" si="199"/>
        <v>8.2291582128553707E-6</v>
      </c>
      <c r="Y332" s="94">
        <f t="shared" si="199"/>
        <v>8.2852085218620794E-6</v>
      </c>
      <c r="Z332" s="94">
        <f t="shared" si="199"/>
        <v>8.3218741431441072E-6</v>
      </c>
      <c r="AA332" s="94">
        <f t="shared" si="199"/>
        <v>8.3319559317972481E-6</v>
      </c>
      <c r="AB332" s="94">
        <f t="shared" si="199"/>
        <v>8.3250654659920167E-6</v>
      </c>
      <c r="AC332" s="94">
        <f t="shared" si="199"/>
        <v>8.2989266472145112E-6</v>
      </c>
      <c r="AD332" s="94">
        <f t="shared" si="199"/>
        <v>8.2536024645646683E-6</v>
      </c>
      <c r="AE332" s="94">
        <f t="shared" si="199"/>
        <v>8.1891555789092787E-6</v>
      </c>
      <c r="AF332" s="94">
        <f t="shared" si="199"/>
        <v>8.1056483252396373E-6</v>
      </c>
      <c r="AG332" s="94">
        <f t="shared" si="199"/>
        <v>8.0031427150079271E-6</v>
      </c>
      <c r="AH332" s="94">
        <f t="shared" si="199"/>
        <v>7.8817004384426302E-6</v>
      </c>
      <c r="AI332" s="94">
        <f t="shared" si="199"/>
        <v>7.7413828668431768E-6</v>
      </c>
      <c r="AJ332" s="188">
        <f t="shared" si="199"/>
        <v>7.5822510548540522E-6</v>
      </c>
    </row>
    <row r="333" spans="1:36" x14ac:dyDescent="0.3">
      <c r="A333" s="7" t="s">
        <v>249</v>
      </c>
      <c r="B333" s="55" t="s">
        <v>529</v>
      </c>
      <c r="C333" s="189">
        <f t="shared" ref="C333:H333" si="200">+C249*C369</f>
        <v>5.2615589663381244E-5</v>
      </c>
      <c r="D333" s="189">
        <f t="shared" si="200"/>
        <v>3.4807099888806537E-5</v>
      </c>
      <c r="E333" s="189">
        <f t="shared" si="200"/>
        <v>5.7692480174405272E-5</v>
      </c>
      <c r="F333" s="189">
        <f t="shared" si="200"/>
        <v>6.8409329231525616E-5</v>
      </c>
      <c r="G333" s="189">
        <f t="shared" si="200"/>
        <v>7.8084505487733492E-5</v>
      </c>
      <c r="H333" s="189">
        <f t="shared" si="200"/>
        <v>3.9002238195956439E-5</v>
      </c>
      <c r="I333" s="189">
        <f t="shared" ref="I333:AJ333" si="201">+I249*I367</f>
        <v>6.9150550327891832E-5</v>
      </c>
      <c r="J333" s="189">
        <f t="shared" si="201"/>
        <v>6.6309331816128615E-5</v>
      </c>
      <c r="K333" s="189">
        <f t="shared" si="201"/>
        <v>6.3527494321116866E-5</v>
      </c>
      <c r="L333" s="189">
        <f t="shared" si="201"/>
        <v>6.0805052074170007E-5</v>
      </c>
      <c r="M333" s="189">
        <f t="shared" si="201"/>
        <v>5.8142019306601165E-5</v>
      </c>
      <c r="N333" s="189">
        <f t="shared" si="201"/>
        <v>5.5538410249724419E-5</v>
      </c>
      <c r="O333" s="189">
        <f t="shared" si="201"/>
        <v>5.2994239134852912E-5</v>
      </c>
      <c r="P333" s="189">
        <f t="shared" si="201"/>
        <v>5.0509520193300064E-5</v>
      </c>
      <c r="Q333" s="189">
        <f t="shared" si="201"/>
        <v>4.8084267656379329E-5</v>
      </c>
      <c r="R333" s="189">
        <f t="shared" si="201"/>
        <v>4.5718495755404148E-5</v>
      </c>
      <c r="S333" s="189">
        <f t="shared" si="201"/>
        <v>4.3412218721687968E-5</v>
      </c>
      <c r="T333" s="189">
        <f t="shared" si="201"/>
        <v>4.1165450786544231E-5</v>
      </c>
      <c r="U333" s="189">
        <f t="shared" si="201"/>
        <v>3.8978206181286378E-5</v>
      </c>
      <c r="V333" s="189">
        <f t="shared" si="201"/>
        <v>3.6850499137227855E-5</v>
      </c>
      <c r="W333" s="189">
        <f t="shared" si="201"/>
        <v>3.4782343885681873E-5</v>
      </c>
      <c r="X333" s="189">
        <f t="shared" si="201"/>
        <v>3.2773754657962348E-5</v>
      </c>
      <c r="Y333" s="189">
        <f t="shared" si="201"/>
        <v>3.0824745685382489E-5</v>
      </c>
      <c r="Z333" s="189">
        <f t="shared" si="201"/>
        <v>2.8935331199255728E-5</v>
      </c>
      <c r="AA333" s="190">
        <f t="shared" si="201"/>
        <v>2.7082028463500968E-5</v>
      </c>
      <c r="AB333" s="190">
        <f t="shared" si="201"/>
        <v>2.5298557283042867E-5</v>
      </c>
      <c r="AC333" s="190">
        <f t="shared" si="201"/>
        <v>2.3576689332079752E-5</v>
      </c>
      <c r="AD333" s="190">
        <f t="shared" si="201"/>
        <v>2.1916330711320757E-5</v>
      </c>
      <c r="AE333" s="190">
        <f t="shared" si="201"/>
        <v>2.0317387741029553E-5</v>
      </c>
      <c r="AF333" s="190">
        <f t="shared" si="201"/>
        <v>1.8779766960383086E-5</v>
      </c>
      <c r="AG333" s="190">
        <f t="shared" si="201"/>
        <v>1.7303375126832443E-5</v>
      </c>
      <c r="AH333" s="190">
        <f t="shared" si="201"/>
        <v>1.5888119215466035E-5</v>
      </c>
      <c r="AI333" s="190">
        <f t="shared" si="201"/>
        <v>1.4533906418374985E-5</v>
      </c>
      <c r="AJ333" s="191">
        <f t="shared" si="201"/>
        <v>1.3240644144020731E-5</v>
      </c>
    </row>
    <row r="334" spans="1:36" x14ac:dyDescent="0.3">
      <c r="A334" s="7" t="s">
        <v>250</v>
      </c>
      <c r="B334" s="55" t="s">
        <v>529</v>
      </c>
      <c r="C334" s="184">
        <f t="shared" ref="C334:H334" si="202">+C250*C376</f>
        <v>1.381419956123945E-5</v>
      </c>
      <c r="D334" s="184">
        <f t="shared" si="202"/>
        <v>4.2288318572177555E-5</v>
      </c>
      <c r="E334" s="184">
        <f t="shared" si="202"/>
        <v>4.8967600045895093E-5</v>
      </c>
      <c r="F334" s="184">
        <f t="shared" si="202"/>
        <v>5.305017268979387E-5</v>
      </c>
      <c r="G334" s="184">
        <f t="shared" si="202"/>
        <v>5.449556439104786E-5</v>
      </c>
      <c r="H334" s="184">
        <f t="shared" si="202"/>
        <v>2.2172101258903671E-5</v>
      </c>
      <c r="I334" s="93">
        <f t="shared" ref="I334:AJ334" si="203">+I250*I373</f>
        <v>8.7441226558251643E-5</v>
      </c>
      <c r="J334" s="93">
        <f t="shared" si="203"/>
        <v>8.4064314914353289E-5</v>
      </c>
      <c r="K334" s="93">
        <f t="shared" si="203"/>
        <v>8.031326468808318E-5</v>
      </c>
      <c r="L334" s="93">
        <f t="shared" si="203"/>
        <v>7.6213321419190238E-5</v>
      </c>
      <c r="M334" s="93">
        <f t="shared" si="203"/>
        <v>7.1790039249262913E-5</v>
      </c>
      <c r="N334" s="93">
        <f t="shared" si="203"/>
        <v>6.7069280921736087E-5</v>
      </c>
      <c r="O334" s="93">
        <f t="shared" si="203"/>
        <v>6.2077217781893873E-5</v>
      </c>
      <c r="P334" s="93">
        <f t="shared" si="203"/>
        <v>5.5333798793658457E-5</v>
      </c>
      <c r="Q334" s="93">
        <f t="shared" si="203"/>
        <v>4.8444751126290044E-5</v>
      </c>
      <c r="R334" s="93">
        <f t="shared" si="203"/>
        <v>4.1802722224754994E-5</v>
      </c>
      <c r="S334" s="93">
        <f t="shared" si="203"/>
        <v>3.5410016810496952E-5</v>
      </c>
      <c r="T334" s="93">
        <f t="shared" si="203"/>
        <v>2.9268939604965954E-5</v>
      </c>
      <c r="U334" s="93">
        <f t="shared" si="203"/>
        <v>2.3381795329603732E-5</v>
      </c>
      <c r="V334" s="93">
        <f t="shared" si="203"/>
        <v>1.7750888705860057E-5</v>
      </c>
      <c r="W334" s="93">
        <f t="shared" si="203"/>
        <v>1.2378524455178646E-5</v>
      </c>
      <c r="X334" s="93">
        <f t="shared" si="203"/>
        <v>7.2670072990036985E-6</v>
      </c>
      <c r="Y334" s="93">
        <f t="shared" si="203"/>
        <v>2.4186419587845736E-6</v>
      </c>
      <c r="Z334" s="93">
        <f t="shared" si="203"/>
        <v>-2.1642668440364908E-6</v>
      </c>
      <c r="AA334" s="93">
        <f t="shared" si="203"/>
        <v>0</v>
      </c>
      <c r="AB334" s="93">
        <f t="shared" si="203"/>
        <v>0</v>
      </c>
      <c r="AC334" s="93">
        <f t="shared" si="203"/>
        <v>0</v>
      </c>
      <c r="AD334" s="93">
        <f t="shared" si="203"/>
        <v>0</v>
      </c>
      <c r="AE334" s="93">
        <f t="shared" si="203"/>
        <v>0</v>
      </c>
      <c r="AF334" s="93">
        <f t="shared" si="203"/>
        <v>0</v>
      </c>
      <c r="AG334" s="93">
        <f t="shared" si="203"/>
        <v>0</v>
      </c>
      <c r="AH334" s="93">
        <f t="shared" si="203"/>
        <v>0</v>
      </c>
      <c r="AI334" s="93">
        <f t="shared" si="203"/>
        <v>0</v>
      </c>
      <c r="AJ334" s="185">
        <f t="shared" si="203"/>
        <v>0</v>
      </c>
    </row>
    <row r="335" spans="1:36" x14ac:dyDescent="0.3">
      <c r="A335" s="7" t="s">
        <v>251</v>
      </c>
      <c r="B335" s="55" t="s">
        <v>529</v>
      </c>
      <c r="C335" s="187">
        <f t="shared" ref="C335:H335" si="204">+C251*C378</f>
        <v>1.9255641355836496E-5</v>
      </c>
      <c r="D335" s="187">
        <f t="shared" si="204"/>
        <v>8.451173696354584E-6</v>
      </c>
      <c r="E335" s="187">
        <f t="shared" si="204"/>
        <v>9.1305714560023667E-6</v>
      </c>
      <c r="F335" s="187">
        <f t="shared" si="204"/>
        <v>1.1747698291440051E-5</v>
      </c>
      <c r="G335" s="187">
        <f t="shared" si="204"/>
        <v>1.4114253748181789E-5</v>
      </c>
      <c r="H335" s="187">
        <f t="shared" si="204"/>
        <v>1.2053868033138793E-5</v>
      </c>
      <c r="I335" s="94">
        <f t="shared" ref="I335:AJ335" si="205">+I251*I375</f>
        <v>9.5194364678767639E-6</v>
      </c>
      <c r="J335" s="94">
        <f t="shared" si="205"/>
        <v>7.3607762163721719E-6</v>
      </c>
      <c r="K335" s="94">
        <f t="shared" si="205"/>
        <v>5.454791013227996E-6</v>
      </c>
      <c r="L335" s="94">
        <f t="shared" si="205"/>
        <v>3.791821491203761E-6</v>
      </c>
      <c r="M335" s="94">
        <f t="shared" si="205"/>
        <v>2.362085677492223E-6</v>
      </c>
      <c r="N335" s="94">
        <f t="shared" si="205"/>
        <v>1.1556789937195925E-6</v>
      </c>
      <c r="O335" s="94">
        <f t="shared" si="205"/>
        <v>1.6257425594724349E-7</v>
      </c>
      <c r="P335" s="94">
        <f t="shared" si="205"/>
        <v>0</v>
      </c>
      <c r="Q335" s="94">
        <f t="shared" si="205"/>
        <v>0</v>
      </c>
      <c r="R335" s="94">
        <f t="shared" si="205"/>
        <v>0</v>
      </c>
      <c r="S335" s="94">
        <f t="shared" si="205"/>
        <v>0</v>
      </c>
      <c r="T335" s="94">
        <f t="shared" si="205"/>
        <v>0</v>
      </c>
      <c r="U335" s="94">
        <f t="shared" si="205"/>
        <v>0</v>
      </c>
      <c r="V335" s="94">
        <f t="shared" si="205"/>
        <v>0</v>
      </c>
      <c r="W335" s="94">
        <f t="shared" si="205"/>
        <v>0</v>
      </c>
      <c r="X335" s="94">
        <f t="shared" si="205"/>
        <v>0</v>
      </c>
      <c r="Y335" s="94">
        <f t="shared" si="205"/>
        <v>0</v>
      </c>
      <c r="Z335" s="94">
        <f t="shared" si="205"/>
        <v>0</v>
      </c>
      <c r="AA335" s="94">
        <f t="shared" si="205"/>
        <v>0</v>
      </c>
      <c r="AB335" s="94">
        <f t="shared" si="205"/>
        <v>0</v>
      </c>
      <c r="AC335" s="94">
        <f t="shared" si="205"/>
        <v>0</v>
      </c>
      <c r="AD335" s="94">
        <f t="shared" si="205"/>
        <v>0</v>
      </c>
      <c r="AE335" s="94">
        <f t="shared" si="205"/>
        <v>0</v>
      </c>
      <c r="AF335" s="94">
        <f t="shared" si="205"/>
        <v>0</v>
      </c>
      <c r="AG335" s="94">
        <f t="shared" si="205"/>
        <v>0</v>
      </c>
      <c r="AH335" s="94">
        <f t="shared" si="205"/>
        <v>0</v>
      </c>
      <c r="AI335" s="94">
        <f t="shared" si="205"/>
        <v>0</v>
      </c>
      <c r="AJ335" s="188">
        <f t="shared" si="205"/>
        <v>0</v>
      </c>
    </row>
    <row r="336" spans="1:36" x14ac:dyDescent="0.3">
      <c r="A336" s="7" t="s">
        <v>252</v>
      </c>
      <c r="B336" s="55" t="s">
        <v>529</v>
      </c>
      <c r="C336" s="189">
        <f t="shared" ref="C336:H336" si="206">+C252*C384</f>
        <v>6.8560814713871366E-5</v>
      </c>
      <c r="D336" s="189">
        <f t="shared" si="206"/>
        <v>4.4490622649886297E-5</v>
      </c>
      <c r="E336" s="189">
        <f t="shared" si="206"/>
        <v>6.2680838275056279E-5</v>
      </c>
      <c r="F336" s="189">
        <f t="shared" si="206"/>
        <v>5.1598915902889477E-5</v>
      </c>
      <c r="G336" s="189">
        <f t="shared" si="206"/>
        <v>7.3280213549285978E-5</v>
      </c>
      <c r="H336" s="189">
        <f t="shared" si="206"/>
        <v>6.4863121061002388E-5</v>
      </c>
      <c r="I336" s="189">
        <f t="shared" ref="I336:AJ336" si="207">+I252*I381</f>
        <v>8.8274400639919788E-5</v>
      </c>
      <c r="J336" s="189">
        <f t="shared" si="207"/>
        <v>8.3736146147167203E-5</v>
      </c>
      <c r="K336" s="189">
        <f t="shared" si="207"/>
        <v>7.9312752496182284E-5</v>
      </c>
      <c r="L336" s="189">
        <f t="shared" si="207"/>
        <v>7.5004219686966076E-5</v>
      </c>
      <c r="M336" s="189">
        <f t="shared" si="207"/>
        <v>7.0810547719519555E-5</v>
      </c>
      <c r="N336" s="189">
        <f t="shared" si="207"/>
        <v>6.6731736593840768E-5</v>
      </c>
      <c r="O336" s="189">
        <f t="shared" si="207"/>
        <v>6.2767786309931613E-5</v>
      </c>
      <c r="P336" s="189">
        <f t="shared" si="207"/>
        <v>5.8918696867790226E-5</v>
      </c>
      <c r="Q336" s="189">
        <f t="shared" si="207"/>
        <v>5.5184468267417543E-5</v>
      </c>
      <c r="R336" s="189">
        <f t="shared" si="207"/>
        <v>5.1565100508814452E-5</v>
      </c>
      <c r="S336" s="189">
        <f t="shared" si="207"/>
        <v>4.806059359197919E-5</v>
      </c>
      <c r="T336" s="189">
        <f t="shared" si="207"/>
        <v>4.4670947516913458E-5</v>
      </c>
      <c r="U336" s="189">
        <f t="shared" si="207"/>
        <v>4.1396162283615611E-5</v>
      </c>
      <c r="V336" s="189">
        <f t="shared" si="207"/>
        <v>3.8236237892086473E-5</v>
      </c>
      <c r="W336" s="189">
        <f t="shared" si="207"/>
        <v>3.5191174342326561E-5</v>
      </c>
      <c r="X336" s="189">
        <f t="shared" si="207"/>
        <v>3.2260971634334852E-5</v>
      </c>
      <c r="Y336" s="189">
        <f t="shared" si="207"/>
        <v>2.9445629768112554E-5</v>
      </c>
      <c r="Z336" s="189">
        <f t="shared" si="207"/>
        <v>2.6745148743658252E-5</v>
      </c>
      <c r="AA336" s="189">
        <f t="shared" si="207"/>
        <v>2.4138585389946263E-5</v>
      </c>
      <c r="AB336" s="189">
        <f t="shared" si="207"/>
        <v>2.1657278487354785E-5</v>
      </c>
      <c r="AC336" s="189">
        <f t="shared" si="207"/>
        <v>1.9293502814448772E-5</v>
      </c>
      <c r="AD336" s="189">
        <f t="shared" si="207"/>
        <v>1.7047052142745553E-5</v>
      </c>
      <c r="AE336" s="189">
        <f t="shared" si="207"/>
        <v>1.4917720725964139E-5</v>
      </c>
      <c r="AF336" s="189">
        <f t="shared" si="207"/>
        <v>1.290530329861507E-5</v>
      </c>
      <c r="AG336" s="189">
        <f t="shared" si="207"/>
        <v>1.1009595074600848E-5</v>
      </c>
      <c r="AH336" s="189">
        <f t="shared" si="207"/>
        <v>9.230391745812733E-6</v>
      </c>
      <c r="AI336" s="189">
        <f t="shared" si="207"/>
        <v>7.5674894807408378E-6</v>
      </c>
      <c r="AJ336" s="192">
        <f t="shared" si="207"/>
        <v>6.0206849230834661E-6</v>
      </c>
    </row>
    <row r="337" spans="1:36" x14ac:dyDescent="0.3">
      <c r="A337" s="7" t="s">
        <v>253</v>
      </c>
      <c r="B337" s="55" t="s">
        <v>529</v>
      </c>
      <c r="C337" s="186">
        <f t="shared" ref="C337:H337" si="208">+C253*C391</f>
        <v>3.6765117775161326E-3</v>
      </c>
      <c r="D337" s="186">
        <f t="shared" si="208"/>
        <v>3.9508027861012898E-3</v>
      </c>
      <c r="E337" s="186">
        <f t="shared" si="208"/>
        <v>3.5331554517889475E-3</v>
      </c>
      <c r="F337" s="186">
        <f t="shared" si="208"/>
        <v>4.0440210831561721E-3</v>
      </c>
      <c r="G337" s="186">
        <f t="shared" si="208"/>
        <v>4.4912729051403075E-3</v>
      </c>
      <c r="H337" s="186">
        <f t="shared" si="208"/>
        <v>3.6118751453274511E-3</v>
      </c>
      <c r="I337" s="186">
        <f t="shared" ref="I337:AJ337" si="209">+I253*I386</f>
        <v>3.9573978970532447E-3</v>
      </c>
      <c r="J337" s="186">
        <f t="shared" si="209"/>
        <v>3.8807423879571399E-3</v>
      </c>
      <c r="K337" s="186">
        <f t="shared" si="209"/>
        <v>3.8038403802607619E-3</v>
      </c>
      <c r="L337" s="186">
        <f t="shared" si="209"/>
        <v>3.7266918739641136E-3</v>
      </c>
      <c r="M337" s="186">
        <f t="shared" si="209"/>
        <v>3.6492968690671947E-3</v>
      </c>
      <c r="N337" s="186">
        <f t="shared" si="209"/>
        <v>3.5716553655700057E-3</v>
      </c>
      <c r="O337" s="186">
        <f t="shared" si="209"/>
        <v>3.4937673634725481E-3</v>
      </c>
      <c r="P337" s="186">
        <f t="shared" si="209"/>
        <v>3.4156328627748182E-3</v>
      </c>
      <c r="Q337" s="186">
        <f t="shared" si="209"/>
        <v>3.3372518634768177E-3</v>
      </c>
      <c r="R337" s="186">
        <f t="shared" si="209"/>
        <v>3.2586243655785469E-3</v>
      </c>
      <c r="S337" s="186">
        <f t="shared" si="209"/>
        <v>3.1797503690800077E-3</v>
      </c>
      <c r="T337" s="186">
        <f t="shared" si="209"/>
        <v>3.1006298739811962E-3</v>
      </c>
      <c r="U337" s="186">
        <f t="shared" si="209"/>
        <v>3.0212628802821139E-3</v>
      </c>
      <c r="V337" s="186">
        <f t="shared" si="209"/>
        <v>2.9416493879827615E-3</v>
      </c>
      <c r="W337" s="186">
        <f t="shared" si="209"/>
        <v>2.8617893970831216E-3</v>
      </c>
      <c r="X337" s="186">
        <f t="shared" si="209"/>
        <v>2.7816829075832284E-3</v>
      </c>
      <c r="Y337" s="186">
        <f t="shared" si="209"/>
        <v>2.7013299194830645E-3</v>
      </c>
      <c r="Z337" s="186">
        <f t="shared" si="209"/>
        <v>2.6207304327826304E-3</v>
      </c>
      <c r="AA337" s="53">
        <f t="shared" si="209"/>
        <v>2.5376826977980835E-3</v>
      </c>
      <c r="AB337" s="53">
        <f t="shared" si="209"/>
        <v>2.4552219518523721E-3</v>
      </c>
      <c r="AC337" s="53">
        <f t="shared" si="209"/>
        <v>2.3726117266213236E-3</v>
      </c>
      <c r="AD337" s="53">
        <f t="shared" si="209"/>
        <v>2.2898522843917079E-3</v>
      </c>
      <c r="AE337" s="53">
        <f t="shared" si="209"/>
        <v>2.2069438868370134E-3</v>
      </c>
      <c r="AF337" s="53">
        <f t="shared" si="209"/>
        <v>2.1238867950192477E-3</v>
      </c>
      <c r="AG337" s="53">
        <f t="shared" si="209"/>
        <v>2.0406812693907141E-3</v>
      </c>
      <c r="AH337" s="53">
        <f t="shared" si="209"/>
        <v>1.9573275697957948E-3</v>
      </c>
      <c r="AI337" s="53">
        <f t="shared" si="209"/>
        <v>1.8738259554727267E-3</v>
      </c>
      <c r="AJ337" s="57">
        <f t="shared" si="209"/>
        <v>1.7901766850553619E-3</v>
      </c>
    </row>
    <row r="338" spans="1:36" x14ac:dyDescent="0.3">
      <c r="A338" s="7" t="s">
        <v>254</v>
      </c>
      <c r="B338" s="55" t="s">
        <v>529</v>
      </c>
      <c r="C338" s="184">
        <f t="shared" ref="C338:AJ338" si="210">+C254*C350</f>
        <v>0</v>
      </c>
      <c r="D338" s="184">
        <f t="shared" si="210"/>
        <v>0</v>
      </c>
      <c r="E338" s="184">
        <f t="shared" si="210"/>
        <v>0</v>
      </c>
      <c r="F338" s="184">
        <f t="shared" si="210"/>
        <v>0</v>
      </c>
      <c r="G338" s="184">
        <f t="shared" si="210"/>
        <v>0</v>
      </c>
      <c r="H338" s="184">
        <f t="shared" si="210"/>
        <v>0</v>
      </c>
      <c r="I338" s="184">
        <f t="shared" si="210"/>
        <v>0</v>
      </c>
      <c r="J338" s="184">
        <f t="shared" si="210"/>
        <v>0</v>
      </c>
      <c r="K338" s="184">
        <f t="shared" si="210"/>
        <v>0</v>
      </c>
      <c r="L338" s="184">
        <f t="shared" si="210"/>
        <v>0</v>
      </c>
      <c r="M338" s="184">
        <f t="shared" si="210"/>
        <v>0</v>
      </c>
      <c r="N338" s="184">
        <f t="shared" si="210"/>
        <v>0</v>
      </c>
      <c r="O338" s="184">
        <f t="shared" si="210"/>
        <v>0</v>
      </c>
      <c r="P338" s="184">
        <f t="shared" si="210"/>
        <v>0</v>
      </c>
      <c r="Q338" s="184">
        <f t="shared" si="210"/>
        <v>0</v>
      </c>
      <c r="R338" s="184">
        <f t="shared" si="210"/>
        <v>0</v>
      </c>
      <c r="S338" s="184">
        <f t="shared" si="210"/>
        <v>0</v>
      </c>
      <c r="T338" s="184">
        <f t="shared" si="210"/>
        <v>0</v>
      </c>
      <c r="U338" s="184">
        <f t="shared" si="210"/>
        <v>0</v>
      </c>
      <c r="V338" s="184">
        <f t="shared" si="210"/>
        <v>0</v>
      </c>
      <c r="W338" s="184">
        <f t="shared" si="210"/>
        <v>0</v>
      </c>
      <c r="X338" s="184">
        <f t="shared" si="210"/>
        <v>0</v>
      </c>
      <c r="Y338" s="184">
        <f t="shared" si="210"/>
        <v>0</v>
      </c>
      <c r="Z338" s="184">
        <f t="shared" si="210"/>
        <v>0</v>
      </c>
      <c r="AA338" s="184">
        <f t="shared" si="210"/>
        <v>0</v>
      </c>
      <c r="AB338" s="184">
        <f t="shared" si="210"/>
        <v>0</v>
      </c>
      <c r="AC338" s="184">
        <f t="shared" si="210"/>
        <v>0</v>
      </c>
      <c r="AD338" s="184">
        <f t="shared" si="210"/>
        <v>0</v>
      </c>
      <c r="AE338" s="184">
        <f t="shared" si="210"/>
        <v>0</v>
      </c>
      <c r="AF338" s="184">
        <f t="shared" si="210"/>
        <v>0</v>
      </c>
      <c r="AG338" s="184">
        <f t="shared" si="210"/>
        <v>0</v>
      </c>
      <c r="AH338" s="184">
        <f t="shared" si="210"/>
        <v>0</v>
      </c>
      <c r="AI338" s="184">
        <f t="shared" si="210"/>
        <v>0</v>
      </c>
      <c r="AJ338" s="196">
        <f t="shared" si="210"/>
        <v>0</v>
      </c>
    </row>
    <row r="339" spans="1:36" x14ac:dyDescent="0.3">
      <c r="A339" s="7" t="s">
        <v>255</v>
      </c>
      <c r="B339" s="55" t="s">
        <v>529</v>
      </c>
      <c r="C339" s="187">
        <f t="shared" ref="C339:AJ339" si="211">+(C255/2)*(C350)+(C255/2)*(C351)</f>
        <v>0</v>
      </c>
      <c r="D339" s="187">
        <f t="shared" si="211"/>
        <v>0</v>
      </c>
      <c r="E339" s="187">
        <f t="shared" si="211"/>
        <v>0</v>
      </c>
      <c r="F339" s="187">
        <f t="shared" si="211"/>
        <v>0</v>
      </c>
      <c r="G339" s="187">
        <f t="shared" si="211"/>
        <v>0</v>
      </c>
      <c r="H339" s="187">
        <f t="shared" si="211"/>
        <v>0</v>
      </c>
      <c r="I339" s="187">
        <f t="shared" si="211"/>
        <v>0</v>
      </c>
      <c r="J339" s="187">
        <f t="shared" si="211"/>
        <v>0</v>
      </c>
      <c r="K339" s="187">
        <f t="shared" si="211"/>
        <v>0</v>
      </c>
      <c r="L339" s="187">
        <f t="shared" si="211"/>
        <v>0</v>
      </c>
      <c r="M339" s="187">
        <f t="shared" si="211"/>
        <v>0</v>
      </c>
      <c r="N339" s="187">
        <f t="shared" si="211"/>
        <v>0</v>
      </c>
      <c r="O339" s="187">
        <f t="shared" si="211"/>
        <v>0</v>
      </c>
      <c r="P339" s="187">
        <f t="shared" si="211"/>
        <v>0</v>
      </c>
      <c r="Q339" s="187">
        <f t="shared" si="211"/>
        <v>0</v>
      </c>
      <c r="R339" s="187">
        <f t="shared" si="211"/>
        <v>0</v>
      </c>
      <c r="S339" s="187">
        <f t="shared" si="211"/>
        <v>0</v>
      </c>
      <c r="T339" s="187">
        <f t="shared" si="211"/>
        <v>0</v>
      </c>
      <c r="U339" s="187">
        <f t="shared" si="211"/>
        <v>0</v>
      </c>
      <c r="V339" s="187">
        <f t="shared" si="211"/>
        <v>0</v>
      </c>
      <c r="W339" s="187">
        <f t="shared" si="211"/>
        <v>0</v>
      </c>
      <c r="X339" s="187">
        <f t="shared" si="211"/>
        <v>0</v>
      </c>
      <c r="Y339" s="187">
        <f t="shared" si="211"/>
        <v>0</v>
      </c>
      <c r="Z339" s="187">
        <f t="shared" si="211"/>
        <v>0</v>
      </c>
      <c r="AA339" s="187">
        <f t="shared" si="211"/>
        <v>0</v>
      </c>
      <c r="AB339" s="187">
        <f t="shared" si="211"/>
        <v>0</v>
      </c>
      <c r="AC339" s="187">
        <f t="shared" si="211"/>
        <v>0</v>
      </c>
      <c r="AD339" s="187">
        <f t="shared" si="211"/>
        <v>0</v>
      </c>
      <c r="AE339" s="187">
        <f t="shared" si="211"/>
        <v>0</v>
      </c>
      <c r="AF339" s="187">
        <f t="shared" si="211"/>
        <v>0</v>
      </c>
      <c r="AG339" s="187">
        <f t="shared" si="211"/>
        <v>0</v>
      </c>
      <c r="AH339" s="187">
        <f t="shared" si="211"/>
        <v>0</v>
      </c>
      <c r="AI339" s="187">
        <f t="shared" si="211"/>
        <v>0</v>
      </c>
      <c r="AJ339" s="197">
        <f t="shared" si="211"/>
        <v>0</v>
      </c>
    </row>
    <row r="340" spans="1:36" x14ac:dyDescent="0.3">
      <c r="A340" s="7" t="s">
        <v>256</v>
      </c>
      <c r="B340" s="55" t="s">
        <v>529</v>
      </c>
      <c r="C340" s="186">
        <f t="shared" ref="C340:AJ340" si="212">+(C256/2)*(C356)+(C256/2)*(C357)</f>
        <v>1.7089656602064976E-2</v>
      </c>
      <c r="D340" s="186">
        <f t="shared" si="212"/>
        <v>1.5274657517376037E-2</v>
      </c>
      <c r="E340" s="186">
        <f t="shared" si="212"/>
        <v>1.4157097823988808E-2</v>
      </c>
      <c r="F340" s="186">
        <f t="shared" si="212"/>
        <v>1.4450036005015236E-2</v>
      </c>
      <c r="G340" s="186">
        <f t="shared" si="212"/>
        <v>1.089270978208213E-2</v>
      </c>
      <c r="H340" s="186">
        <f t="shared" si="212"/>
        <v>1.5456472669323408E-2</v>
      </c>
      <c r="I340" s="186">
        <f t="shared" si="212"/>
        <v>1.6443572162050057E-2</v>
      </c>
      <c r="J340" s="186">
        <f t="shared" si="212"/>
        <v>1.665305481102668E-2</v>
      </c>
      <c r="K340" s="186">
        <f t="shared" si="212"/>
        <v>1.6864251433255074E-2</v>
      </c>
      <c r="L340" s="186">
        <f t="shared" si="212"/>
        <v>1.7077168692704443E-2</v>
      </c>
      <c r="M340" s="186">
        <f t="shared" si="212"/>
        <v>1.7291813253343977E-2</v>
      </c>
      <c r="N340" s="186">
        <f t="shared" si="212"/>
        <v>1.7508191779142809E-2</v>
      </c>
      <c r="O340" s="186">
        <f t="shared" si="212"/>
        <v>1.7726310934070136E-2</v>
      </c>
      <c r="P340" s="186">
        <f t="shared" si="212"/>
        <v>1.7946177382095186E-2</v>
      </c>
      <c r="Q340" s="186">
        <f t="shared" si="212"/>
        <v>1.8167797787187027E-2</v>
      </c>
      <c r="R340" s="186">
        <f t="shared" si="212"/>
        <v>1.8391178813314899E-2</v>
      </c>
      <c r="S340" s="186">
        <f t="shared" si="212"/>
        <v>1.8616327124447989E-2</v>
      </c>
      <c r="T340" s="186">
        <f t="shared" si="212"/>
        <v>1.8843249384555422E-2</v>
      </c>
      <c r="U340" s="186">
        <f t="shared" si="212"/>
        <v>1.9071952257606408E-2</v>
      </c>
      <c r="V340" s="186">
        <f t="shared" si="212"/>
        <v>1.930244240757014E-2</v>
      </c>
      <c r="W340" s="186">
        <f t="shared" si="212"/>
        <v>1.9534726498415773E-2</v>
      </c>
      <c r="X340" s="186">
        <f t="shared" si="212"/>
        <v>1.976881119411248E-2</v>
      </c>
      <c r="Y340" s="186">
        <f t="shared" si="212"/>
        <v>2.000470315862941E-2</v>
      </c>
      <c r="Z340" s="186">
        <f t="shared" si="212"/>
        <v>2.0242409055935762E-2</v>
      </c>
      <c r="AA340" s="186">
        <f t="shared" si="212"/>
        <v>2.0481935550000746E-2</v>
      </c>
      <c r="AB340" s="186">
        <f t="shared" si="212"/>
        <v>2.0723289304793474E-2</v>
      </c>
      <c r="AC340" s="186">
        <f t="shared" si="212"/>
        <v>2.096647698428317E-2</v>
      </c>
      <c r="AD340" s="186">
        <f t="shared" si="212"/>
        <v>2.1211505252439002E-2</v>
      </c>
      <c r="AE340" s="186">
        <f t="shared" si="212"/>
        <v>2.1458380773230146E-2</v>
      </c>
      <c r="AF340" s="186">
        <f t="shared" si="212"/>
        <v>2.1653575705794133E-2</v>
      </c>
      <c r="AG340" s="186">
        <f t="shared" si="212"/>
        <v>2.1832460007381347E-2</v>
      </c>
      <c r="AH340" s="186">
        <f t="shared" si="212"/>
        <v>2.201203751970306E-2</v>
      </c>
      <c r="AI340" s="186">
        <f t="shared" si="212"/>
        <v>2.2192308120093526E-2</v>
      </c>
      <c r="AJ340" s="195">
        <f t="shared" si="212"/>
        <v>2.2373271687464093E-2</v>
      </c>
    </row>
    <row r="341" spans="1:36" x14ac:dyDescent="0.3">
      <c r="A341" s="7" t="s">
        <v>257</v>
      </c>
      <c r="B341" s="55" t="s">
        <v>529</v>
      </c>
      <c r="C341" s="186">
        <f t="shared" ref="C341:AJ341" si="213">+C257*C356</f>
        <v>0</v>
      </c>
      <c r="D341" s="186">
        <f t="shared" si="213"/>
        <v>0</v>
      </c>
      <c r="E341" s="186">
        <f t="shared" si="213"/>
        <v>0</v>
      </c>
      <c r="F341" s="186">
        <f t="shared" si="213"/>
        <v>0</v>
      </c>
      <c r="G341" s="186">
        <f t="shared" si="213"/>
        <v>0</v>
      </c>
      <c r="H341" s="186">
        <f t="shared" si="213"/>
        <v>0</v>
      </c>
      <c r="I341" s="186">
        <f t="shared" si="213"/>
        <v>0</v>
      </c>
      <c r="J341" s="186">
        <f t="shared" si="213"/>
        <v>0</v>
      </c>
      <c r="K341" s="186">
        <f t="shared" si="213"/>
        <v>0</v>
      </c>
      <c r="L341" s="186">
        <f t="shared" si="213"/>
        <v>0</v>
      </c>
      <c r="M341" s="186">
        <f t="shared" si="213"/>
        <v>0</v>
      </c>
      <c r="N341" s="186">
        <f t="shared" si="213"/>
        <v>0</v>
      </c>
      <c r="O341" s="186">
        <f t="shared" si="213"/>
        <v>0</v>
      </c>
      <c r="P341" s="186">
        <f t="shared" si="213"/>
        <v>0</v>
      </c>
      <c r="Q341" s="186">
        <f t="shared" si="213"/>
        <v>0</v>
      </c>
      <c r="R341" s="186">
        <f t="shared" si="213"/>
        <v>0</v>
      </c>
      <c r="S341" s="186">
        <f t="shared" si="213"/>
        <v>0</v>
      </c>
      <c r="T341" s="186">
        <f t="shared" si="213"/>
        <v>0</v>
      </c>
      <c r="U341" s="186">
        <f t="shared" si="213"/>
        <v>0</v>
      </c>
      <c r="V341" s="186">
        <f t="shared" si="213"/>
        <v>0</v>
      </c>
      <c r="W341" s="186">
        <f t="shared" si="213"/>
        <v>0</v>
      </c>
      <c r="X341" s="186">
        <f t="shared" si="213"/>
        <v>0</v>
      </c>
      <c r="Y341" s="186">
        <f t="shared" si="213"/>
        <v>0</v>
      </c>
      <c r="Z341" s="186">
        <f t="shared" si="213"/>
        <v>0</v>
      </c>
      <c r="AA341" s="186">
        <f t="shared" si="213"/>
        <v>0</v>
      </c>
      <c r="AB341" s="186">
        <f t="shared" si="213"/>
        <v>0</v>
      </c>
      <c r="AC341" s="186">
        <f t="shared" si="213"/>
        <v>0</v>
      </c>
      <c r="AD341" s="186">
        <f t="shared" si="213"/>
        <v>0</v>
      </c>
      <c r="AE341" s="186">
        <f t="shared" si="213"/>
        <v>0</v>
      </c>
      <c r="AF341" s="186">
        <f t="shared" si="213"/>
        <v>0</v>
      </c>
      <c r="AG341" s="186">
        <f t="shared" si="213"/>
        <v>0</v>
      </c>
      <c r="AH341" s="186">
        <f t="shared" si="213"/>
        <v>0</v>
      </c>
      <c r="AI341" s="186">
        <f t="shared" si="213"/>
        <v>0</v>
      </c>
      <c r="AJ341" s="195">
        <f t="shared" si="213"/>
        <v>0</v>
      </c>
    </row>
    <row r="342" spans="1:36" x14ac:dyDescent="0.3">
      <c r="A342" s="7" t="s">
        <v>258</v>
      </c>
      <c r="B342" s="55" t="s">
        <v>529</v>
      </c>
      <c r="C342" s="186">
        <f t="shared" ref="C342:H342" si="214">+C258*C363</f>
        <v>0</v>
      </c>
      <c r="D342" s="186">
        <f t="shared" si="214"/>
        <v>1.3296578829480577E-7</v>
      </c>
      <c r="E342" s="186">
        <f t="shared" si="214"/>
        <v>1.6736529194800629E-6</v>
      </c>
      <c r="F342" s="186">
        <f t="shared" si="214"/>
        <v>2.0936858097778249E-6</v>
      </c>
      <c r="G342" s="186">
        <f t="shared" si="214"/>
        <v>0</v>
      </c>
      <c r="H342" s="186">
        <f t="shared" si="214"/>
        <v>2.4871569524871483E-7</v>
      </c>
      <c r="I342" s="186">
        <f t="shared" ref="I342:AJ342" si="215">+I258*I362</f>
        <v>2.0315350092245859E-7</v>
      </c>
      <c r="J342" s="186">
        <f t="shared" si="215"/>
        <v>2.0521213814691842E-7</v>
      </c>
      <c r="K342" s="186">
        <f t="shared" si="215"/>
        <v>2.0728144002540238E-7</v>
      </c>
      <c r="L342" s="186">
        <f t="shared" si="215"/>
        <v>2.0936141124514166E-7</v>
      </c>
      <c r="M342" s="186">
        <f t="shared" si="215"/>
        <v>2.1145205649336707E-7</v>
      </c>
      <c r="N342" s="186">
        <f t="shared" si="215"/>
        <v>2.1355338045730881E-7</v>
      </c>
      <c r="O342" s="186">
        <f t="shared" si="215"/>
        <v>2.1566538782419794E-7</v>
      </c>
      <c r="P342" s="186">
        <f t="shared" si="215"/>
        <v>2.1778808328126576E-7</v>
      </c>
      <c r="Q342" s="186">
        <f t="shared" si="215"/>
        <v>2.1992147151574167E-7</v>
      </c>
      <c r="R342" s="186">
        <f t="shared" si="215"/>
        <v>2.2206555721485709E-7</v>
      </c>
      <c r="S342" s="186">
        <f t="shared" si="215"/>
        <v>2.2422034506584306E-7</v>
      </c>
      <c r="T342" s="186">
        <f t="shared" si="215"/>
        <v>2.2638583975592955E-7</v>
      </c>
      <c r="U342" s="186">
        <f t="shared" si="215"/>
        <v>2.2856204597234778E-7</v>
      </c>
      <c r="V342" s="186">
        <f t="shared" si="215"/>
        <v>2.3074896840232862E-7</v>
      </c>
      <c r="W342" s="186">
        <f t="shared" si="215"/>
        <v>2.3294661173310262E-7</v>
      </c>
      <c r="X342" s="186">
        <f t="shared" si="215"/>
        <v>2.3515498065190024E-7</v>
      </c>
      <c r="Y342" s="186">
        <f t="shared" si="215"/>
        <v>2.3737407984595212E-7</v>
      </c>
      <c r="Z342" s="186">
        <f t="shared" si="215"/>
        <v>2.3960391400248918E-7</v>
      </c>
      <c r="AA342" s="186">
        <f t="shared" si="215"/>
        <v>2.4184448780874248E-7</v>
      </c>
      <c r="AB342" s="186">
        <f t="shared" si="215"/>
        <v>2.4409580595194211E-7</v>
      </c>
      <c r="AC342" s="186">
        <f t="shared" si="215"/>
        <v>2.463578731193191E-7</v>
      </c>
      <c r="AD342" s="186">
        <f t="shared" si="215"/>
        <v>2.4863069399810439E-7</v>
      </c>
      <c r="AE342" s="186">
        <f t="shared" si="215"/>
        <v>2.509142732755286E-7</v>
      </c>
      <c r="AF342" s="186">
        <f t="shared" si="215"/>
        <v>2.5258414753939319E-7</v>
      </c>
      <c r="AG342" s="186">
        <f t="shared" si="215"/>
        <v>2.5405635113187587E-7</v>
      </c>
      <c r="AH342" s="186">
        <f t="shared" si="215"/>
        <v>2.5552970596655613E-7</v>
      </c>
      <c r="AI342" s="186">
        <f t="shared" si="215"/>
        <v>2.5700420553713344E-7</v>
      </c>
      <c r="AJ342" s="195">
        <f t="shared" si="215"/>
        <v>2.5847984342095746E-7</v>
      </c>
    </row>
    <row r="343" spans="1:36" x14ac:dyDescent="0.3">
      <c r="A343" s="7" t="s">
        <v>259</v>
      </c>
      <c r="B343" s="55" t="s">
        <v>529</v>
      </c>
      <c r="C343" s="186">
        <f t="shared" ref="C343:H343" si="216">+C259*C362</f>
        <v>1.633129735362693E-5</v>
      </c>
      <c r="D343" s="186">
        <f t="shared" si="216"/>
        <v>7.1964039420444247E-6</v>
      </c>
      <c r="E343" s="186">
        <f t="shared" si="216"/>
        <v>4.9618022008032388E-6</v>
      </c>
      <c r="F343" s="186">
        <f t="shared" si="216"/>
        <v>5.0980851428962668E-6</v>
      </c>
      <c r="G343" s="186">
        <f t="shared" si="216"/>
        <v>1.4306785604296213E-6</v>
      </c>
      <c r="H343" s="186">
        <f t="shared" si="216"/>
        <v>0</v>
      </c>
      <c r="I343" s="186">
        <f t="shared" ref="I343:AJ343" si="217">+I259*I361</f>
        <v>0</v>
      </c>
      <c r="J343" s="186">
        <f t="shared" si="217"/>
        <v>0</v>
      </c>
      <c r="K343" s="186">
        <f t="shared" si="217"/>
        <v>0</v>
      </c>
      <c r="L343" s="186">
        <f t="shared" si="217"/>
        <v>0</v>
      </c>
      <c r="M343" s="186">
        <f t="shared" si="217"/>
        <v>0</v>
      </c>
      <c r="N343" s="186">
        <f t="shared" si="217"/>
        <v>0</v>
      </c>
      <c r="O343" s="186">
        <f t="shared" si="217"/>
        <v>0</v>
      </c>
      <c r="P343" s="186">
        <f t="shared" si="217"/>
        <v>0</v>
      </c>
      <c r="Q343" s="186">
        <f t="shared" si="217"/>
        <v>0</v>
      </c>
      <c r="R343" s="186">
        <f t="shared" si="217"/>
        <v>0</v>
      </c>
      <c r="S343" s="186">
        <f t="shared" si="217"/>
        <v>0</v>
      </c>
      <c r="T343" s="186">
        <f t="shared" si="217"/>
        <v>0</v>
      </c>
      <c r="U343" s="186">
        <f t="shared" si="217"/>
        <v>0</v>
      </c>
      <c r="V343" s="186">
        <f t="shared" si="217"/>
        <v>0</v>
      </c>
      <c r="W343" s="186">
        <f t="shared" si="217"/>
        <v>0</v>
      </c>
      <c r="X343" s="186">
        <f t="shared" si="217"/>
        <v>0</v>
      </c>
      <c r="Y343" s="186">
        <f t="shared" si="217"/>
        <v>0</v>
      </c>
      <c r="Z343" s="186">
        <f t="shared" si="217"/>
        <v>0</v>
      </c>
      <c r="AA343" s="186">
        <f t="shared" si="217"/>
        <v>0</v>
      </c>
      <c r="AB343" s="186">
        <f t="shared" si="217"/>
        <v>0</v>
      </c>
      <c r="AC343" s="186">
        <f t="shared" si="217"/>
        <v>0</v>
      </c>
      <c r="AD343" s="186">
        <f t="shared" si="217"/>
        <v>0</v>
      </c>
      <c r="AE343" s="186">
        <f t="shared" si="217"/>
        <v>0</v>
      </c>
      <c r="AF343" s="186">
        <f t="shared" si="217"/>
        <v>0</v>
      </c>
      <c r="AG343" s="186">
        <f t="shared" si="217"/>
        <v>0</v>
      </c>
      <c r="AH343" s="186">
        <f t="shared" si="217"/>
        <v>0</v>
      </c>
      <c r="AI343" s="186">
        <f t="shared" si="217"/>
        <v>0</v>
      </c>
      <c r="AJ343" s="195">
        <f t="shared" si="217"/>
        <v>0</v>
      </c>
    </row>
    <row r="344" spans="1:36" x14ac:dyDescent="0.3">
      <c r="A344" s="7" t="s">
        <v>260</v>
      </c>
      <c r="B344" s="55" t="s">
        <v>529</v>
      </c>
      <c r="C344" s="189">
        <f t="shared" ref="C344:H344" si="218">+C260*C366</f>
        <v>2.9792910284546486E-3</v>
      </c>
      <c r="D344" s="189">
        <f t="shared" si="218"/>
        <v>2.6639859532034483E-3</v>
      </c>
      <c r="E344" s="189">
        <f t="shared" si="218"/>
        <v>2.6423425640848498E-3</v>
      </c>
      <c r="F344" s="189">
        <f t="shared" si="218"/>
        <v>2.6338969982122339E-3</v>
      </c>
      <c r="G344" s="189">
        <f t="shared" si="218"/>
        <v>2.6812774487855167E-3</v>
      </c>
      <c r="H344" s="189">
        <f t="shared" si="218"/>
        <v>1.7189486560114126E-3</v>
      </c>
      <c r="I344" s="189">
        <f t="shared" ref="I344:AJ344" si="219">+I260*I365</f>
        <v>2.0591329534668011E-3</v>
      </c>
      <c r="J344" s="189">
        <f t="shared" si="219"/>
        <v>1.9838602129804346E-3</v>
      </c>
      <c r="K344" s="189">
        <f t="shared" si="219"/>
        <v>1.9070278524624261E-3</v>
      </c>
      <c r="L344" s="189">
        <f t="shared" si="219"/>
        <v>1.8286255703786247E-3</v>
      </c>
      <c r="M344" s="189">
        <f t="shared" si="219"/>
        <v>1.748643065194773E-3</v>
      </c>
      <c r="N344" s="189">
        <f t="shared" si="219"/>
        <v>1.6670700353766982E-3</v>
      </c>
      <c r="O344" s="189">
        <f t="shared" si="219"/>
        <v>1.5838961793902212E-3</v>
      </c>
      <c r="P344" s="189">
        <f t="shared" si="219"/>
        <v>1.499111195701089E-3</v>
      </c>
      <c r="Q344" s="189">
        <f t="shared" si="219"/>
        <v>1.4127047827751198E-3</v>
      </c>
      <c r="R344" s="189">
        <f t="shared" si="219"/>
        <v>1.3246666390781391E-3</v>
      </c>
      <c r="S344" s="189">
        <f t="shared" si="219"/>
        <v>1.2349864630758923E-3</v>
      </c>
      <c r="T344" s="189">
        <f t="shared" si="219"/>
        <v>1.1436539532342297E-3</v>
      </c>
      <c r="U344" s="189">
        <f t="shared" si="219"/>
        <v>1.050658808018893E-3</v>
      </c>
      <c r="V344" s="189">
        <f t="shared" si="219"/>
        <v>9.5599072589570703E-4</v>
      </c>
      <c r="W344" s="189">
        <f t="shared" si="219"/>
        <v>8.5963940533049718E-4</v>
      </c>
      <c r="X344" s="189">
        <f t="shared" si="219"/>
        <v>7.6159454478900296E-4</v>
      </c>
      <c r="Y344" s="189">
        <f t="shared" si="219"/>
        <v>6.6184584273707922E-4</v>
      </c>
      <c r="Z344" s="189">
        <f t="shared" si="219"/>
        <v>5.6038299764046503E-4</v>
      </c>
      <c r="AA344" s="189">
        <f t="shared" si="219"/>
        <v>4.5719570796498582E-4</v>
      </c>
      <c r="AB344" s="189">
        <f t="shared" si="219"/>
        <v>3.5227367217646901E-4</v>
      </c>
      <c r="AC344" s="189">
        <f t="shared" si="219"/>
        <v>2.456065887406522E-4</v>
      </c>
      <c r="AD344" s="189">
        <f t="shared" si="219"/>
        <v>1.3718415612336163E-4</v>
      </c>
      <c r="AE344" s="189">
        <f t="shared" si="219"/>
        <v>2.6996072790424638E-5</v>
      </c>
      <c r="AF344" s="189">
        <f t="shared" si="219"/>
        <v>0</v>
      </c>
      <c r="AG344" s="189">
        <f t="shared" si="219"/>
        <v>0</v>
      </c>
      <c r="AH344" s="189">
        <f t="shared" si="219"/>
        <v>0</v>
      </c>
      <c r="AI344" s="189">
        <f t="shared" si="219"/>
        <v>0</v>
      </c>
      <c r="AJ344" s="192">
        <f t="shared" si="219"/>
        <v>0</v>
      </c>
    </row>
    <row r="345" spans="1:36" x14ac:dyDescent="0.3">
      <c r="A345" s="7" t="s">
        <v>261</v>
      </c>
      <c r="B345" s="55" t="s">
        <v>529</v>
      </c>
      <c r="C345" s="186">
        <f t="shared" ref="C345:AJ345" si="220">+C261</f>
        <v>0</v>
      </c>
      <c r="D345" s="186">
        <f t="shared" si="220"/>
        <v>0</v>
      </c>
      <c r="E345" s="186">
        <f t="shared" si="220"/>
        <v>0</v>
      </c>
      <c r="F345" s="186">
        <f t="shared" si="220"/>
        <v>0</v>
      </c>
      <c r="G345" s="186">
        <f t="shared" si="220"/>
        <v>0</v>
      </c>
      <c r="H345" s="186">
        <f t="shared" si="220"/>
        <v>0</v>
      </c>
      <c r="I345" s="186">
        <f t="shared" si="220"/>
        <v>0</v>
      </c>
      <c r="J345" s="186">
        <f t="shared" si="220"/>
        <v>-7.6775985803590339E-17</v>
      </c>
      <c r="K345" s="186">
        <f t="shared" si="220"/>
        <v>-1.5435285350161769E-17</v>
      </c>
      <c r="L345" s="186">
        <f t="shared" si="220"/>
        <v>-6.2061494158421881E-17</v>
      </c>
      <c r="M345" s="186">
        <f t="shared" si="220"/>
        <v>-6.2381846916196686E-17</v>
      </c>
      <c r="N345" s="186">
        <f t="shared" si="220"/>
        <v>-1.5675549918492873E-17</v>
      </c>
      <c r="O345" s="186">
        <f t="shared" si="220"/>
        <v>-1.5755638107936574E-17</v>
      </c>
      <c r="P345" s="186">
        <f t="shared" si="220"/>
        <v>-6.3342905189521199E-17</v>
      </c>
      <c r="Q345" s="186">
        <f t="shared" si="220"/>
        <v>0</v>
      </c>
      <c r="R345" s="186">
        <f t="shared" si="220"/>
        <v>-1.5995902676267702E-17</v>
      </c>
      <c r="S345" s="186">
        <f t="shared" si="220"/>
        <v>-3.2151981731422807E-17</v>
      </c>
      <c r="T345" s="186">
        <f t="shared" si="220"/>
        <v>-6.4624316220620419E-17</v>
      </c>
      <c r="U345" s="186">
        <f t="shared" si="220"/>
        <v>-1.6236167244598806E-17</v>
      </c>
      <c r="V345" s="186">
        <f t="shared" si="220"/>
        <v>-1.6316255434042507E-17</v>
      </c>
      <c r="W345" s="186">
        <f t="shared" si="220"/>
        <v>-3.2792687246972466E-17</v>
      </c>
      <c r="X345" s="186">
        <f t="shared" si="220"/>
        <v>-6.5905727251719737E-17</v>
      </c>
      <c r="Y345" s="186">
        <f t="shared" si="220"/>
        <v>-8.2782600011868177E-17</v>
      </c>
      <c r="Z345" s="186">
        <f t="shared" si="220"/>
        <v>-3.3273216383634673E-17</v>
      </c>
      <c r="AA345" s="186">
        <f t="shared" si="220"/>
        <v>-3.3433392762522076E-17</v>
      </c>
      <c r="AB345" s="186">
        <f t="shared" si="220"/>
        <v>-8.3983922853523695E-17</v>
      </c>
      <c r="AC345" s="186">
        <f t="shared" si="220"/>
        <v>-1.687687276014844E-17</v>
      </c>
      <c r="AD345" s="186">
        <f t="shared" si="220"/>
        <v>-3.3913921899184283E-17</v>
      </c>
      <c r="AE345" s="186">
        <f t="shared" si="220"/>
        <v>-3.4074098278071735E-17</v>
      </c>
      <c r="AF345" s="186">
        <f t="shared" si="220"/>
        <v>0</v>
      </c>
      <c r="AG345" s="186">
        <f t="shared" si="220"/>
        <v>0</v>
      </c>
      <c r="AH345" s="186">
        <f t="shared" si="220"/>
        <v>0</v>
      </c>
      <c r="AI345" s="186">
        <f t="shared" si="220"/>
        <v>0</v>
      </c>
      <c r="AJ345" s="195">
        <f t="shared" si="220"/>
        <v>0</v>
      </c>
    </row>
    <row r="346" spans="1:36" x14ac:dyDescent="0.3">
      <c r="A346" s="7" t="s">
        <v>262</v>
      </c>
      <c r="B346" s="55" t="s">
        <v>529</v>
      </c>
      <c r="C346" s="189">
        <f t="shared" ref="C346:H346" si="221">+C262*C382</f>
        <v>4.0889592432979639E-3</v>
      </c>
      <c r="D346" s="189">
        <f t="shared" si="221"/>
        <v>4.0895299386373854E-3</v>
      </c>
      <c r="E346" s="189">
        <f t="shared" si="221"/>
        <v>4.0819876582141685E-3</v>
      </c>
      <c r="F346" s="189">
        <f t="shared" si="221"/>
        <v>4.6446882928987358E-3</v>
      </c>
      <c r="G346" s="189">
        <f t="shared" si="221"/>
        <v>3.3804076487156266E-3</v>
      </c>
      <c r="H346" s="189">
        <f t="shared" si="221"/>
        <v>1.9801246511389711E-3</v>
      </c>
      <c r="I346" s="189">
        <f t="shared" ref="I346:AJ346" si="222">+I262*I379</f>
        <v>3.4577089676867574E-3</v>
      </c>
      <c r="J346" s="189">
        <f t="shared" si="222"/>
        <v>3.5105210219821764E-3</v>
      </c>
      <c r="K346" s="189">
        <f t="shared" si="222"/>
        <v>3.5636948700320703E-3</v>
      </c>
      <c r="L346" s="189">
        <f t="shared" si="222"/>
        <v>3.6172305118364521E-3</v>
      </c>
      <c r="M346" s="189">
        <f t="shared" si="222"/>
        <v>3.6711279473952961E-3</v>
      </c>
      <c r="N346" s="189">
        <f t="shared" si="222"/>
        <v>3.725387176708614E-3</v>
      </c>
      <c r="O346" s="189">
        <f t="shared" si="222"/>
        <v>3.7800081997764082E-3</v>
      </c>
      <c r="P346" s="189">
        <f t="shared" si="222"/>
        <v>3.8349910165986962E-3</v>
      </c>
      <c r="Q346" s="189">
        <f t="shared" si="222"/>
        <v>3.89033562717544E-3</v>
      </c>
      <c r="R346" s="189">
        <f t="shared" si="222"/>
        <v>3.9460420315066587E-3</v>
      </c>
      <c r="S346" s="189">
        <f t="shared" si="222"/>
        <v>4.0021102295923526E-3</v>
      </c>
      <c r="T346" s="189">
        <f t="shared" si="222"/>
        <v>4.058540221432534E-3</v>
      </c>
      <c r="U346" s="189">
        <f t="shared" si="222"/>
        <v>4.1153320070271785E-3</v>
      </c>
      <c r="V346" s="189">
        <f t="shared" si="222"/>
        <v>4.1724855863762966E-3</v>
      </c>
      <c r="W346" s="189">
        <f t="shared" si="222"/>
        <v>4.2300009594798968E-3</v>
      </c>
      <c r="X346" s="189">
        <f t="shared" si="222"/>
        <v>4.2878781263379793E-3</v>
      </c>
      <c r="Y346" s="189">
        <f t="shared" si="222"/>
        <v>4.3461170869505241E-3</v>
      </c>
      <c r="Z346" s="189">
        <f t="shared" si="222"/>
        <v>4.4047178413175424E-3</v>
      </c>
      <c r="AA346" s="189">
        <f t="shared" si="222"/>
        <v>4.463680389439036E-3</v>
      </c>
      <c r="AB346" s="189">
        <f t="shared" si="222"/>
        <v>4.5230047313150178E-3</v>
      </c>
      <c r="AC346" s="189">
        <f t="shared" si="222"/>
        <v>4.5826908669454628E-3</v>
      </c>
      <c r="AD346" s="189">
        <f t="shared" si="222"/>
        <v>4.6427387963303814E-3</v>
      </c>
      <c r="AE346" s="189">
        <f t="shared" si="222"/>
        <v>4.7031485194697822E-3</v>
      </c>
      <c r="AF346" s="189">
        <f t="shared" si="222"/>
        <v>4.7521711624818131E-3</v>
      </c>
      <c r="AG346" s="189">
        <f t="shared" si="222"/>
        <v>4.7975326712464969E-3</v>
      </c>
      <c r="AH346" s="189">
        <f t="shared" si="222"/>
        <v>4.8429592585040497E-3</v>
      </c>
      <c r="AI346" s="189">
        <f t="shared" si="222"/>
        <v>4.8884502947064024E-3</v>
      </c>
      <c r="AJ346" s="192">
        <f t="shared" si="222"/>
        <v>4.9340051583994429E-3</v>
      </c>
    </row>
    <row r="347" spans="1:36" x14ac:dyDescent="0.3">
      <c r="A347" s="11" t="s">
        <v>263</v>
      </c>
      <c r="B347" s="56" t="s">
        <v>529</v>
      </c>
      <c r="C347" s="187">
        <f t="shared" ref="C347:H347" si="223">+C263*C387</f>
        <v>1.2224859188304283E-2</v>
      </c>
      <c r="D347" s="187">
        <f t="shared" si="223"/>
        <v>1.0124115950329648E-2</v>
      </c>
      <c r="E347" s="187">
        <f t="shared" si="223"/>
        <v>8.4915114974883632E-3</v>
      </c>
      <c r="F347" s="187">
        <f t="shared" si="223"/>
        <v>8.6274725196829154E-3</v>
      </c>
      <c r="G347" s="187">
        <f t="shared" si="223"/>
        <v>7.1924955534649546E-3</v>
      </c>
      <c r="H347" s="187">
        <f t="shared" si="223"/>
        <v>7.8790102565549271E-3</v>
      </c>
      <c r="I347" s="187">
        <f t="shared" ref="I347:AJ347" si="224">+I263*I383</f>
        <v>3.3843900637419086E-3</v>
      </c>
      <c r="J347" s="187">
        <f t="shared" si="224"/>
        <v>3.3940060101007074E-3</v>
      </c>
      <c r="K347" s="187">
        <f t="shared" si="224"/>
        <v>3.4034439569366496E-3</v>
      </c>
      <c r="L347" s="187">
        <f t="shared" si="224"/>
        <v>3.4127024533977864E-3</v>
      </c>
      <c r="M347" s="187">
        <f t="shared" si="224"/>
        <v>3.4217800486321518E-3</v>
      </c>
      <c r="N347" s="187">
        <f t="shared" si="224"/>
        <v>3.4306752917877977E-3</v>
      </c>
      <c r="O347" s="187">
        <f t="shared" si="224"/>
        <v>3.4393867320127577E-3</v>
      </c>
      <c r="P347" s="187">
        <f t="shared" si="224"/>
        <v>3.4479129184550885E-3</v>
      </c>
      <c r="Q347" s="187">
        <f t="shared" si="224"/>
        <v>3.4562524002628133E-3</v>
      </c>
      <c r="R347" s="187">
        <f t="shared" si="224"/>
        <v>3.4644037265839866E-3</v>
      </c>
      <c r="S347" s="187">
        <f t="shared" si="224"/>
        <v>3.4723654465666511E-3</v>
      </c>
      <c r="T347" s="187">
        <f t="shared" si="224"/>
        <v>3.4801361093588436E-3</v>
      </c>
      <c r="U347" s="187">
        <f t="shared" si="224"/>
        <v>3.4877142641086146E-3</v>
      </c>
      <c r="V347" s="187">
        <f t="shared" si="224"/>
        <v>3.4950984599639977E-3</v>
      </c>
      <c r="W347" s="187">
        <f t="shared" si="224"/>
        <v>3.502287246073051E-3</v>
      </c>
      <c r="X347" s="187">
        <f t="shared" si="224"/>
        <v>3.5092791715837972E-3</v>
      </c>
      <c r="Y347" s="187">
        <f t="shared" si="224"/>
        <v>3.5160727856442925E-3</v>
      </c>
      <c r="Z347" s="187">
        <f t="shared" si="224"/>
        <v>3.5226666374025759E-3</v>
      </c>
      <c r="AA347" s="187">
        <f t="shared" si="224"/>
        <v>3.5290592760066847E-3</v>
      </c>
      <c r="AB347" s="187">
        <f t="shared" si="224"/>
        <v>3.5352492506046714E-3</v>
      </c>
      <c r="AC347" s="187">
        <f t="shared" si="224"/>
        <v>3.5412351103445692E-3</v>
      </c>
      <c r="AD347" s="187">
        <f t="shared" si="224"/>
        <v>3.5470154043744304E-3</v>
      </c>
      <c r="AE347" s="187">
        <f t="shared" si="224"/>
        <v>3.552588681842292E-3</v>
      </c>
      <c r="AF347" s="187">
        <f t="shared" si="224"/>
        <v>3.5491787965749714E-3</v>
      </c>
      <c r="AG347" s="187">
        <f t="shared" si="224"/>
        <v>3.5427854683726949E-3</v>
      </c>
      <c r="AH347" s="187">
        <f t="shared" si="224"/>
        <v>3.5362240212104034E-3</v>
      </c>
      <c r="AI347" s="187">
        <f t="shared" si="224"/>
        <v>3.5294946481425698E-3</v>
      </c>
      <c r="AJ347" s="197">
        <f t="shared" si="224"/>
        <v>3.5225975397416075E-3</v>
      </c>
    </row>
    <row r="348" spans="1:36" x14ac:dyDescent="0.3">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row>
    <row r="349" spans="1:36" s="96" customFormat="1" x14ac:dyDescent="0.3">
      <c r="A349" s="213" t="s">
        <v>536</v>
      </c>
      <c r="B349" s="71"/>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c r="AA349" s="84"/>
      <c r="AB349" s="84"/>
      <c r="AC349" s="84"/>
      <c r="AD349" s="84"/>
      <c r="AE349" s="84"/>
      <c r="AF349" s="84"/>
      <c r="AG349" s="84"/>
      <c r="AH349" s="84"/>
      <c r="AI349" s="84"/>
      <c r="AJ349" s="84"/>
    </row>
    <row r="350" spans="1:36" x14ac:dyDescent="0.3">
      <c r="A350" s="16" t="s">
        <v>264</v>
      </c>
      <c r="B350" s="25" t="s">
        <v>265</v>
      </c>
      <c r="C350" s="114">
        <v>0.46793836363636365</v>
      </c>
      <c r="D350" s="114">
        <v>0.46794247878787881</v>
      </c>
      <c r="E350" s="114">
        <v>0.46794659393939397</v>
      </c>
      <c r="F350" s="114">
        <v>0.46795070909090913</v>
      </c>
      <c r="G350" s="114">
        <v>0.46795482424242424</v>
      </c>
      <c r="H350" s="114">
        <v>0.4679589393939394</v>
      </c>
      <c r="I350" s="114">
        <v>0.48996733677103688</v>
      </c>
      <c r="J350" s="114">
        <v>0.49134079316281554</v>
      </c>
      <c r="K350" s="114">
        <v>0.4927142495545942</v>
      </c>
      <c r="L350" s="114">
        <v>0.49408770594637286</v>
      </c>
      <c r="M350" s="114">
        <v>0.49546116233815152</v>
      </c>
      <c r="N350" s="114">
        <v>0.49683461872993018</v>
      </c>
      <c r="O350" s="114">
        <v>0.49820807512170884</v>
      </c>
      <c r="P350" s="114">
        <v>0.4995815315134875</v>
      </c>
      <c r="Q350" s="114">
        <v>0.50095498790526616</v>
      </c>
      <c r="R350" s="114">
        <v>0.50232844429704482</v>
      </c>
      <c r="S350" s="114">
        <v>0.50370190068882348</v>
      </c>
      <c r="T350" s="114">
        <v>0.50507535708060258</v>
      </c>
      <c r="U350" s="114">
        <v>0.50644881347238124</v>
      </c>
      <c r="V350" s="114">
        <v>0.5078222698641599</v>
      </c>
      <c r="W350" s="114">
        <v>0.50919572625593856</v>
      </c>
      <c r="X350" s="114">
        <v>0.51056918264771722</v>
      </c>
      <c r="Y350" s="114">
        <v>0.51194263903949588</v>
      </c>
      <c r="Z350" s="114">
        <v>0.51331609543127454</v>
      </c>
      <c r="AA350" s="114">
        <v>0.5146895518230532</v>
      </c>
      <c r="AB350" s="114">
        <v>0.51606300821483186</v>
      </c>
      <c r="AC350" s="114">
        <v>0.51743646460661052</v>
      </c>
      <c r="AD350" s="114">
        <v>0.51880992099838918</v>
      </c>
      <c r="AE350" s="114">
        <v>0.52018337739016784</v>
      </c>
      <c r="AF350" s="114">
        <v>0.52155683378194651</v>
      </c>
      <c r="AG350" s="114">
        <v>0.52293029017372517</v>
      </c>
      <c r="AH350" s="114">
        <v>0.52430374656550383</v>
      </c>
      <c r="AI350" s="114">
        <v>0.52567720295728249</v>
      </c>
      <c r="AJ350" s="115">
        <v>0.52705065934906115</v>
      </c>
    </row>
    <row r="351" spans="1:36" x14ac:dyDescent="0.3">
      <c r="A351" s="7" t="s">
        <v>264</v>
      </c>
      <c r="B351" s="29" t="s">
        <v>266</v>
      </c>
      <c r="C351" s="116">
        <v>0.2633855454545454</v>
      </c>
      <c r="D351" s="116">
        <v>0.26339261818181814</v>
      </c>
      <c r="E351" s="116">
        <v>0.26339969090909088</v>
      </c>
      <c r="F351" s="116">
        <v>0.26340676363636362</v>
      </c>
      <c r="G351" s="116">
        <v>0.26341383636363636</v>
      </c>
      <c r="H351" s="116">
        <v>0.26342090909090904</v>
      </c>
      <c r="I351" s="116">
        <v>0.27497876612028116</v>
      </c>
      <c r="J351" s="116">
        <v>0.27571847600927635</v>
      </c>
      <c r="K351" s="116">
        <v>0.27645818589827131</v>
      </c>
      <c r="L351" s="116">
        <v>0.2771978957872665</v>
      </c>
      <c r="M351" s="116">
        <v>0.27793760567626147</v>
      </c>
      <c r="N351" s="116">
        <v>0.27867731556525666</v>
      </c>
      <c r="O351" s="116">
        <v>0.27941702545425162</v>
      </c>
      <c r="P351" s="116">
        <v>0.28015673534324681</v>
      </c>
      <c r="Q351" s="116">
        <v>0.28089644523224178</v>
      </c>
      <c r="R351" s="116">
        <v>0.28163615512123696</v>
      </c>
      <c r="S351" s="116">
        <v>0.28237586501023193</v>
      </c>
      <c r="T351" s="116">
        <v>0.28311557489922712</v>
      </c>
      <c r="U351" s="116">
        <v>0.28385528478822208</v>
      </c>
      <c r="V351" s="116">
        <v>0.28459499467721727</v>
      </c>
      <c r="W351" s="116">
        <v>0.28533470456621224</v>
      </c>
      <c r="X351" s="116">
        <v>0.28607441445520743</v>
      </c>
      <c r="Y351" s="116">
        <v>0.28681412434420239</v>
      </c>
      <c r="Z351" s="116">
        <v>0.28755383423319758</v>
      </c>
      <c r="AA351" s="116">
        <v>0.28829354412219255</v>
      </c>
      <c r="AB351" s="116">
        <v>0.28903325401118773</v>
      </c>
      <c r="AC351" s="116">
        <v>0.2897729639001827</v>
      </c>
      <c r="AD351" s="116">
        <v>0.29051267378917789</v>
      </c>
      <c r="AE351" s="116">
        <v>0.29125238367817285</v>
      </c>
      <c r="AF351" s="116">
        <v>0.29199209356716804</v>
      </c>
      <c r="AG351" s="116">
        <v>0.29273180345616301</v>
      </c>
      <c r="AH351" s="116">
        <v>0.2934715133451582</v>
      </c>
      <c r="AI351" s="116">
        <v>0.29421122323415339</v>
      </c>
      <c r="AJ351" s="117">
        <v>0.29495093312314835</v>
      </c>
    </row>
    <row r="352" spans="1:36" x14ac:dyDescent="0.3">
      <c r="A352" s="7" t="s">
        <v>264</v>
      </c>
      <c r="B352" s="29" t="s">
        <v>267</v>
      </c>
      <c r="C352" s="116">
        <v>0.19531072727272727</v>
      </c>
      <c r="D352" s="116">
        <v>0.19531882424242425</v>
      </c>
      <c r="E352" s="116">
        <v>0.19532692121212122</v>
      </c>
      <c r="F352" s="116">
        <v>0.1953350181818182</v>
      </c>
      <c r="G352" s="116">
        <v>0.19534311515151515</v>
      </c>
      <c r="H352" s="116">
        <v>0.19535121212121212</v>
      </c>
      <c r="I352" s="116">
        <v>0.20378244191374573</v>
      </c>
      <c r="J352" s="116">
        <v>0.20431893656887867</v>
      </c>
      <c r="K352" s="116">
        <v>0.2048554312240114</v>
      </c>
      <c r="L352" s="116">
        <v>0.20539192587914434</v>
      </c>
      <c r="M352" s="116">
        <v>0.20592842053427707</v>
      </c>
      <c r="N352" s="116">
        <v>0.20646491518941001</v>
      </c>
      <c r="O352" s="116">
        <v>0.20700140984454274</v>
      </c>
      <c r="P352" s="116">
        <v>0.20753790449967568</v>
      </c>
      <c r="Q352" s="116">
        <v>0.20807439915480841</v>
      </c>
      <c r="R352" s="116">
        <v>0.20861089380994136</v>
      </c>
      <c r="S352" s="116">
        <v>0.20914738846507408</v>
      </c>
      <c r="T352" s="116">
        <v>0.20968388312020703</v>
      </c>
      <c r="U352" s="116">
        <v>0.21022037777533975</v>
      </c>
      <c r="V352" s="116">
        <v>0.2107568724304727</v>
      </c>
      <c r="W352" s="116">
        <v>0.21129336708560542</v>
      </c>
      <c r="X352" s="116">
        <v>0.21182986174073837</v>
      </c>
      <c r="Y352" s="116">
        <v>0.21236635639587109</v>
      </c>
      <c r="Z352" s="116">
        <v>0.21290285105100404</v>
      </c>
      <c r="AA352" s="116">
        <v>0.21343934570613676</v>
      </c>
      <c r="AB352" s="116">
        <v>0.21397584036126971</v>
      </c>
      <c r="AC352" s="116">
        <v>0.21451233501640243</v>
      </c>
      <c r="AD352" s="116">
        <v>0.21504882967153538</v>
      </c>
      <c r="AE352" s="116">
        <v>0.2155853243266681</v>
      </c>
      <c r="AF352" s="116">
        <v>0.21612181898180105</v>
      </c>
      <c r="AG352" s="116">
        <v>0.21665831363693377</v>
      </c>
      <c r="AH352" s="116">
        <v>0.21719480829206672</v>
      </c>
      <c r="AI352" s="116">
        <v>0.21773130294719967</v>
      </c>
      <c r="AJ352" s="117">
        <v>0.21826779760233239</v>
      </c>
    </row>
    <row r="353" spans="1:36" x14ac:dyDescent="0.3">
      <c r="A353" s="7" t="s">
        <v>264</v>
      </c>
      <c r="B353" s="29" t="s">
        <v>268</v>
      </c>
      <c r="C353" s="116">
        <v>0.14948749090909089</v>
      </c>
      <c r="D353" s="116">
        <v>0.14949623636363635</v>
      </c>
      <c r="E353" s="116">
        <v>0.14950498181818178</v>
      </c>
      <c r="F353" s="116">
        <v>0.14951372727272724</v>
      </c>
      <c r="G353" s="116">
        <v>0.1495224727272727</v>
      </c>
      <c r="H353" s="116">
        <v>0.14953121818181814</v>
      </c>
      <c r="I353" s="116">
        <v>0.15585822442028585</v>
      </c>
      <c r="J353" s="116">
        <v>0.15625792465627331</v>
      </c>
      <c r="K353" s="116">
        <v>0.15665762489226087</v>
      </c>
      <c r="L353" s="116">
        <v>0.15705732512824833</v>
      </c>
      <c r="M353" s="116">
        <v>0.15745702536423578</v>
      </c>
      <c r="N353" s="116">
        <v>0.15785672560022324</v>
      </c>
      <c r="O353" s="116">
        <v>0.15825642583621069</v>
      </c>
      <c r="P353" s="116">
        <v>0.15865612607219814</v>
      </c>
      <c r="Q353" s="116">
        <v>0.1590558263081856</v>
      </c>
      <c r="R353" s="116">
        <v>0.15945552654417305</v>
      </c>
      <c r="S353" s="116">
        <v>0.15985522678016051</v>
      </c>
      <c r="T353" s="116">
        <v>0.16025492701614796</v>
      </c>
      <c r="U353" s="116">
        <v>0.16065462725213553</v>
      </c>
      <c r="V353" s="116">
        <v>0.16105432748812298</v>
      </c>
      <c r="W353" s="116">
        <v>0.16145402772411044</v>
      </c>
      <c r="X353" s="116">
        <v>0.16185372796009789</v>
      </c>
      <c r="Y353" s="116">
        <v>0.16225342819608535</v>
      </c>
      <c r="Z353" s="116">
        <v>0.1626531284320728</v>
      </c>
      <c r="AA353" s="116">
        <v>0.16305282866806026</v>
      </c>
      <c r="AB353" s="116">
        <v>0.16345252890404771</v>
      </c>
      <c r="AC353" s="116">
        <v>0.16385222914003517</v>
      </c>
      <c r="AD353" s="116">
        <v>0.16425192937602273</v>
      </c>
      <c r="AE353" s="116">
        <v>0.16465162961201019</v>
      </c>
      <c r="AF353" s="116">
        <v>0.16505132984799764</v>
      </c>
      <c r="AG353" s="116">
        <v>0.1654510300839851</v>
      </c>
      <c r="AH353" s="116">
        <v>0.16585073031997255</v>
      </c>
      <c r="AI353" s="116">
        <v>0.16625043055596</v>
      </c>
      <c r="AJ353" s="117">
        <v>0.16665013079194746</v>
      </c>
    </row>
    <row r="354" spans="1:36" x14ac:dyDescent="0.3">
      <c r="A354" s="7" t="s">
        <v>264</v>
      </c>
      <c r="B354" s="29" t="s">
        <v>269</v>
      </c>
      <c r="C354" s="116">
        <v>8.7961999999999999E-2</v>
      </c>
      <c r="D354" s="116">
        <v>8.7961999999999999E-2</v>
      </c>
      <c r="E354" s="116">
        <v>8.7961999999999999E-2</v>
      </c>
      <c r="F354" s="116">
        <v>8.7961999999999999E-2</v>
      </c>
      <c r="G354" s="116">
        <v>8.7961999999999999E-2</v>
      </c>
      <c r="H354" s="116">
        <v>8.7961999999999999E-2</v>
      </c>
      <c r="I354" s="116">
        <v>9.1938512846390208E-2</v>
      </c>
      <c r="J354" s="116">
        <v>9.2195639402601781E-2</v>
      </c>
      <c r="K354" s="116">
        <v>9.2452765958813354E-2</v>
      </c>
      <c r="L354" s="116">
        <v>9.2709892515024928E-2</v>
      </c>
      <c r="M354" s="116">
        <v>9.2967019071236501E-2</v>
      </c>
      <c r="N354" s="116">
        <v>9.3224145627448185E-2</v>
      </c>
      <c r="O354" s="116">
        <v>9.3481272183659758E-2</v>
      </c>
      <c r="P354" s="116">
        <v>9.3738398739871331E-2</v>
      </c>
      <c r="Q354" s="116">
        <v>9.3995525296082905E-2</v>
      </c>
      <c r="R354" s="116">
        <v>9.4252651852294478E-2</v>
      </c>
      <c r="S354" s="116">
        <v>9.4509778408506162E-2</v>
      </c>
      <c r="T354" s="116">
        <v>9.4766904964717735E-2</v>
      </c>
      <c r="U354" s="116">
        <v>9.5024031520929308E-2</v>
      </c>
      <c r="V354" s="116">
        <v>9.5281158077140882E-2</v>
      </c>
      <c r="W354" s="116">
        <v>9.5538284633352566E-2</v>
      </c>
      <c r="X354" s="116">
        <v>9.5795411189564139E-2</v>
      </c>
      <c r="Y354" s="116">
        <v>9.6052537745775712E-2</v>
      </c>
      <c r="Z354" s="116">
        <v>9.6309664301987286E-2</v>
      </c>
      <c r="AA354" s="116">
        <v>9.6566790858198859E-2</v>
      </c>
      <c r="AB354" s="116">
        <v>9.6823917414410543E-2</v>
      </c>
      <c r="AC354" s="116">
        <v>9.7081043970622116E-2</v>
      </c>
      <c r="AD354" s="116">
        <v>9.7338170526833689E-2</v>
      </c>
      <c r="AE354" s="116">
        <v>9.7595297083045263E-2</v>
      </c>
      <c r="AF354" s="116">
        <v>9.7852423639256947E-2</v>
      </c>
      <c r="AG354" s="116">
        <v>9.810955019546852E-2</v>
      </c>
      <c r="AH354" s="116">
        <v>9.8366676751680093E-2</v>
      </c>
      <c r="AI354" s="116">
        <v>9.8623803307891666E-2</v>
      </c>
      <c r="AJ354" s="117">
        <v>9.888092986410324E-2</v>
      </c>
    </row>
    <row r="355" spans="1:36" x14ac:dyDescent="0.3">
      <c r="A355" s="11" t="s">
        <v>264</v>
      </c>
      <c r="B355" s="33" t="s">
        <v>270</v>
      </c>
      <c r="C355" s="118">
        <v>0</v>
      </c>
      <c r="D355" s="118">
        <v>0</v>
      </c>
      <c r="E355" s="118">
        <v>0</v>
      </c>
      <c r="F355" s="118">
        <v>0</v>
      </c>
      <c r="G355" s="118">
        <v>0</v>
      </c>
      <c r="H355" s="118">
        <v>0</v>
      </c>
      <c r="I355" s="118">
        <v>0</v>
      </c>
      <c r="J355" s="118">
        <v>0</v>
      </c>
      <c r="K355" s="118">
        <v>0</v>
      </c>
      <c r="L355" s="118">
        <v>0</v>
      </c>
      <c r="M355" s="118">
        <v>0</v>
      </c>
      <c r="N355" s="118">
        <v>0</v>
      </c>
      <c r="O355" s="118">
        <v>0</v>
      </c>
      <c r="P355" s="118">
        <v>0</v>
      </c>
      <c r="Q355" s="118">
        <v>0</v>
      </c>
      <c r="R355" s="118">
        <v>0</v>
      </c>
      <c r="S355" s="118">
        <v>0</v>
      </c>
      <c r="T355" s="118">
        <v>0</v>
      </c>
      <c r="U355" s="118">
        <v>0</v>
      </c>
      <c r="V355" s="118">
        <v>0</v>
      </c>
      <c r="W355" s="118">
        <v>0</v>
      </c>
      <c r="X355" s="118">
        <v>0</v>
      </c>
      <c r="Y355" s="118">
        <v>0</v>
      </c>
      <c r="Z355" s="118">
        <v>0</v>
      </c>
      <c r="AA355" s="118">
        <v>0</v>
      </c>
      <c r="AB355" s="118">
        <v>0</v>
      </c>
      <c r="AC355" s="118">
        <v>0</v>
      </c>
      <c r="AD355" s="118">
        <v>0</v>
      </c>
      <c r="AE355" s="118">
        <v>0</v>
      </c>
      <c r="AF355" s="118">
        <v>0</v>
      </c>
      <c r="AG355" s="118">
        <v>0</v>
      </c>
      <c r="AH355" s="118">
        <v>0</v>
      </c>
      <c r="AI355" s="118">
        <v>0</v>
      </c>
      <c r="AJ355" s="119">
        <v>0</v>
      </c>
    </row>
    <row r="356" spans="1:36" x14ac:dyDescent="0.3">
      <c r="A356" s="16" t="s">
        <v>271</v>
      </c>
      <c r="B356" s="25" t="s">
        <v>272</v>
      </c>
      <c r="C356" s="114">
        <v>0.46793812796528966</v>
      </c>
      <c r="D356" s="114">
        <v>0.46794224336098494</v>
      </c>
      <c r="E356" s="114">
        <v>0.46794635875668023</v>
      </c>
      <c r="F356" s="114">
        <v>0.46795047415237551</v>
      </c>
      <c r="G356" s="114">
        <v>0.46795458954807084</v>
      </c>
      <c r="H356" s="114">
        <v>0.46795870494376612</v>
      </c>
      <c r="I356" s="114">
        <v>0.48891036012510991</v>
      </c>
      <c r="J356" s="114">
        <v>0.49026072672196497</v>
      </c>
      <c r="K356" s="114">
        <v>0.49161109331882002</v>
      </c>
      <c r="L356" s="114">
        <v>0.49296145991567508</v>
      </c>
      <c r="M356" s="114">
        <v>0.49431182651253014</v>
      </c>
      <c r="N356" s="114">
        <v>0.4956621931093852</v>
      </c>
      <c r="O356" s="114">
        <v>0.49701255970624025</v>
      </c>
      <c r="P356" s="114">
        <v>0.49836292630309531</v>
      </c>
      <c r="Q356" s="114">
        <v>0.49971329289995037</v>
      </c>
      <c r="R356" s="114">
        <v>0.50106365949680587</v>
      </c>
      <c r="S356" s="114">
        <v>0.50241402609366093</v>
      </c>
      <c r="T356" s="114">
        <v>0.50376439269051598</v>
      </c>
      <c r="U356" s="114">
        <v>0.50511475928737104</v>
      </c>
      <c r="V356" s="114">
        <v>0.5064651258842261</v>
      </c>
      <c r="W356" s="114">
        <v>0.50781549248108115</v>
      </c>
      <c r="X356" s="114">
        <v>0.50916585907793621</v>
      </c>
      <c r="Y356" s="114">
        <v>0.51051622567479127</v>
      </c>
      <c r="Z356" s="114">
        <v>0.51186659227164633</v>
      </c>
      <c r="AA356" s="114">
        <v>0.51321695886850138</v>
      </c>
      <c r="AB356" s="114">
        <v>0.51456732546535644</v>
      </c>
      <c r="AC356" s="114">
        <v>0.51591769206221194</v>
      </c>
      <c r="AD356" s="114">
        <v>0.517268058659067</v>
      </c>
      <c r="AE356" s="114">
        <v>0.51861842525592206</v>
      </c>
      <c r="AF356" s="114">
        <v>0.51996879185277711</v>
      </c>
      <c r="AG356" s="114">
        <v>0.52131915844963217</v>
      </c>
      <c r="AH356" s="114">
        <v>0.52266952504648723</v>
      </c>
      <c r="AI356" s="114">
        <v>0.52401989164334228</v>
      </c>
      <c r="AJ356" s="115">
        <v>0.52537025824019734</v>
      </c>
    </row>
    <row r="357" spans="1:36" x14ac:dyDescent="0.3">
      <c r="A357" s="7" t="s">
        <v>271</v>
      </c>
      <c r="B357" s="29" t="s">
        <v>273</v>
      </c>
      <c r="C357" s="116">
        <v>0.26338583875122973</v>
      </c>
      <c r="D357" s="116">
        <v>0.26339293864675983</v>
      </c>
      <c r="E357" s="116">
        <v>0.26340003854228994</v>
      </c>
      <c r="F357" s="116">
        <v>0.26340713843782004</v>
      </c>
      <c r="G357" s="116">
        <v>0.26341423833335015</v>
      </c>
      <c r="H357" s="116">
        <v>0.26342133822888025</v>
      </c>
      <c r="I357" s="116">
        <v>0.2749789532985738</v>
      </c>
      <c r="J357" s="116">
        <v>0.27571867030822372</v>
      </c>
      <c r="K357" s="116">
        <v>0.27645838731787364</v>
      </c>
      <c r="L357" s="116">
        <v>0.27719810432752356</v>
      </c>
      <c r="M357" s="116">
        <v>0.27793782133717349</v>
      </c>
      <c r="N357" s="116">
        <v>0.27867753834682341</v>
      </c>
      <c r="O357" s="116">
        <v>0.27941725535647333</v>
      </c>
      <c r="P357" s="116">
        <v>0.28015697236612325</v>
      </c>
      <c r="Q357" s="116">
        <v>0.28089668937577317</v>
      </c>
      <c r="R357" s="116">
        <v>0.28163640638542287</v>
      </c>
      <c r="S357" s="116">
        <v>0.28237612339507279</v>
      </c>
      <c r="T357" s="116">
        <v>0.28311584040472271</v>
      </c>
      <c r="U357" s="116">
        <v>0.28385555741437263</v>
      </c>
      <c r="V357" s="116">
        <v>0.28459527442402255</v>
      </c>
      <c r="W357" s="116">
        <v>0.28533499143367247</v>
      </c>
      <c r="X357" s="116">
        <v>0.28607470844332239</v>
      </c>
      <c r="Y357" s="116">
        <v>0.28681442545297231</v>
      </c>
      <c r="Z357" s="116">
        <v>0.28755414246262223</v>
      </c>
      <c r="AA357" s="116">
        <v>0.28829385947227215</v>
      </c>
      <c r="AB357" s="116">
        <v>0.28903357648192207</v>
      </c>
      <c r="AC357" s="116">
        <v>0.28977329349157199</v>
      </c>
      <c r="AD357" s="116">
        <v>0.29051301050122191</v>
      </c>
      <c r="AE357" s="116">
        <v>0.29125272751087183</v>
      </c>
      <c r="AF357" s="116">
        <v>0.29199244452052175</v>
      </c>
      <c r="AG357" s="116">
        <v>0.29273216153017168</v>
      </c>
      <c r="AH357" s="116">
        <v>0.2934718785398216</v>
      </c>
      <c r="AI357" s="116">
        <v>0.29421159554947152</v>
      </c>
      <c r="AJ357" s="117">
        <v>0.29495131255912144</v>
      </c>
    </row>
    <row r="358" spans="1:36" x14ac:dyDescent="0.3">
      <c r="A358" s="7" t="s">
        <v>271</v>
      </c>
      <c r="B358" s="29" t="s">
        <v>274</v>
      </c>
      <c r="C358" s="116">
        <v>0.19531060317019872</v>
      </c>
      <c r="D358" s="116">
        <v>0.19531869631068408</v>
      </c>
      <c r="E358" s="116">
        <v>0.19532678945116944</v>
      </c>
      <c r="F358" s="116">
        <v>0.1953348825916548</v>
      </c>
      <c r="G358" s="116">
        <v>0.19534297573214013</v>
      </c>
      <c r="H358" s="116">
        <v>0.19535106887262549</v>
      </c>
      <c r="I358" s="116">
        <v>0.20378233665911138</v>
      </c>
      <c r="J358" s="116">
        <v>0.20431882878838392</v>
      </c>
      <c r="K358" s="116">
        <v>0.20485532091765646</v>
      </c>
      <c r="L358" s="116">
        <v>0.20539181304692899</v>
      </c>
      <c r="M358" s="116">
        <v>0.20592830517620153</v>
      </c>
      <c r="N358" s="116">
        <v>0.20646479730547407</v>
      </c>
      <c r="O358" s="116">
        <v>0.20700128943474638</v>
      </c>
      <c r="P358" s="116">
        <v>0.20753778156401892</v>
      </c>
      <c r="Q358" s="116">
        <v>0.20807427369329146</v>
      </c>
      <c r="R358" s="116">
        <v>0.20861076582256399</v>
      </c>
      <c r="S358" s="116">
        <v>0.20914725795183653</v>
      </c>
      <c r="T358" s="116">
        <v>0.20968375008110907</v>
      </c>
      <c r="U358" s="116">
        <v>0.2102202422103816</v>
      </c>
      <c r="V358" s="116">
        <v>0.21075673433965414</v>
      </c>
      <c r="W358" s="116">
        <v>0.21129322646892645</v>
      </c>
      <c r="X358" s="116">
        <v>0.21182971859819899</v>
      </c>
      <c r="Y358" s="116">
        <v>0.21236621072747153</v>
      </c>
      <c r="Z358" s="116">
        <v>0.21290270285674406</v>
      </c>
      <c r="AA358" s="116">
        <v>0.2134391949860166</v>
      </c>
      <c r="AB358" s="116">
        <v>0.21397568711528914</v>
      </c>
      <c r="AC358" s="116">
        <v>0.21451217924456167</v>
      </c>
      <c r="AD358" s="116">
        <v>0.21504867137383421</v>
      </c>
      <c r="AE358" s="116">
        <v>0.21558516350310652</v>
      </c>
      <c r="AF358" s="116">
        <v>0.21612165563237906</v>
      </c>
      <c r="AG358" s="116">
        <v>0.2166581477616516</v>
      </c>
      <c r="AH358" s="116">
        <v>0.21719463989092413</v>
      </c>
      <c r="AI358" s="116">
        <v>0.21773113202019667</v>
      </c>
      <c r="AJ358" s="117">
        <v>0.21826762414946921</v>
      </c>
    </row>
    <row r="359" spans="1:36" x14ac:dyDescent="0.3">
      <c r="A359" s="7" t="s">
        <v>271</v>
      </c>
      <c r="B359" s="29" t="s">
        <v>275</v>
      </c>
      <c r="C359" s="116">
        <v>0.14948743945026471</v>
      </c>
      <c r="D359" s="116">
        <v>0.14949620116906362</v>
      </c>
      <c r="E359" s="116">
        <v>0.14950496288786252</v>
      </c>
      <c r="F359" s="116">
        <v>0.1495137246066614</v>
      </c>
      <c r="G359" s="116">
        <v>0.14952248632546031</v>
      </c>
      <c r="H359" s="116">
        <v>0.14953124804425921</v>
      </c>
      <c r="I359" s="116">
        <v>0.1558580923619014</v>
      </c>
      <c r="J359" s="116">
        <v>0.15625778868156681</v>
      </c>
      <c r="K359" s="116">
        <v>0.15665748500123222</v>
      </c>
      <c r="L359" s="116">
        <v>0.15705718132089774</v>
      </c>
      <c r="M359" s="116">
        <v>0.15745687764056315</v>
      </c>
      <c r="N359" s="116">
        <v>0.15785657396022867</v>
      </c>
      <c r="O359" s="116">
        <v>0.15825627027989408</v>
      </c>
      <c r="P359" s="116">
        <v>0.15865596659955949</v>
      </c>
      <c r="Q359" s="116">
        <v>0.15905566291922502</v>
      </c>
      <c r="R359" s="116">
        <v>0.15945535923889043</v>
      </c>
      <c r="S359" s="116">
        <v>0.15985505555855595</v>
      </c>
      <c r="T359" s="116">
        <v>0.16025475187822136</v>
      </c>
      <c r="U359" s="116">
        <v>0.16065444819788688</v>
      </c>
      <c r="V359" s="116">
        <v>0.16105414451755229</v>
      </c>
      <c r="W359" s="116">
        <v>0.1614538408372177</v>
      </c>
      <c r="X359" s="116">
        <v>0.16185353715688322</v>
      </c>
      <c r="Y359" s="116">
        <v>0.16225323347654863</v>
      </c>
      <c r="Z359" s="116">
        <v>0.16265292979621415</v>
      </c>
      <c r="AA359" s="116">
        <v>0.16305262611587956</v>
      </c>
      <c r="AB359" s="116">
        <v>0.16345232243554497</v>
      </c>
      <c r="AC359" s="116">
        <v>0.16385201875521049</v>
      </c>
      <c r="AD359" s="116">
        <v>0.1642517150748759</v>
      </c>
      <c r="AE359" s="116">
        <v>0.16465141139454142</v>
      </c>
      <c r="AF359" s="116">
        <v>0.16505110771420684</v>
      </c>
      <c r="AG359" s="116">
        <v>0.16545080403387236</v>
      </c>
      <c r="AH359" s="116">
        <v>0.16585050035353777</v>
      </c>
      <c r="AI359" s="116">
        <v>0.16625019667320318</v>
      </c>
      <c r="AJ359" s="117">
        <v>0.1666498929928687</v>
      </c>
    </row>
    <row r="360" spans="1:36" x14ac:dyDescent="0.3">
      <c r="A360" s="7" t="s">
        <v>271</v>
      </c>
      <c r="B360" s="29" t="s">
        <v>276</v>
      </c>
      <c r="C360" s="116">
        <v>8.7962246634689753E-2</v>
      </c>
      <c r="D360" s="116">
        <v>8.7962246634689753E-2</v>
      </c>
      <c r="E360" s="116">
        <v>8.7962246634689753E-2</v>
      </c>
      <c r="F360" s="116">
        <v>8.7962246634689753E-2</v>
      </c>
      <c r="G360" s="116">
        <v>8.7962246634689753E-2</v>
      </c>
      <c r="H360" s="116">
        <v>8.7962246634689753E-2</v>
      </c>
      <c r="I360" s="116">
        <v>9.1938763409971258E-2</v>
      </c>
      <c r="J360" s="116">
        <v>9.2195895283197549E-2</v>
      </c>
      <c r="K360" s="116">
        <v>9.2453027156423728E-2</v>
      </c>
      <c r="L360" s="116">
        <v>9.2710159029649908E-2</v>
      </c>
      <c r="M360" s="116">
        <v>9.2967290902876087E-2</v>
      </c>
      <c r="N360" s="116">
        <v>9.3224422776102267E-2</v>
      </c>
      <c r="O360" s="116">
        <v>9.3481554649328447E-2</v>
      </c>
      <c r="P360" s="116">
        <v>9.3738686522554737E-2</v>
      </c>
      <c r="Q360" s="116">
        <v>9.3995818395780917E-2</v>
      </c>
      <c r="R360" s="116">
        <v>9.4252950269007096E-2</v>
      </c>
      <c r="S360" s="116">
        <v>9.4510082142233276E-2</v>
      </c>
      <c r="T360" s="116">
        <v>9.4767214015459456E-2</v>
      </c>
      <c r="U360" s="116">
        <v>9.5024345888685746E-2</v>
      </c>
      <c r="V360" s="116">
        <v>9.5281477761911926E-2</v>
      </c>
      <c r="W360" s="116">
        <v>9.5538609635138105E-2</v>
      </c>
      <c r="X360" s="116">
        <v>9.5795741508364285E-2</v>
      </c>
      <c r="Y360" s="116">
        <v>9.6052873381590465E-2</v>
      </c>
      <c r="Z360" s="116">
        <v>9.6310005254816755E-2</v>
      </c>
      <c r="AA360" s="116">
        <v>9.6567137128042935E-2</v>
      </c>
      <c r="AB360" s="116">
        <v>9.6824269001269114E-2</v>
      </c>
      <c r="AC360" s="116">
        <v>9.7081400874495294E-2</v>
      </c>
      <c r="AD360" s="116">
        <v>9.7338532747721473E-2</v>
      </c>
      <c r="AE360" s="116">
        <v>9.7595664620947653E-2</v>
      </c>
      <c r="AF360" s="116">
        <v>9.7852796494173944E-2</v>
      </c>
      <c r="AG360" s="116">
        <v>9.8109928367400123E-2</v>
      </c>
      <c r="AH360" s="116">
        <v>9.8367060240626303E-2</v>
      </c>
      <c r="AI360" s="116">
        <v>9.8624192113852482E-2</v>
      </c>
      <c r="AJ360" s="117">
        <v>9.8881323987078662E-2</v>
      </c>
    </row>
    <row r="361" spans="1:36" x14ac:dyDescent="0.3">
      <c r="A361" s="7" t="s">
        <v>271</v>
      </c>
      <c r="B361" s="29" t="s">
        <v>277</v>
      </c>
      <c r="C361" s="116">
        <v>0.30942766648609421</v>
      </c>
      <c r="D361" s="116">
        <v>0.30942766648609421</v>
      </c>
      <c r="E361" s="116">
        <v>0.30942766648609421</v>
      </c>
      <c r="F361" s="116">
        <v>0.30942766648609421</v>
      </c>
      <c r="G361" s="116">
        <v>0.30942766648609421</v>
      </c>
      <c r="H361" s="116">
        <v>0.30942766648609421</v>
      </c>
      <c r="I361" s="116">
        <v>0.30942766648609421</v>
      </c>
      <c r="J361" s="116">
        <v>0.30942766648609421</v>
      </c>
      <c r="K361" s="116">
        <v>0.30942766648609421</v>
      </c>
      <c r="L361" s="116">
        <v>0.30942766648609421</v>
      </c>
      <c r="M361" s="116">
        <v>0.30942766648609421</v>
      </c>
      <c r="N361" s="116">
        <v>0.30942766648609421</v>
      </c>
      <c r="O361" s="116">
        <v>0.30942766648609421</v>
      </c>
      <c r="P361" s="116">
        <v>0.30942766648609421</v>
      </c>
      <c r="Q361" s="116">
        <v>0.30942766648609421</v>
      </c>
      <c r="R361" s="116">
        <v>0.30942766648609421</v>
      </c>
      <c r="S361" s="116">
        <v>0.30942766648609421</v>
      </c>
      <c r="T361" s="116">
        <v>0.30942766648609421</v>
      </c>
      <c r="U361" s="116">
        <v>0.30942766648609421</v>
      </c>
      <c r="V361" s="116">
        <v>0.30942766648609421</v>
      </c>
      <c r="W361" s="116">
        <v>0.30942766648609421</v>
      </c>
      <c r="X361" s="116">
        <v>0.30942766648609421</v>
      </c>
      <c r="Y361" s="116">
        <v>0.30942766648609421</v>
      </c>
      <c r="Z361" s="116">
        <v>0.30942766648609421</v>
      </c>
      <c r="AA361" s="116">
        <v>0.30942766648609399</v>
      </c>
      <c r="AB361" s="116">
        <v>0.30942766648609399</v>
      </c>
      <c r="AC361" s="116">
        <v>0.30942766648609399</v>
      </c>
      <c r="AD361" s="116">
        <v>0.30942766648609399</v>
      </c>
      <c r="AE361" s="116">
        <v>0.30942766648609399</v>
      </c>
      <c r="AF361" s="116">
        <v>0.30942766648609399</v>
      </c>
      <c r="AG361" s="116">
        <v>0.30942766648609399</v>
      </c>
      <c r="AH361" s="116">
        <v>0.30942766648609399</v>
      </c>
      <c r="AI361" s="116">
        <v>0.30942766648609399</v>
      </c>
      <c r="AJ361" s="117">
        <v>0.30942766648609399</v>
      </c>
    </row>
    <row r="362" spans="1:36" x14ac:dyDescent="0.3">
      <c r="A362" s="7" t="s">
        <v>271</v>
      </c>
      <c r="B362" s="29" t="s">
        <v>278</v>
      </c>
      <c r="C362" s="116">
        <v>0.10086943930603479</v>
      </c>
      <c r="D362" s="116">
        <v>0.10086856037443767</v>
      </c>
      <c r="E362" s="116">
        <v>0.10086768144284056</v>
      </c>
      <c r="F362" s="116">
        <v>0.10086680251124344</v>
      </c>
      <c r="G362" s="116">
        <v>0.10086592357964633</v>
      </c>
      <c r="H362" s="116">
        <v>0.10086504464804921</v>
      </c>
      <c r="I362" s="116">
        <v>0.10110517076121897</v>
      </c>
      <c r="J362" s="116">
        <v>0.10112092008097387</v>
      </c>
      <c r="K362" s="116">
        <v>0.10113666940072877</v>
      </c>
      <c r="L362" s="116">
        <v>0.10115241872048367</v>
      </c>
      <c r="M362" s="116">
        <v>0.10116816804023855</v>
      </c>
      <c r="N362" s="116">
        <v>0.10118391735999344</v>
      </c>
      <c r="O362" s="116">
        <v>0.10119966667974833</v>
      </c>
      <c r="P362" s="116">
        <v>0.10121541599950323</v>
      </c>
      <c r="Q362" s="116">
        <v>0.10123116531925813</v>
      </c>
      <c r="R362" s="116">
        <v>0.10124691463901302</v>
      </c>
      <c r="S362" s="116">
        <v>0.10126266395876792</v>
      </c>
      <c r="T362" s="116">
        <v>0.1012784132785228</v>
      </c>
      <c r="U362" s="116">
        <v>0.1012941625982777</v>
      </c>
      <c r="V362" s="116">
        <v>0.1013099119180326</v>
      </c>
      <c r="W362" s="116">
        <v>0.1013256612377875</v>
      </c>
      <c r="X362" s="116">
        <v>0.10134141055754238</v>
      </c>
      <c r="Y362" s="116">
        <v>0.10135715987729726</v>
      </c>
      <c r="Z362" s="116">
        <v>0.10137290919705216</v>
      </c>
      <c r="AA362" s="116">
        <v>0.10138865851680706</v>
      </c>
      <c r="AB362" s="116">
        <v>0.10140440783656196</v>
      </c>
      <c r="AC362" s="116">
        <v>0.10142015715631686</v>
      </c>
      <c r="AD362" s="116">
        <v>0.10143590647607174</v>
      </c>
      <c r="AE362" s="116">
        <v>0.10145165579582663</v>
      </c>
      <c r="AF362" s="116">
        <v>0.10146740511558153</v>
      </c>
      <c r="AG362" s="116">
        <v>0.10148315443533643</v>
      </c>
      <c r="AH362" s="116">
        <v>0.10149890375509132</v>
      </c>
      <c r="AI362" s="116">
        <v>0.10151465307484621</v>
      </c>
      <c r="AJ362" s="117">
        <v>0.10153040239460111</v>
      </c>
    </row>
    <row r="363" spans="1:36" x14ac:dyDescent="0.3">
      <c r="A363" s="7" t="s">
        <v>271</v>
      </c>
      <c r="B363" s="29" t="s">
        <v>279</v>
      </c>
      <c r="C363" s="116">
        <v>0.12608679913254359</v>
      </c>
      <c r="D363" s="116">
        <v>0.12608570046804721</v>
      </c>
      <c r="E363" s="116">
        <v>0.1260846018035508</v>
      </c>
      <c r="F363" s="116">
        <v>0.12608350313905439</v>
      </c>
      <c r="G363" s="116">
        <v>0.12608240447455801</v>
      </c>
      <c r="H363" s="116">
        <v>0.12608130581006161</v>
      </c>
      <c r="I363" s="116">
        <v>0.12638146345152382</v>
      </c>
      <c r="J363" s="116">
        <v>0.12640115010121744</v>
      </c>
      <c r="K363" s="116">
        <v>0.12642083675091106</v>
      </c>
      <c r="L363" s="116">
        <v>0.12644052340060469</v>
      </c>
      <c r="M363" s="116">
        <v>0.12646021005029828</v>
      </c>
      <c r="N363" s="116">
        <v>0.12647989669999191</v>
      </c>
      <c r="O363" s="116">
        <v>0.12649958334968553</v>
      </c>
      <c r="P363" s="116">
        <v>0.12651926999937915</v>
      </c>
      <c r="Q363" s="116">
        <v>0.12653895664907278</v>
      </c>
      <c r="R363" s="116">
        <v>0.1265586432987664</v>
      </c>
      <c r="S363" s="116">
        <v>0.12657832994846002</v>
      </c>
      <c r="T363" s="116">
        <v>0.12659801659815362</v>
      </c>
      <c r="U363" s="116">
        <v>0.12661770324784724</v>
      </c>
      <c r="V363" s="116">
        <v>0.12663738989754086</v>
      </c>
      <c r="W363" s="116">
        <v>0.12665707654723449</v>
      </c>
      <c r="X363" s="116">
        <v>0.12667676319692811</v>
      </c>
      <c r="Y363" s="116">
        <v>0.12669644984662171</v>
      </c>
      <c r="Z363" s="116">
        <v>0.12671613649631536</v>
      </c>
      <c r="AA363" s="116">
        <v>0.12673582314600895</v>
      </c>
      <c r="AB363" s="116">
        <v>0.12675550979570258</v>
      </c>
      <c r="AC363" s="116">
        <v>0.1267751964453962</v>
      </c>
      <c r="AD363" s="116">
        <v>0.12679488309508982</v>
      </c>
      <c r="AE363" s="116">
        <v>0.12681456974478345</v>
      </c>
      <c r="AF363" s="116">
        <v>0.12683425639447704</v>
      </c>
      <c r="AG363" s="116">
        <v>0.12685394304417069</v>
      </c>
      <c r="AH363" s="116">
        <v>0.12687362969386429</v>
      </c>
      <c r="AI363" s="116">
        <v>0.12689331634355791</v>
      </c>
      <c r="AJ363" s="117">
        <v>0.12691300299325153</v>
      </c>
    </row>
    <row r="364" spans="1:36" x14ac:dyDescent="0.3">
      <c r="A364" s="7" t="s">
        <v>271</v>
      </c>
      <c r="B364" s="29" t="s">
        <v>280</v>
      </c>
      <c r="C364" s="116">
        <v>0.2533439727986706</v>
      </c>
      <c r="D364" s="116">
        <v>0.25325600664576309</v>
      </c>
      <c r="E364" s="116">
        <v>0.25316804049285557</v>
      </c>
      <c r="F364" s="116">
        <v>0.25308007433994806</v>
      </c>
      <c r="G364" s="116">
        <v>0.2529921081870406</v>
      </c>
      <c r="H364" s="116">
        <v>0.25290414203413314</v>
      </c>
      <c r="I364" s="116">
        <v>0.27821155928826702</v>
      </c>
      <c r="J364" s="116">
        <v>0.2801229167531134</v>
      </c>
      <c r="K364" s="116">
        <v>0.28203427421795979</v>
      </c>
      <c r="L364" s="116">
        <v>0.28394563168280618</v>
      </c>
      <c r="M364" s="116">
        <v>0.28585698914765256</v>
      </c>
      <c r="N364" s="116">
        <v>0.28776834661249895</v>
      </c>
      <c r="O364" s="116">
        <v>0.28967970407734533</v>
      </c>
      <c r="P364" s="116">
        <v>0.29159106154219172</v>
      </c>
      <c r="Q364" s="116">
        <v>0.29350241900703811</v>
      </c>
      <c r="R364" s="116">
        <v>0.29541377647188449</v>
      </c>
      <c r="S364" s="116">
        <v>0.29732513393673088</v>
      </c>
      <c r="T364" s="116">
        <v>0.29923649140157726</v>
      </c>
      <c r="U364" s="116">
        <v>0.30114784886642365</v>
      </c>
      <c r="V364" s="116">
        <v>0.30305920633127004</v>
      </c>
      <c r="W364" s="116">
        <v>0.30497056379611642</v>
      </c>
      <c r="X364" s="116">
        <v>0.30688192126096281</v>
      </c>
      <c r="Y364" s="116">
        <v>0.30879327872580919</v>
      </c>
      <c r="Z364" s="116">
        <v>0.31070463619065558</v>
      </c>
      <c r="AA364" s="116">
        <v>0.31261599365550197</v>
      </c>
      <c r="AB364" s="116">
        <v>0.31452735112034835</v>
      </c>
      <c r="AC364" s="116">
        <v>0.31643870858519474</v>
      </c>
      <c r="AD364" s="116">
        <v>0.31835006605004113</v>
      </c>
      <c r="AE364" s="116">
        <v>0.32026142351488751</v>
      </c>
      <c r="AF364" s="116">
        <v>0.3221727809797339</v>
      </c>
      <c r="AG364" s="116">
        <v>0.32408413844458028</v>
      </c>
      <c r="AH364" s="116">
        <v>0.32599549590942667</v>
      </c>
      <c r="AI364" s="116">
        <v>0.32790685337427306</v>
      </c>
      <c r="AJ364" s="117">
        <v>0.32981821083911944</v>
      </c>
    </row>
    <row r="365" spans="1:36" x14ac:dyDescent="0.3">
      <c r="A365" s="11" t="s">
        <v>271</v>
      </c>
      <c r="B365" s="33" t="s">
        <v>281</v>
      </c>
      <c r="C365" s="118">
        <v>0.39556041544898346</v>
      </c>
      <c r="D365" s="118">
        <v>0.39546356319700571</v>
      </c>
      <c r="E365" s="118">
        <v>0.3953667109450279</v>
      </c>
      <c r="F365" s="118">
        <v>0.39526985869305009</v>
      </c>
      <c r="G365" s="118">
        <v>0.39517300644107234</v>
      </c>
      <c r="H365" s="118">
        <v>0.39507615418909459</v>
      </c>
      <c r="I365" s="118">
        <v>0.41227882280457839</v>
      </c>
      <c r="J365" s="118">
        <v>0.41373716080073963</v>
      </c>
      <c r="K365" s="118">
        <v>0.41519549879690087</v>
      </c>
      <c r="L365" s="118">
        <v>0.41665383679306212</v>
      </c>
      <c r="M365" s="118">
        <v>0.41811217478922291</v>
      </c>
      <c r="N365" s="118">
        <v>0.41957051278538415</v>
      </c>
      <c r="O365" s="118">
        <v>0.42102885078154539</v>
      </c>
      <c r="P365" s="118">
        <v>0.42248718877770663</v>
      </c>
      <c r="Q365" s="118">
        <v>0.42394552677386788</v>
      </c>
      <c r="R365" s="118">
        <v>0.42540386477002867</v>
      </c>
      <c r="S365" s="118">
        <v>0.42686220276618991</v>
      </c>
      <c r="T365" s="118">
        <v>0.42832054076235115</v>
      </c>
      <c r="U365" s="118">
        <v>0.42977887875851239</v>
      </c>
      <c r="V365" s="118">
        <v>0.43123721675467364</v>
      </c>
      <c r="W365" s="118">
        <v>0.43269555475083443</v>
      </c>
      <c r="X365" s="118">
        <v>0.43415389274699567</v>
      </c>
      <c r="Y365" s="118">
        <v>0.43561223074315691</v>
      </c>
      <c r="Z365" s="118">
        <v>0.43707056873931815</v>
      </c>
      <c r="AA365" s="118">
        <v>0.43852890673547895</v>
      </c>
      <c r="AB365" s="118">
        <v>0.43998724473164019</v>
      </c>
      <c r="AC365" s="118">
        <v>0.44144558272780143</v>
      </c>
      <c r="AD365" s="118">
        <v>0.44290392072396267</v>
      </c>
      <c r="AE365" s="118">
        <v>0.44436225872012391</v>
      </c>
      <c r="AF365" s="118">
        <v>0.44582059671628471</v>
      </c>
      <c r="AG365" s="118">
        <v>0.44727893471244595</v>
      </c>
      <c r="AH365" s="118">
        <v>0.44873727270860719</v>
      </c>
      <c r="AI365" s="118">
        <v>0.45019561070476843</v>
      </c>
      <c r="AJ365" s="119">
        <v>0.45165394870092967</v>
      </c>
    </row>
    <row r="366" spans="1:36" x14ac:dyDescent="0.3">
      <c r="A366" s="16" t="s">
        <v>282</v>
      </c>
      <c r="B366" s="25" t="s">
        <v>272</v>
      </c>
      <c r="C366" s="114">
        <v>0.46793812796528966</v>
      </c>
      <c r="D366" s="114">
        <v>0.46794224336098494</v>
      </c>
      <c r="E366" s="114">
        <v>0.46794635875668023</v>
      </c>
      <c r="F366" s="114">
        <v>0.46795047415237551</v>
      </c>
      <c r="G366" s="114">
        <v>0.46795458954807084</v>
      </c>
      <c r="H366" s="114">
        <v>0.46795870494376612</v>
      </c>
      <c r="I366" s="114">
        <v>0.46831597510882167</v>
      </c>
      <c r="J366" s="114">
        <v>0.46835852266446687</v>
      </c>
      <c r="K366" s="114">
        <v>0.46840107022011213</v>
      </c>
      <c r="L366" s="114">
        <v>0.46844361777575733</v>
      </c>
      <c r="M366" s="114">
        <v>0.46848616533140253</v>
      </c>
      <c r="N366" s="114">
        <v>0.46852871288704773</v>
      </c>
      <c r="O366" s="114">
        <v>0.46857126044269293</v>
      </c>
      <c r="P366" s="114">
        <v>0.46861380799833818</v>
      </c>
      <c r="Q366" s="114">
        <v>0.46865635555398338</v>
      </c>
      <c r="R366" s="114">
        <v>0.46869890310962858</v>
      </c>
      <c r="S366" s="114">
        <v>0.46874145066527378</v>
      </c>
      <c r="T366" s="114">
        <v>0.46878399822091898</v>
      </c>
      <c r="U366" s="114">
        <v>0.46882654577656424</v>
      </c>
      <c r="V366" s="114">
        <v>0.46886909333220939</v>
      </c>
      <c r="W366" s="114">
        <v>0.46891164088785464</v>
      </c>
      <c r="X366" s="114">
        <v>0.46895418844349984</v>
      </c>
      <c r="Y366" s="114">
        <v>0.46899673599914504</v>
      </c>
      <c r="Z366" s="114">
        <v>0.46903928355479024</v>
      </c>
      <c r="AA366" s="114">
        <v>0.46908183111043544</v>
      </c>
      <c r="AB366" s="114">
        <v>0.4691243786660807</v>
      </c>
      <c r="AC366" s="114">
        <v>0.4691669262217259</v>
      </c>
      <c r="AD366" s="114">
        <v>0.4692094737773711</v>
      </c>
      <c r="AE366" s="114">
        <v>0.4692520213330163</v>
      </c>
      <c r="AF366" s="114">
        <v>0.4692945688886615</v>
      </c>
      <c r="AG366" s="114">
        <v>0.46933711644430676</v>
      </c>
      <c r="AH366" s="114">
        <v>0.46937966399995196</v>
      </c>
      <c r="AI366" s="114">
        <v>0.46942221155559716</v>
      </c>
      <c r="AJ366" s="115">
        <v>0.46946475911124236</v>
      </c>
    </row>
    <row r="367" spans="1:36" x14ac:dyDescent="0.3">
      <c r="A367" s="7" t="s">
        <v>282</v>
      </c>
      <c r="B367" s="29" t="s">
        <v>273</v>
      </c>
      <c r="C367" s="116">
        <v>0.26338583875122973</v>
      </c>
      <c r="D367" s="116">
        <v>0.26339293864675983</v>
      </c>
      <c r="E367" s="116">
        <v>0.26340003854228994</v>
      </c>
      <c r="F367" s="116">
        <v>0.26340713843782004</v>
      </c>
      <c r="G367" s="116">
        <v>0.26341423833335015</v>
      </c>
      <c r="H367" s="116">
        <v>0.26342133822888025</v>
      </c>
      <c r="I367" s="116">
        <v>0.26357820788352826</v>
      </c>
      <c r="J367" s="116">
        <v>0.26359910879933285</v>
      </c>
      <c r="K367" s="116">
        <v>0.26362000971513744</v>
      </c>
      <c r="L367" s="116">
        <v>0.26364091063094208</v>
      </c>
      <c r="M367" s="116">
        <v>0.26366181154674667</v>
      </c>
      <c r="N367" s="116">
        <v>0.26368271246255126</v>
      </c>
      <c r="O367" s="116">
        <v>0.26370361337835591</v>
      </c>
      <c r="P367" s="116">
        <v>0.26372451429416049</v>
      </c>
      <c r="Q367" s="116">
        <v>0.26374541520996508</v>
      </c>
      <c r="R367" s="116">
        <v>0.26376631612576973</v>
      </c>
      <c r="S367" s="116">
        <v>0.26378721704157432</v>
      </c>
      <c r="T367" s="116">
        <v>0.26380811795737891</v>
      </c>
      <c r="U367" s="116">
        <v>0.2638290188731835</v>
      </c>
      <c r="V367" s="116">
        <v>0.26384991978898814</v>
      </c>
      <c r="W367" s="116">
        <v>0.26387082070479273</v>
      </c>
      <c r="X367" s="116">
        <v>0.26389172162059732</v>
      </c>
      <c r="Y367" s="116">
        <v>0.26391262253640196</v>
      </c>
      <c r="Z367" s="116">
        <v>0.26393352345220655</v>
      </c>
      <c r="AA367" s="116">
        <v>0.26395442436801114</v>
      </c>
      <c r="AB367" s="116">
        <v>0.26397532528381579</v>
      </c>
      <c r="AC367" s="116">
        <v>0.26399622619962038</v>
      </c>
      <c r="AD367" s="116">
        <v>0.26401712711542497</v>
      </c>
      <c r="AE367" s="116">
        <v>0.26403802803122955</v>
      </c>
      <c r="AF367" s="116">
        <v>0.2640589289470342</v>
      </c>
      <c r="AG367" s="116">
        <v>0.26407982986283879</v>
      </c>
      <c r="AH367" s="116">
        <v>0.26410073077864338</v>
      </c>
      <c r="AI367" s="116">
        <v>0.26412163169444802</v>
      </c>
      <c r="AJ367" s="117">
        <v>0.26414253261025261</v>
      </c>
    </row>
    <row r="368" spans="1:36" x14ac:dyDescent="0.3">
      <c r="A368" s="7" t="s">
        <v>282</v>
      </c>
      <c r="B368" s="29" t="s">
        <v>274</v>
      </c>
      <c r="C368" s="116">
        <v>0.19531060317019872</v>
      </c>
      <c r="D368" s="116">
        <v>0.19531869631068408</v>
      </c>
      <c r="E368" s="116">
        <v>0.19532678945116944</v>
      </c>
      <c r="F368" s="116">
        <v>0.1953348825916548</v>
      </c>
      <c r="G368" s="116">
        <v>0.19534297573214013</v>
      </c>
      <c r="H368" s="116">
        <v>0.19535106887262549</v>
      </c>
      <c r="I368" s="116">
        <v>0.19544124500842328</v>
      </c>
      <c r="J368" s="116">
        <v>0.19545494189775453</v>
      </c>
      <c r="K368" s="116">
        <v>0.19546863878708576</v>
      </c>
      <c r="L368" s="116">
        <v>0.19548233567641699</v>
      </c>
      <c r="M368" s="116">
        <v>0.19549603256574824</v>
      </c>
      <c r="N368" s="116">
        <v>0.19550972945507947</v>
      </c>
      <c r="O368" s="116">
        <v>0.19552342634441072</v>
      </c>
      <c r="P368" s="116">
        <v>0.19553712323374195</v>
      </c>
      <c r="Q368" s="116">
        <v>0.1955508201230732</v>
      </c>
      <c r="R368" s="116">
        <v>0.19556451701240443</v>
      </c>
      <c r="S368" s="116">
        <v>0.19557821390173569</v>
      </c>
      <c r="T368" s="116">
        <v>0.19559191079106691</v>
      </c>
      <c r="U368" s="116">
        <v>0.19560560768039814</v>
      </c>
      <c r="V368" s="116">
        <v>0.1956193045697294</v>
      </c>
      <c r="W368" s="116">
        <v>0.19563300145906062</v>
      </c>
      <c r="X368" s="116">
        <v>0.19564669834839188</v>
      </c>
      <c r="Y368" s="116">
        <v>0.19566039523772311</v>
      </c>
      <c r="Z368" s="116">
        <v>0.19567409212705433</v>
      </c>
      <c r="AA368" s="116">
        <v>0.19568778901638559</v>
      </c>
      <c r="AB368" s="116">
        <v>0.19570148590571682</v>
      </c>
      <c r="AC368" s="116">
        <v>0.19571518279504807</v>
      </c>
      <c r="AD368" s="116">
        <v>0.1957288796843793</v>
      </c>
      <c r="AE368" s="116">
        <v>0.19574257657371055</v>
      </c>
      <c r="AF368" s="116">
        <v>0.19575627346304178</v>
      </c>
      <c r="AG368" s="116">
        <v>0.19576997035237304</v>
      </c>
      <c r="AH368" s="116">
        <v>0.19578366724170426</v>
      </c>
      <c r="AI368" s="116">
        <v>0.19579736413103549</v>
      </c>
      <c r="AJ368" s="117">
        <v>0.19581106102036674</v>
      </c>
    </row>
    <row r="369" spans="1:36" x14ac:dyDescent="0.3">
      <c r="A369" s="7" t="s">
        <v>282</v>
      </c>
      <c r="B369" s="29" t="s">
        <v>275</v>
      </c>
      <c r="C369" s="116">
        <v>0.14948743945026471</v>
      </c>
      <c r="D369" s="116">
        <v>0.14949620116906362</v>
      </c>
      <c r="E369" s="116">
        <v>0.14950496288786252</v>
      </c>
      <c r="F369" s="116">
        <v>0.1495137246066614</v>
      </c>
      <c r="G369" s="116">
        <v>0.14952248632546031</v>
      </c>
      <c r="H369" s="116">
        <v>0.14953124804425921</v>
      </c>
      <c r="I369" s="116">
        <v>0.14957653108483301</v>
      </c>
      <c r="J369" s="116">
        <v>0.14958537876164643</v>
      </c>
      <c r="K369" s="116">
        <v>0.14959422643845988</v>
      </c>
      <c r="L369" s="116">
        <v>0.14960307411527332</v>
      </c>
      <c r="M369" s="116">
        <v>0.14961192179208677</v>
      </c>
      <c r="N369" s="116">
        <v>0.14962076946890018</v>
      </c>
      <c r="O369" s="116">
        <v>0.14962961714571363</v>
      </c>
      <c r="P369" s="116">
        <v>0.14963846482252707</v>
      </c>
      <c r="Q369" s="116">
        <v>0.14964731249934049</v>
      </c>
      <c r="R369" s="116">
        <v>0.14965616017615394</v>
      </c>
      <c r="S369" s="116">
        <v>0.14966500785296738</v>
      </c>
      <c r="T369" s="116">
        <v>0.1496738555297808</v>
      </c>
      <c r="U369" s="116">
        <v>0.14968270320659424</v>
      </c>
      <c r="V369" s="116">
        <v>0.14969155088340769</v>
      </c>
      <c r="W369" s="116">
        <v>0.14970039856022113</v>
      </c>
      <c r="X369" s="116">
        <v>0.14970924623703455</v>
      </c>
      <c r="Y369" s="116">
        <v>0.14971809391384799</v>
      </c>
      <c r="Z369" s="116">
        <v>0.14972694159066144</v>
      </c>
      <c r="AA369" s="116">
        <v>0.14973578926747486</v>
      </c>
      <c r="AB369" s="116">
        <v>0.1497446369442883</v>
      </c>
      <c r="AC369" s="116">
        <v>0.14975348462110175</v>
      </c>
      <c r="AD369" s="116">
        <v>0.14976233229791519</v>
      </c>
      <c r="AE369" s="116">
        <v>0.14977117997472861</v>
      </c>
      <c r="AF369" s="116">
        <v>0.14978002765154205</v>
      </c>
      <c r="AG369" s="116">
        <v>0.1497888753283555</v>
      </c>
      <c r="AH369" s="116">
        <v>0.14979772300516891</v>
      </c>
      <c r="AI369" s="116">
        <v>0.14980657068198236</v>
      </c>
      <c r="AJ369" s="117">
        <v>0.1498154183587958</v>
      </c>
    </row>
    <row r="370" spans="1:36" x14ac:dyDescent="0.3">
      <c r="A370" s="7" t="s">
        <v>282</v>
      </c>
      <c r="B370" s="29" t="s">
        <v>276</v>
      </c>
      <c r="C370" s="116">
        <v>8.7962246634689753E-2</v>
      </c>
      <c r="D370" s="116">
        <v>8.7962246634689753E-2</v>
      </c>
      <c r="E370" s="116">
        <v>8.7962246634689753E-2</v>
      </c>
      <c r="F370" s="116">
        <v>8.7962246634689753E-2</v>
      </c>
      <c r="G370" s="116">
        <v>8.7962246634689753E-2</v>
      </c>
      <c r="H370" s="116">
        <v>8.7962246634689753E-2</v>
      </c>
      <c r="I370" s="116">
        <v>8.8036557967900372E-2</v>
      </c>
      <c r="J370" s="116">
        <v>8.8045048858817795E-2</v>
      </c>
      <c r="K370" s="116">
        <v>8.8053539749735218E-2</v>
      </c>
      <c r="L370" s="116">
        <v>8.8062030640652642E-2</v>
      </c>
      <c r="M370" s="116">
        <v>8.8070521531570065E-2</v>
      </c>
      <c r="N370" s="116">
        <v>8.8079012422487502E-2</v>
      </c>
      <c r="O370" s="116">
        <v>8.8087503313404925E-2</v>
      </c>
      <c r="P370" s="116">
        <v>8.8095994204322348E-2</v>
      </c>
      <c r="Q370" s="116">
        <v>8.8104485095239771E-2</v>
      </c>
      <c r="R370" s="116">
        <v>8.8112975986157194E-2</v>
      </c>
      <c r="S370" s="116">
        <v>8.8121466877074617E-2</v>
      </c>
      <c r="T370" s="116">
        <v>8.812995776799204E-2</v>
      </c>
      <c r="U370" s="116">
        <v>8.8138448658909463E-2</v>
      </c>
      <c r="V370" s="116">
        <v>8.81469395498269E-2</v>
      </c>
      <c r="W370" s="116">
        <v>8.8155430440744323E-2</v>
      </c>
      <c r="X370" s="116">
        <v>8.8163921331661746E-2</v>
      </c>
      <c r="Y370" s="116">
        <v>8.8172412222579169E-2</v>
      </c>
      <c r="Z370" s="116">
        <v>8.8180903113496606E-2</v>
      </c>
      <c r="AA370" s="116">
        <v>8.8189394004414029E-2</v>
      </c>
      <c r="AB370" s="116">
        <v>8.8197884895331452E-2</v>
      </c>
      <c r="AC370" s="116">
        <v>8.8206375786248875E-2</v>
      </c>
      <c r="AD370" s="116">
        <v>8.8214866677166298E-2</v>
      </c>
      <c r="AE370" s="116">
        <v>8.8223357568083721E-2</v>
      </c>
      <c r="AF370" s="116">
        <v>8.8231848459001144E-2</v>
      </c>
      <c r="AG370" s="116">
        <v>8.8240339349918567E-2</v>
      </c>
      <c r="AH370" s="116">
        <v>8.8248830240836004E-2</v>
      </c>
      <c r="AI370" s="116">
        <v>8.8257321131753427E-2</v>
      </c>
      <c r="AJ370" s="117">
        <v>8.826581202267085E-2</v>
      </c>
    </row>
    <row r="371" spans="1:36" x14ac:dyDescent="0.3">
      <c r="A371" s="7" t="s">
        <v>282</v>
      </c>
      <c r="B371" s="29" t="s">
        <v>283</v>
      </c>
      <c r="C371" s="116">
        <v>7.9999999999999988E-2</v>
      </c>
      <c r="D371" s="116">
        <v>7.9999999999999988E-2</v>
      </c>
      <c r="E371" s="116">
        <v>7.9999999999999988E-2</v>
      </c>
      <c r="F371" s="116">
        <v>7.9999999999999988E-2</v>
      </c>
      <c r="G371" s="116">
        <v>7.9999999999999988E-2</v>
      </c>
      <c r="H371" s="116">
        <v>7.9999999999999988E-2</v>
      </c>
      <c r="I371" s="116">
        <v>0.08</v>
      </c>
      <c r="J371" s="116">
        <v>0.08</v>
      </c>
      <c r="K371" s="116">
        <v>0.08</v>
      </c>
      <c r="L371" s="116">
        <v>0.08</v>
      </c>
      <c r="M371" s="116">
        <v>0.08</v>
      </c>
      <c r="N371" s="116">
        <v>0.08</v>
      </c>
      <c r="O371" s="116">
        <v>0.08</v>
      </c>
      <c r="P371" s="116">
        <v>0.08</v>
      </c>
      <c r="Q371" s="116">
        <v>0.08</v>
      </c>
      <c r="R371" s="116">
        <v>0.08</v>
      </c>
      <c r="S371" s="116">
        <v>0.08</v>
      </c>
      <c r="T371" s="116">
        <v>0.08</v>
      </c>
      <c r="U371" s="116">
        <v>0.08</v>
      </c>
      <c r="V371" s="116">
        <v>0.08</v>
      </c>
      <c r="W371" s="116">
        <v>0.08</v>
      </c>
      <c r="X371" s="116">
        <v>0.08</v>
      </c>
      <c r="Y371" s="116">
        <v>0.08</v>
      </c>
      <c r="Z371" s="116">
        <v>0.08</v>
      </c>
      <c r="AA371" s="116">
        <v>0.08</v>
      </c>
      <c r="AB371" s="116">
        <v>7.9999999999999988E-2</v>
      </c>
      <c r="AC371" s="116">
        <v>7.9999999999999988E-2</v>
      </c>
      <c r="AD371" s="116">
        <v>7.9999999999999988E-2</v>
      </c>
      <c r="AE371" s="116">
        <v>7.9999999999999988E-2</v>
      </c>
      <c r="AF371" s="116">
        <v>7.9999999999999988E-2</v>
      </c>
      <c r="AG371" s="116">
        <v>7.9999999999999988E-2</v>
      </c>
      <c r="AH371" s="116">
        <v>7.9999999999999988E-2</v>
      </c>
      <c r="AI371" s="116">
        <v>7.9999999999999988E-2</v>
      </c>
      <c r="AJ371" s="117">
        <v>7.9999999999999988E-2</v>
      </c>
    </row>
    <row r="372" spans="1:36" x14ac:dyDescent="0.3">
      <c r="A372" s="11" t="s">
        <v>282</v>
      </c>
      <c r="B372" s="33" t="s">
        <v>284</v>
      </c>
      <c r="C372" s="118">
        <v>0.3955604154489839</v>
      </c>
      <c r="D372" s="118">
        <v>0.39546356319700615</v>
      </c>
      <c r="E372" s="118">
        <v>0.39536671094502845</v>
      </c>
      <c r="F372" s="118">
        <v>0.39526985869305076</v>
      </c>
      <c r="G372" s="118">
        <v>0.395173006441073</v>
      </c>
      <c r="H372" s="118">
        <v>0.39507615418909525</v>
      </c>
      <c r="I372" s="118">
        <v>0.39988056046434994</v>
      </c>
      <c r="J372" s="118">
        <v>0.40041172573924377</v>
      </c>
      <c r="K372" s="118">
        <v>0.40094289101413783</v>
      </c>
      <c r="L372" s="118">
        <v>0.40147405628903188</v>
      </c>
      <c r="M372" s="118">
        <v>0.40200522156392571</v>
      </c>
      <c r="N372" s="118">
        <v>0.40253638683881976</v>
      </c>
      <c r="O372" s="118">
        <v>0.40306755211371381</v>
      </c>
      <c r="P372" s="118">
        <v>0.40359871738860764</v>
      </c>
      <c r="Q372" s="118">
        <v>0.40412988266350169</v>
      </c>
      <c r="R372" s="118">
        <v>0.40466104793839552</v>
      </c>
      <c r="S372" s="118">
        <v>0.40519221321328958</v>
      </c>
      <c r="T372" s="118">
        <v>0.40572337848818363</v>
      </c>
      <c r="U372" s="118">
        <v>0.40625454376307746</v>
      </c>
      <c r="V372" s="118">
        <v>0.40678570903797151</v>
      </c>
      <c r="W372" s="118">
        <v>0.40731687431286556</v>
      </c>
      <c r="X372" s="118">
        <v>0.40784803958775939</v>
      </c>
      <c r="Y372" s="118">
        <v>0.40837920486265344</v>
      </c>
      <c r="Z372" s="118">
        <v>0.4089103701375475</v>
      </c>
      <c r="AA372" s="118">
        <v>0.40944153541244133</v>
      </c>
      <c r="AB372" s="118">
        <v>0.40997270068733538</v>
      </c>
      <c r="AC372" s="118">
        <v>0.41050386596222943</v>
      </c>
      <c r="AD372" s="118">
        <v>0.41103503123712326</v>
      </c>
      <c r="AE372" s="118">
        <v>0.41156619651201731</v>
      </c>
      <c r="AF372" s="118">
        <v>0.41209736178691136</v>
      </c>
      <c r="AG372" s="118">
        <v>0.41262852706180519</v>
      </c>
      <c r="AH372" s="118">
        <v>0.41315969233669925</v>
      </c>
      <c r="AI372" s="118">
        <v>0.4136908576115933</v>
      </c>
      <c r="AJ372" s="119">
        <v>0.41422202288648713</v>
      </c>
    </row>
    <row r="373" spans="1:36" x14ac:dyDescent="0.3">
      <c r="A373" s="16" t="s">
        <v>285</v>
      </c>
      <c r="B373" s="25" t="s">
        <v>272</v>
      </c>
      <c r="C373" s="114">
        <v>0.46793812796528966</v>
      </c>
      <c r="D373" s="114">
        <v>0.46794224336098494</v>
      </c>
      <c r="E373" s="114">
        <v>0.46794635875668023</v>
      </c>
      <c r="F373" s="114">
        <v>0.46795047415237551</v>
      </c>
      <c r="G373" s="114">
        <v>0.46795458954807084</v>
      </c>
      <c r="H373" s="114">
        <v>0.46795870494376612</v>
      </c>
      <c r="I373" s="114">
        <v>0.48891036012510991</v>
      </c>
      <c r="J373" s="114">
        <v>0.49026072672196497</v>
      </c>
      <c r="K373" s="114">
        <v>0.49161109331882002</v>
      </c>
      <c r="L373" s="114">
        <v>0.49296145991567508</v>
      </c>
      <c r="M373" s="114">
        <v>0.49431182651253014</v>
      </c>
      <c r="N373" s="114">
        <v>0.4956621931093852</v>
      </c>
      <c r="O373" s="114">
        <v>0.49701255970624025</v>
      </c>
      <c r="P373" s="114">
        <v>0.49836292630309531</v>
      </c>
      <c r="Q373" s="114">
        <v>0.49971329289995037</v>
      </c>
      <c r="R373" s="114">
        <v>0.50106365949680587</v>
      </c>
      <c r="S373" s="114">
        <v>0.50241402609366093</v>
      </c>
      <c r="T373" s="114">
        <v>0.50376439269051598</v>
      </c>
      <c r="U373" s="114">
        <v>0.50511475928737104</v>
      </c>
      <c r="V373" s="114">
        <v>0.5064651258842261</v>
      </c>
      <c r="W373" s="114">
        <v>0.50781549248108115</v>
      </c>
      <c r="X373" s="114">
        <v>0.50916585907793621</v>
      </c>
      <c r="Y373" s="114">
        <v>0.51051622567479127</v>
      </c>
      <c r="Z373" s="114">
        <v>0.51186659227164633</v>
      </c>
      <c r="AA373" s="114">
        <v>0.51321695886850138</v>
      </c>
      <c r="AB373" s="114">
        <v>0.51456732546535644</v>
      </c>
      <c r="AC373" s="114">
        <v>0.51591769206221194</v>
      </c>
      <c r="AD373" s="114">
        <v>0.517268058659067</v>
      </c>
      <c r="AE373" s="114">
        <v>0.51861842525592206</v>
      </c>
      <c r="AF373" s="114">
        <v>0.51996879185277711</v>
      </c>
      <c r="AG373" s="114">
        <v>0.52131915844963217</v>
      </c>
      <c r="AH373" s="114">
        <v>0.52266952504648723</v>
      </c>
      <c r="AI373" s="114">
        <v>0.52401989164334228</v>
      </c>
      <c r="AJ373" s="115">
        <v>0.52537025824019734</v>
      </c>
    </row>
    <row r="374" spans="1:36" x14ac:dyDescent="0.3">
      <c r="A374" s="7" t="s">
        <v>285</v>
      </c>
      <c r="B374" s="29" t="s">
        <v>273</v>
      </c>
      <c r="C374" s="116">
        <v>0.26338583875122973</v>
      </c>
      <c r="D374" s="116">
        <v>0.26339293864675983</v>
      </c>
      <c r="E374" s="116">
        <v>0.26340003854228994</v>
      </c>
      <c r="F374" s="116">
        <v>0.26340713843782004</v>
      </c>
      <c r="G374" s="116">
        <v>0.26341423833335015</v>
      </c>
      <c r="H374" s="116">
        <v>0.26342133822888025</v>
      </c>
      <c r="I374" s="116">
        <v>0.2749789532985738</v>
      </c>
      <c r="J374" s="116">
        <v>0.27571867030822372</v>
      </c>
      <c r="K374" s="116">
        <v>0.27645838731787364</v>
      </c>
      <c r="L374" s="116">
        <v>0.27719810432752356</v>
      </c>
      <c r="M374" s="116">
        <v>0.27793782133717349</v>
      </c>
      <c r="N374" s="116">
        <v>0.27867753834682341</v>
      </c>
      <c r="O374" s="116">
        <v>0.27941725535647333</v>
      </c>
      <c r="P374" s="116">
        <v>0.28015697236612325</v>
      </c>
      <c r="Q374" s="116">
        <v>0.28089668937577317</v>
      </c>
      <c r="R374" s="116">
        <v>0.28163640638542287</v>
      </c>
      <c r="S374" s="116">
        <v>0.28237612339507279</v>
      </c>
      <c r="T374" s="116">
        <v>0.28311584040472271</v>
      </c>
      <c r="U374" s="116">
        <v>0.28385555741437263</v>
      </c>
      <c r="V374" s="116">
        <v>0.28459527442402255</v>
      </c>
      <c r="W374" s="116">
        <v>0.28533499143367247</v>
      </c>
      <c r="X374" s="116">
        <v>0.28607470844332239</v>
      </c>
      <c r="Y374" s="116">
        <v>0.28681442545297231</v>
      </c>
      <c r="Z374" s="116">
        <v>0.28755414246262223</v>
      </c>
      <c r="AA374" s="116">
        <v>0.28829385947227215</v>
      </c>
      <c r="AB374" s="116">
        <v>0.28903357648192207</v>
      </c>
      <c r="AC374" s="116">
        <v>0.28977329349157199</v>
      </c>
      <c r="AD374" s="116">
        <v>0.29051301050122191</v>
      </c>
      <c r="AE374" s="116">
        <v>0.29125272751087183</v>
      </c>
      <c r="AF374" s="116">
        <v>0.29199244452052175</v>
      </c>
      <c r="AG374" s="116">
        <v>0.29273216153017168</v>
      </c>
      <c r="AH374" s="116">
        <v>0.2934718785398216</v>
      </c>
      <c r="AI374" s="116">
        <v>0.29421159554947152</v>
      </c>
      <c r="AJ374" s="117">
        <v>0.29495131255912144</v>
      </c>
    </row>
    <row r="375" spans="1:36" x14ac:dyDescent="0.3">
      <c r="A375" s="7" t="s">
        <v>285</v>
      </c>
      <c r="B375" s="29" t="s">
        <v>274</v>
      </c>
      <c r="C375" s="116">
        <v>0.19531060317019872</v>
      </c>
      <c r="D375" s="116">
        <v>0.19531869631068408</v>
      </c>
      <c r="E375" s="116">
        <v>0.19532678945116944</v>
      </c>
      <c r="F375" s="116">
        <v>0.1953348825916548</v>
      </c>
      <c r="G375" s="116">
        <v>0.19534297573214013</v>
      </c>
      <c r="H375" s="116">
        <v>0.19535106887262549</v>
      </c>
      <c r="I375" s="116">
        <v>0.20378233665911138</v>
      </c>
      <c r="J375" s="116">
        <v>0.20431882878838392</v>
      </c>
      <c r="K375" s="116">
        <v>0.20485532091765646</v>
      </c>
      <c r="L375" s="116">
        <v>0.20539181304692899</v>
      </c>
      <c r="M375" s="116">
        <v>0.20592830517620153</v>
      </c>
      <c r="N375" s="116">
        <v>0.20646479730547407</v>
      </c>
      <c r="O375" s="116">
        <v>0.20700128943474638</v>
      </c>
      <c r="P375" s="116">
        <v>0.20753778156401892</v>
      </c>
      <c r="Q375" s="116">
        <v>0.20807427369329146</v>
      </c>
      <c r="R375" s="116">
        <v>0.20861076582256399</v>
      </c>
      <c r="S375" s="116">
        <v>0.20914725795183653</v>
      </c>
      <c r="T375" s="116">
        <v>0.20968375008110907</v>
      </c>
      <c r="U375" s="116">
        <v>0.2102202422103816</v>
      </c>
      <c r="V375" s="116">
        <v>0.21075673433965414</v>
      </c>
      <c r="W375" s="116">
        <v>0.21129322646892645</v>
      </c>
      <c r="X375" s="116">
        <v>0.21182971859819899</v>
      </c>
      <c r="Y375" s="116">
        <v>0.21236621072747153</v>
      </c>
      <c r="Z375" s="116">
        <v>0.21290270285674406</v>
      </c>
      <c r="AA375" s="116">
        <v>0.2134391949860166</v>
      </c>
      <c r="AB375" s="116">
        <v>0.21397568711528914</v>
      </c>
      <c r="AC375" s="116">
        <v>0.21451217924456167</v>
      </c>
      <c r="AD375" s="116">
        <v>0.21504867137383421</v>
      </c>
      <c r="AE375" s="116">
        <v>0.21558516350310652</v>
      </c>
      <c r="AF375" s="116">
        <v>0.21612165563237906</v>
      </c>
      <c r="AG375" s="116">
        <v>0.2166581477616516</v>
      </c>
      <c r="AH375" s="116">
        <v>0.21719463989092413</v>
      </c>
      <c r="AI375" s="116">
        <v>0.21773113202019667</v>
      </c>
      <c r="AJ375" s="117">
        <v>0.21826762414946921</v>
      </c>
    </row>
    <row r="376" spans="1:36" x14ac:dyDescent="0.3">
      <c r="A376" s="7" t="s">
        <v>285</v>
      </c>
      <c r="B376" s="29" t="s">
        <v>275</v>
      </c>
      <c r="C376" s="116">
        <v>0.14948743945026471</v>
      </c>
      <c r="D376" s="116">
        <v>0.14949620116906362</v>
      </c>
      <c r="E376" s="116">
        <v>0.14950496288786252</v>
      </c>
      <c r="F376" s="116">
        <v>0.1495137246066614</v>
      </c>
      <c r="G376" s="116">
        <v>0.14952248632546031</v>
      </c>
      <c r="H376" s="116">
        <v>0.14953124804425921</v>
      </c>
      <c r="I376" s="116">
        <v>0.1558580923619014</v>
      </c>
      <c r="J376" s="116">
        <v>0.15625778868156681</v>
      </c>
      <c r="K376" s="116">
        <v>0.15665748500123222</v>
      </c>
      <c r="L376" s="116">
        <v>0.15705718132089774</v>
      </c>
      <c r="M376" s="116">
        <v>0.15745687764056315</v>
      </c>
      <c r="N376" s="116">
        <v>0.15785657396022867</v>
      </c>
      <c r="O376" s="116">
        <v>0.15825627027989408</v>
      </c>
      <c r="P376" s="116">
        <v>0.15865596659955949</v>
      </c>
      <c r="Q376" s="116">
        <v>0.15905566291922502</v>
      </c>
      <c r="R376" s="116">
        <v>0.15945535923889043</v>
      </c>
      <c r="S376" s="116">
        <v>0.15985505555855595</v>
      </c>
      <c r="T376" s="116">
        <v>0.16025475187822136</v>
      </c>
      <c r="U376" s="116">
        <v>0.16065444819788688</v>
      </c>
      <c r="V376" s="116">
        <v>0.16105414451755229</v>
      </c>
      <c r="W376" s="116">
        <v>0.1614538408372177</v>
      </c>
      <c r="X376" s="116">
        <v>0.16185353715688322</v>
      </c>
      <c r="Y376" s="116">
        <v>0.16225323347654863</v>
      </c>
      <c r="Z376" s="116">
        <v>0.16265292979621415</v>
      </c>
      <c r="AA376" s="116">
        <v>0.16305262611587956</v>
      </c>
      <c r="AB376" s="116">
        <v>0.16345232243554497</v>
      </c>
      <c r="AC376" s="116">
        <v>0.16385201875521049</v>
      </c>
      <c r="AD376" s="116">
        <v>0.1642517150748759</v>
      </c>
      <c r="AE376" s="116">
        <v>0.16465141139454142</v>
      </c>
      <c r="AF376" s="116">
        <v>0.16505110771420684</v>
      </c>
      <c r="AG376" s="116">
        <v>0.16545080403387236</v>
      </c>
      <c r="AH376" s="116">
        <v>0.16585050035353777</v>
      </c>
      <c r="AI376" s="116">
        <v>0.16625019667320318</v>
      </c>
      <c r="AJ376" s="117">
        <v>0.1666498929928687</v>
      </c>
    </row>
    <row r="377" spans="1:36" x14ac:dyDescent="0.3">
      <c r="A377" s="7" t="s">
        <v>285</v>
      </c>
      <c r="B377" s="29" t="s">
        <v>276</v>
      </c>
      <c r="C377" s="116">
        <v>8.7962246634689753E-2</v>
      </c>
      <c r="D377" s="116">
        <v>8.7962246634689753E-2</v>
      </c>
      <c r="E377" s="116">
        <v>8.7962246634689753E-2</v>
      </c>
      <c r="F377" s="116">
        <v>8.7962246634689753E-2</v>
      </c>
      <c r="G377" s="116">
        <v>8.7962246634689753E-2</v>
      </c>
      <c r="H377" s="116">
        <v>8.7962246634689753E-2</v>
      </c>
      <c r="I377" s="116">
        <v>9.1938763409971258E-2</v>
      </c>
      <c r="J377" s="116">
        <v>9.2195895283197549E-2</v>
      </c>
      <c r="K377" s="116">
        <v>9.2453027156423728E-2</v>
      </c>
      <c r="L377" s="116">
        <v>9.2710159029649908E-2</v>
      </c>
      <c r="M377" s="116">
        <v>9.2967290902876087E-2</v>
      </c>
      <c r="N377" s="116">
        <v>9.3224422776102267E-2</v>
      </c>
      <c r="O377" s="116">
        <v>9.3481554649328447E-2</v>
      </c>
      <c r="P377" s="116">
        <v>9.3738686522554737E-2</v>
      </c>
      <c r="Q377" s="116">
        <v>9.3995818395780917E-2</v>
      </c>
      <c r="R377" s="116">
        <v>9.4252950269007096E-2</v>
      </c>
      <c r="S377" s="116">
        <v>9.4510082142233276E-2</v>
      </c>
      <c r="T377" s="116">
        <v>9.4767214015459456E-2</v>
      </c>
      <c r="U377" s="116">
        <v>9.5024345888685746E-2</v>
      </c>
      <c r="V377" s="116">
        <v>9.5281477761911926E-2</v>
      </c>
      <c r="W377" s="116">
        <v>9.5538609635138105E-2</v>
      </c>
      <c r="X377" s="116">
        <v>9.5795741508364285E-2</v>
      </c>
      <c r="Y377" s="116">
        <v>9.6052873381590465E-2</v>
      </c>
      <c r="Z377" s="116">
        <v>9.6310005254816755E-2</v>
      </c>
      <c r="AA377" s="116">
        <v>9.6567137128042935E-2</v>
      </c>
      <c r="AB377" s="116">
        <v>9.6824269001269114E-2</v>
      </c>
      <c r="AC377" s="116">
        <v>9.7081400874495294E-2</v>
      </c>
      <c r="AD377" s="116">
        <v>9.7338532747721473E-2</v>
      </c>
      <c r="AE377" s="116">
        <v>9.7595664620947653E-2</v>
      </c>
      <c r="AF377" s="116">
        <v>9.7852796494173944E-2</v>
      </c>
      <c r="AG377" s="116">
        <v>9.8109928367400123E-2</v>
      </c>
      <c r="AH377" s="116">
        <v>9.8367060240626303E-2</v>
      </c>
      <c r="AI377" s="116">
        <v>9.8624192113852482E-2</v>
      </c>
      <c r="AJ377" s="117">
        <v>9.8881323987078662E-2</v>
      </c>
    </row>
    <row r="378" spans="1:36" x14ac:dyDescent="0.3">
      <c r="A378" s="7" t="s">
        <v>285</v>
      </c>
      <c r="B378" s="29" t="s">
        <v>286</v>
      </c>
      <c r="C378" s="116">
        <v>0.1302046560315539</v>
      </c>
      <c r="D378" s="116">
        <v>0.13041622356966587</v>
      </c>
      <c r="E378" s="116">
        <v>0.13062779110777789</v>
      </c>
      <c r="F378" s="116">
        <v>0.13083935864588991</v>
      </c>
      <c r="G378" s="116">
        <v>0.13105092618400188</v>
      </c>
      <c r="H378" s="116">
        <v>0.1312624937221139</v>
      </c>
      <c r="I378" s="116">
        <v>0.13114616781053304</v>
      </c>
      <c r="J378" s="116">
        <v>0.13133311081659307</v>
      </c>
      <c r="K378" s="116">
        <v>0.13152005382265311</v>
      </c>
      <c r="L378" s="116">
        <v>0.13170699682871315</v>
      </c>
      <c r="M378" s="116">
        <v>0.13189393983477318</v>
      </c>
      <c r="N378" s="116">
        <v>0.13208088284083322</v>
      </c>
      <c r="O378" s="116">
        <v>0.13226782584689331</v>
      </c>
      <c r="P378" s="116">
        <v>0.13245476885295335</v>
      </c>
      <c r="Q378" s="116">
        <v>0.13264171185901338</v>
      </c>
      <c r="R378" s="116">
        <v>0.13282865486507342</v>
      </c>
      <c r="S378" s="116">
        <v>0.13301559787113346</v>
      </c>
      <c r="T378" s="116">
        <v>0.13320254087719349</v>
      </c>
      <c r="U378" s="116">
        <v>0.13338948388325353</v>
      </c>
      <c r="V378" s="116">
        <v>0.13357642688931357</v>
      </c>
      <c r="W378" s="116">
        <v>0.1337633698953736</v>
      </c>
      <c r="X378" s="116">
        <v>0.13395031290143364</v>
      </c>
      <c r="Y378" s="116">
        <v>0.13413725590749367</v>
      </c>
      <c r="Z378" s="116">
        <v>0.13432419891355371</v>
      </c>
      <c r="AA378" s="116">
        <v>0.13451114191961375</v>
      </c>
      <c r="AB378" s="116">
        <v>0.13469808492567384</v>
      </c>
      <c r="AC378" s="116">
        <v>0.13488502793173388</v>
      </c>
      <c r="AD378" s="116">
        <v>0.13507197093779391</v>
      </c>
      <c r="AE378" s="116">
        <v>0.13525891394385395</v>
      </c>
      <c r="AF378" s="116">
        <v>0.13544585694991398</v>
      </c>
      <c r="AG378" s="116">
        <v>0.13563279995597402</v>
      </c>
      <c r="AH378" s="116">
        <v>0.13581974296203406</v>
      </c>
      <c r="AI378" s="116">
        <v>0.13600668596809409</v>
      </c>
      <c r="AJ378" s="117">
        <v>0.13619362897415413</v>
      </c>
    </row>
    <row r="379" spans="1:36" x14ac:dyDescent="0.3">
      <c r="A379" s="7" t="s">
        <v>285</v>
      </c>
      <c r="B379" s="29" t="s">
        <v>287</v>
      </c>
      <c r="C379" s="116">
        <v>0.40985609244618804</v>
      </c>
      <c r="D379" s="116">
        <v>0.40985609244618804</v>
      </c>
      <c r="E379" s="116">
        <v>0.40985609244618804</v>
      </c>
      <c r="F379" s="116">
        <v>0.40985609244618804</v>
      </c>
      <c r="G379" s="116">
        <v>0.40985609244618804</v>
      </c>
      <c r="H379" s="116">
        <v>0.40985609244618804</v>
      </c>
      <c r="I379" s="116">
        <v>0.40985609244618804</v>
      </c>
      <c r="J379" s="116">
        <v>0.40985609244618804</v>
      </c>
      <c r="K379" s="116">
        <v>0.40985609244618804</v>
      </c>
      <c r="L379" s="116">
        <v>0.40985609244618804</v>
      </c>
      <c r="M379" s="116">
        <v>0.40985609244618804</v>
      </c>
      <c r="N379" s="116">
        <v>0.40985609244618804</v>
      </c>
      <c r="O379" s="116">
        <v>0.40985609244618804</v>
      </c>
      <c r="P379" s="116">
        <v>0.40985609244618804</v>
      </c>
      <c r="Q379" s="116">
        <v>0.40985609244618804</v>
      </c>
      <c r="R379" s="116">
        <v>0.40985609244618804</v>
      </c>
      <c r="S379" s="116">
        <v>0.40985609244618804</v>
      </c>
      <c r="T379" s="116">
        <v>0.40985609244618804</v>
      </c>
      <c r="U379" s="116">
        <v>0.40985609244618804</v>
      </c>
      <c r="V379" s="116">
        <v>0.40985609244618804</v>
      </c>
      <c r="W379" s="116">
        <v>0.40985609244618804</v>
      </c>
      <c r="X379" s="116">
        <v>0.40985609244618804</v>
      </c>
      <c r="Y379" s="116">
        <v>0.40985609244618804</v>
      </c>
      <c r="Z379" s="116">
        <v>0.40985609244618804</v>
      </c>
      <c r="AA379" s="116">
        <v>0.40985609244618804</v>
      </c>
      <c r="AB379" s="116">
        <v>0.40985609244618804</v>
      </c>
      <c r="AC379" s="116">
        <v>0.40985609244618804</v>
      </c>
      <c r="AD379" s="116">
        <v>0.40985609244618804</v>
      </c>
      <c r="AE379" s="116">
        <v>0.40985609244618804</v>
      </c>
      <c r="AF379" s="116">
        <v>0.40985609244618804</v>
      </c>
      <c r="AG379" s="116">
        <v>0.40985609244618804</v>
      </c>
      <c r="AH379" s="116">
        <v>0.40985609244618804</v>
      </c>
      <c r="AI379" s="116">
        <v>0.40985609244618804</v>
      </c>
      <c r="AJ379" s="117">
        <v>0.40985609244618804</v>
      </c>
    </row>
    <row r="380" spans="1:36" x14ac:dyDescent="0.3">
      <c r="A380" s="7" t="s">
        <v>285</v>
      </c>
      <c r="B380" s="29" t="s">
        <v>288</v>
      </c>
      <c r="C380" s="116">
        <v>0.104163724825243</v>
      </c>
      <c r="D380" s="116">
        <v>0.10433297885573262</v>
      </c>
      <c r="E380" s="116">
        <v>0.10450223288622218</v>
      </c>
      <c r="F380" s="116">
        <v>0.1046714869167118</v>
      </c>
      <c r="G380" s="116">
        <v>0.10484074094720136</v>
      </c>
      <c r="H380" s="116">
        <v>0.10500999497769098</v>
      </c>
      <c r="I380" s="116">
        <v>0.10491693424842644</v>
      </c>
      <c r="J380" s="116">
        <v>0.10506648865327448</v>
      </c>
      <c r="K380" s="116">
        <v>0.10521604305812252</v>
      </c>
      <c r="L380" s="116">
        <v>0.10536559746297056</v>
      </c>
      <c r="M380" s="116">
        <v>0.10551515186781854</v>
      </c>
      <c r="N380" s="116">
        <v>0.10566470627266658</v>
      </c>
      <c r="O380" s="116">
        <v>0.10581426067751462</v>
      </c>
      <c r="P380" s="116">
        <v>0.10596381508236266</v>
      </c>
      <c r="Q380" s="116">
        <v>0.1061133694872107</v>
      </c>
      <c r="R380" s="116">
        <v>0.10626292389205874</v>
      </c>
      <c r="S380" s="116">
        <v>0.10641247829690673</v>
      </c>
      <c r="T380" s="116">
        <v>0.10656203270175477</v>
      </c>
      <c r="U380" s="116">
        <v>0.10671158710660281</v>
      </c>
      <c r="V380" s="116">
        <v>0.10686114151145085</v>
      </c>
      <c r="W380" s="116">
        <v>0.10701069591629889</v>
      </c>
      <c r="X380" s="116">
        <v>0.10716025032114693</v>
      </c>
      <c r="Y380" s="116">
        <v>0.10730980472599491</v>
      </c>
      <c r="Z380" s="116">
        <v>0.10745935913084295</v>
      </c>
      <c r="AA380" s="116">
        <v>0.10760891353569099</v>
      </c>
      <c r="AB380" s="116">
        <v>0.10775846794053903</v>
      </c>
      <c r="AC380" s="116">
        <v>0.10790802234538707</v>
      </c>
      <c r="AD380" s="116">
        <v>0.10805757675023511</v>
      </c>
      <c r="AE380" s="116">
        <v>0.1082071311550831</v>
      </c>
      <c r="AF380" s="116">
        <v>0.10835668555993114</v>
      </c>
      <c r="AG380" s="116">
        <v>0.10850623996477918</v>
      </c>
      <c r="AH380" s="116">
        <v>0.10865579436962722</v>
      </c>
      <c r="AI380" s="116">
        <v>0.10880534877447526</v>
      </c>
      <c r="AJ380" s="117">
        <v>0.1089549031793233</v>
      </c>
    </row>
    <row r="381" spans="1:36" x14ac:dyDescent="0.3">
      <c r="A381" s="11" t="s">
        <v>285</v>
      </c>
      <c r="B381" s="33" t="s">
        <v>289</v>
      </c>
      <c r="C381" s="118">
        <v>0.40985609244618804</v>
      </c>
      <c r="D381" s="118">
        <v>0.40985609244618804</v>
      </c>
      <c r="E381" s="118">
        <v>0.40985609244618804</v>
      </c>
      <c r="F381" s="118">
        <v>0.40985609244618804</v>
      </c>
      <c r="G381" s="118">
        <v>0.40985609244618804</v>
      </c>
      <c r="H381" s="118">
        <v>0.40985609244618804</v>
      </c>
      <c r="I381" s="118">
        <v>0.40985609244618804</v>
      </c>
      <c r="J381" s="118">
        <v>0.40985609244618804</v>
      </c>
      <c r="K381" s="118">
        <v>0.40985609244618804</v>
      </c>
      <c r="L381" s="118">
        <v>0.40985609244618804</v>
      </c>
      <c r="M381" s="118">
        <v>0.40985609244618804</v>
      </c>
      <c r="N381" s="118">
        <v>0.40985609244618804</v>
      </c>
      <c r="O381" s="118">
        <v>0.40985609244618804</v>
      </c>
      <c r="P381" s="118">
        <v>0.40985609244618804</v>
      </c>
      <c r="Q381" s="118">
        <v>0.40985609244618804</v>
      </c>
      <c r="R381" s="118">
        <v>0.40985609244618804</v>
      </c>
      <c r="S381" s="118">
        <v>0.40985609244618804</v>
      </c>
      <c r="T381" s="118">
        <v>0.40985609244618804</v>
      </c>
      <c r="U381" s="118">
        <v>0.40985609244618804</v>
      </c>
      <c r="V381" s="118">
        <v>0.40985609244618804</v>
      </c>
      <c r="W381" s="118">
        <v>0.40985609244618804</v>
      </c>
      <c r="X381" s="118">
        <v>0.40985609244618804</v>
      </c>
      <c r="Y381" s="118">
        <v>0.40985609244618804</v>
      </c>
      <c r="Z381" s="118">
        <v>0.40985609244618804</v>
      </c>
      <c r="AA381" s="118">
        <v>0.40985609244618804</v>
      </c>
      <c r="AB381" s="118">
        <v>0.40985609244618804</v>
      </c>
      <c r="AC381" s="118">
        <v>0.40985609244618804</v>
      </c>
      <c r="AD381" s="118">
        <v>0.40985609244618804</v>
      </c>
      <c r="AE381" s="118">
        <v>0.40985609244618804</v>
      </c>
      <c r="AF381" s="118">
        <v>0.40985609244618804</v>
      </c>
      <c r="AG381" s="118">
        <v>0.40985609244618804</v>
      </c>
      <c r="AH381" s="118">
        <v>0.40985609244618804</v>
      </c>
      <c r="AI381" s="118">
        <v>0.40985609244618804</v>
      </c>
      <c r="AJ381" s="119">
        <v>0.40985609244618804</v>
      </c>
    </row>
    <row r="382" spans="1:36" x14ac:dyDescent="0.3">
      <c r="A382" s="16" t="s">
        <v>290</v>
      </c>
      <c r="B382" s="25" t="s">
        <v>272</v>
      </c>
      <c r="C382" s="114">
        <v>0.46793812796528966</v>
      </c>
      <c r="D382" s="114">
        <v>0.46794224336098494</v>
      </c>
      <c r="E382" s="114">
        <v>0.46794635875668023</v>
      </c>
      <c r="F382" s="114">
        <v>0.46795047415237551</v>
      </c>
      <c r="G382" s="114">
        <v>0.46795458954807084</v>
      </c>
      <c r="H382" s="114">
        <v>0.46795870494376612</v>
      </c>
      <c r="I382" s="114">
        <v>0.48891036012510991</v>
      </c>
      <c r="J382" s="114">
        <v>0.49026072672196497</v>
      </c>
      <c r="K382" s="114">
        <v>0.49161109331882002</v>
      </c>
      <c r="L382" s="114">
        <v>0.49296145991567508</v>
      </c>
      <c r="M382" s="114">
        <v>0.49431182651253014</v>
      </c>
      <c r="N382" s="114">
        <v>0.4956621931093852</v>
      </c>
      <c r="O382" s="114">
        <v>0.49701255970624025</v>
      </c>
      <c r="P382" s="114">
        <v>0.49836292630309531</v>
      </c>
      <c r="Q382" s="114">
        <v>0.49971329289995037</v>
      </c>
      <c r="R382" s="114">
        <v>0.50106365949680587</v>
      </c>
      <c r="S382" s="114">
        <v>0.50241402609366093</v>
      </c>
      <c r="T382" s="114">
        <v>0.50376439269051598</v>
      </c>
      <c r="U382" s="114">
        <v>0.50511475928737104</v>
      </c>
      <c r="V382" s="114">
        <v>0.5064651258842261</v>
      </c>
      <c r="W382" s="114">
        <v>0.50781549248108115</v>
      </c>
      <c r="X382" s="114">
        <v>0.50916585907793621</v>
      </c>
      <c r="Y382" s="114">
        <v>0.51051622567479127</v>
      </c>
      <c r="Z382" s="114">
        <v>0.51186659227164633</v>
      </c>
      <c r="AA382" s="114">
        <v>0.51321695886850138</v>
      </c>
      <c r="AB382" s="114">
        <v>0.51456732546535644</v>
      </c>
      <c r="AC382" s="114">
        <v>0.51591769206221194</v>
      </c>
      <c r="AD382" s="114">
        <v>0.517268058659067</v>
      </c>
      <c r="AE382" s="114">
        <v>0.51861842525592206</v>
      </c>
      <c r="AF382" s="114">
        <v>0.51996879185277711</v>
      </c>
      <c r="AG382" s="114">
        <v>0.52131915844963217</v>
      </c>
      <c r="AH382" s="114">
        <v>0.52266952504648723</v>
      </c>
      <c r="AI382" s="114">
        <v>0.52401989164334228</v>
      </c>
      <c r="AJ382" s="115">
        <v>0.52537025824019734</v>
      </c>
    </row>
    <row r="383" spans="1:36" x14ac:dyDescent="0.3">
      <c r="A383" s="7" t="s">
        <v>290</v>
      </c>
      <c r="B383" s="29" t="s">
        <v>273</v>
      </c>
      <c r="C383" s="116">
        <v>0.26338583875122973</v>
      </c>
      <c r="D383" s="116">
        <v>0.26339293864675983</v>
      </c>
      <c r="E383" s="116">
        <v>0.26340003854228994</v>
      </c>
      <c r="F383" s="116">
        <v>0.26340713843782004</v>
      </c>
      <c r="G383" s="116">
        <v>0.26341423833335015</v>
      </c>
      <c r="H383" s="116">
        <v>0.26342133822888025</v>
      </c>
      <c r="I383" s="116">
        <v>0.2749789532985738</v>
      </c>
      <c r="J383" s="116">
        <v>0.27571867030822372</v>
      </c>
      <c r="K383" s="116">
        <v>0.27645838731787364</v>
      </c>
      <c r="L383" s="116">
        <v>0.27719810432752356</v>
      </c>
      <c r="M383" s="116">
        <v>0.27793782133717349</v>
      </c>
      <c r="N383" s="116">
        <v>0.27867753834682341</v>
      </c>
      <c r="O383" s="116">
        <v>0.27941725535647333</v>
      </c>
      <c r="P383" s="116">
        <v>0.28015697236612325</v>
      </c>
      <c r="Q383" s="116">
        <v>0.28089668937577317</v>
      </c>
      <c r="R383" s="116">
        <v>0.28163640638542287</v>
      </c>
      <c r="S383" s="116">
        <v>0.28237612339507279</v>
      </c>
      <c r="T383" s="116">
        <v>0.28311584040472271</v>
      </c>
      <c r="U383" s="116">
        <v>0.28385555741437263</v>
      </c>
      <c r="V383" s="116">
        <v>0.28459527442402255</v>
      </c>
      <c r="W383" s="116">
        <v>0.28533499143367247</v>
      </c>
      <c r="X383" s="116">
        <v>0.28607470844332239</v>
      </c>
      <c r="Y383" s="116">
        <v>0.28681442545297231</v>
      </c>
      <c r="Z383" s="116">
        <v>0.28755414246262223</v>
      </c>
      <c r="AA383" s="116">
        <v>0.28829385947227215</v>
      </c>
      <c r="AB383" s="116">
        <v>0.28903357648192207</v>
      </c>
      <c r="AC383" s="116">
        <v>0.28977329349157199</v>
      </c>
      <c r="AD383" s="116">
        <v>0.29051301050122191</v>
      </c>
      <c r="AE383" s="116">
        <v>0.29125272751087183</v>
      </c>
      <c r="AF383" s="116">
        <v>0.29199244452052175</v>
      </c>
      <c r="AG383" s="116">
        <v>0.29273216153017168</v>
      </c>
      <c r="AH383" s="116">
        <v>0.2934718785398216</v>
      </c>
      <c r="AI383" s="116">
        <v>0.29421159554947152</v>
      </c>
      <c r="AJ383" s="117">
        <v>0.29495131255912144</v>
      </c>
    </row>
    <row r="384" spans="1:36" x14ac:dyDescent="0.3">
      <c r="A384" s="7" t="s">
        <v>290</v>
      </c>
      <c r="B384" s="29" t="s">
        <v>274</v>
      </c>
      <c r="C384" s="116">
        <v>0.19531060317019872</v>
      </c>
      <c r="D384" s="116">
        <v>0.19531869631068408</v>
      </c>
      <c r="E384" s="116">
        <v>0.19532678945116944</v>
      </c>
      <c r="F384" s="116">
        <v>0.1953348825916548</v>
      </c>
      <c r="G384" s="116">
        <v>0.19534297573214013</v>
      </c>
      <c r="H384" s="116">
        <v>0.19535106887262549</v>
      </c>
      <c r="I384" s="116">
        <v>0.20378233665911138</v>
      </c>
      <c r="J384" s="116">
        <v>0.20431882878838392</v>
      </c>
      <c r="K384" s="116">
        <v>0.20485532091765646</v>
      </c>
      <c r="L384" s="116">
        <v>0.20539181304692899</v>
      </c>
      <c r="M384" s="116">
        <v>0.20592830517620153</v>
      </c>
      <c r="N384" s="116">
        <v>0.20646479730547407</v>
      </c>
      <c r="O384" s="116">
        <v>0.20700128943474638</v>
      </c>
      <c r="P384" s="116">
        <v>0.20753778156401892</v>
      </c>
      <c r="Q384" s="116">
        <v>0.20807427369329146</v>
      </c>
      <c r="R384" s="116">
        <v>0.20861076582256399</v>
      </c>
      <c r="S384" s="116">
        <v>0.20914725795183653</v>
      </c>
      <c r="T384" s="116">
        <v>0.20968375008110907</v>
      </c>
      <c r="U384" s="116">
        <v>0.2102202422103816</v>
      </c>
      <c r="V384" s="116">
        <v>0.21075673433965414</v>
      </c>
      <c r="W384" s="116">
        <v>0.21129322646892645</v>
      </c>
      <c r="X384" s="116">
        <v>0.21182971859819899</v>
      </c>
      <c r="Y384" s="116">
        <v>0.21236621072747153</v>
      </c>
      <c r="Z384" s="116">
        <v>0.21290270285674406</v>
      </c>
      <c r="AA384" s="116">
        <v>0.2134391949860166</v>
      </c>
      <c r="AB384" s="116">
        <v>0.21397568711528914</v>
      </c>
      <c r="AC384" s="116">
        <v>0.21451217924456167</v>
      </c>
      <c r="AD384" s="116">
        <v>0.21504867137383421</v>
      </c>
      <c r="AE384" s="116">
        <v>0.21558516350310652</v>
      </c>
      <c r="AF384" s="116">
        <v>0.21612165563237906</v>
      </c>
      <c r="AG384" s="116">
        <v>0.2166581477616516</v>
      </c>
      <c r="AH384" s="116">
        <v>0.21719463989092413</v>
      </c>
      <c r="AI384" s="116">
        <v>0.21773113202019667</v>
      </c>
      <c r="AJ384" s="117">
        <v>0.21826762414946921</v>
      </c>
    </row>
    <row r="385" spans="1:36" x14ac:dyDescent="0.3">
      <c r="A385" s="11" t="s">
        <v>290</v>
      </c>
      <c r="B385" s="33" t="s">
        <v>276</v>
      </c>
      <c r="C385" s="118">
        <v>8.7962246634689753E-2</v>
      </c>
      <c r="D385" s="118">
        <v>8.7962246634689753E-2</v>
      </c>
      <c r="E385" s="118">
        <v>8.7962246634689753E-2</v>
      </c>
      <c r="F385" s="118">
        <v>8.7962246634689753E-2</v>
      </c>
      <c r="G385" s="118">
        <v>8.7962246634689753E-2</v>
      </c>
      <c r="H385" s="118">
        <v>8.7962246634689753E-2</v>
      </c>
      <c r="I385" s="118">
        <v>9.1938763409971258E-2</v>
      </c>
      <c r="J385" s="118">
        <v>9.2195895283197549E-2</v>
      </c>
      <c r="K385" s="118">
        <v>9.2453027156423728E-2</v>
      </c>
      <c r="L385" s="118">
        <v>9.2710159029649908E-2</v>
      </c>
      <c r="M385" s="118">
        <v>9.2967290902876087E-2</v>
      </c>
      <c r="N385" s="118">
        <v>9.3224422776102267E-2</v>
      </c>
      <c r="O385" s="118">
        <v>9.3481554649328447E-2</v>
      </c>
      <c r="P385" s="118">
        <v>9.3738686522554737E-2</v>
      </c>
      <c r="Q385" s="118">
        <v>9.3995818395780917E-2</v>
      </c>
      <c r="R385" s="118">
        <v>9.4252950269007096E-2</v>
      </c>
      <c r="S385" s="118">
        <v>9.4510082142233276E-2</v>
      </c>
      <c r="T385" s="118">
        <v>9.4767214015459456E-2</v>
      </c>
      <c r="U385" s="118">
        <v>9.5024345888685746E-2</v>
      </c>
      <c r="V385" s="118">
        <v>9.5281477761911926E-2</v>
      </c>
      <c r="W385" s="118">
        <v>9.5538609635138105E-2</v>
      </c>
      <c r="X385" s="118">
        <v>9.5795741508364285E-2</v>
      </c>
      <c r="Y385" s="118">
        <v>9.6052873381590465E-2</v>
      </c>
      <c r="Z385" s="118">
        <v>9.6310005254816755E-2</v>
      </c>
      <c r="AA385" s="118">
        <v>9.6567137128042935E-2</v>
      </c>
      <c r="AB385" s="118">
        <v>9.6824269001269114E-2</v>
      </c>
      <c r="AC385" s="118">
        <v>9.7081400874495294E-2</v>
      </c>
      <c r="AD385" s="118">
        <v>9.7338532747721473E-2</v>
      </c>
      <c r="AE385" s="118">
        <v>9.7595664620947653E-2</v>
      </c>
      <c r="AF385" s="118">
        <v>9.7852796494173944E-2</v>
      </c>
      <c r="AG385" s="118">
        <v>9.8109928367400123E-2</v>
      </c>
      <c r="AH385" s="118">
        <v>9.8367060240626303E-2</v>
      </c>
      <c r="AI385" s="118">
        <v>9.8624192113852482E-2</v>
      </c>
      <c r="AJ385" s="119">
        <v>9.8881323987078662E-2</v>
      </c>
    </row>
    <row r="386" spans="1:36" x14ac:dyDescent="0.3">
      <c r="A386" s="7" t="s">
        <v>291</v>
      </c>
      <c r="C386" s="116">
        <v>1</v>
      </c>
      <c r="D386" s="116">
        <v>1</v>
      </c>
      <c r="E386" s="116">
        <v>1</v>
      </c>
      <c r="F386" s="116">
        <v>1</v>
      </c>
      <c r="G386" s="116">
        <v>1</v>
      </c>
      <c r="H386" s="116">
        <v>1</v>
      </c>
      <c r="I386" s="116">
        <v>1</v>
      </c>
      <c r="J386" s="116">
        <v>1</v>
      </c>
      <c r="K386" s="116">
        <v>1</v>
      </c>
      <c r="L386" s="116">
        <v>1</v>
      </c>
      <c r="M386" s="116">
        <v>1</v>
      </c>
      <c r="N386" s="116">
        <v>1</v>
      </c>
      <c r="O386" s="116">
        <v>1</v>
      </c>
      <c r="P386" s="116">
        <v>1</v>
      </c>
      <c r="Q386" s="116">
        <v>1</v>
      </c>
      <c r="R386" s="116">
        <v>1</v>
      </c>
      <c r="S386" s="116">
        <v>1</v>
      </c>
      <c r="T386" s="116">
        <v>1</v>
      </c>
      <c r="U386" s="116">
        <v>1</v>
      </c>
      <c r="V386" s="116">
        <v>1</v>
      </c>
      <c r="W386" s="116">
        <v>1</v>
      </c>
      <c r="X386" s="116">
        <v>1</v>
      </c>
      <c r="Y386" s="116">
        <v>1</v>
      </c>
      <c r="Z386" s="116">
        <v>1</v>
      </c>
      <c r="AA386" s="116">
        <v>1</v>
      </c>
      <c r="AB386" s="116">
        <v>1</v>
      </c>
      <c r="AC386" s="116">
        <v>1</v>
      </c>
      <c r="AD386" s="116">
        <v>1</v>
      </c>
      <c r="AE386" s="116">
        <v>1</v>
      </c>
      <c r="AF386" s="116">
        <v>1</v>
      </c>
      <c r="AG386" s="116">
        <v>1</v>
      </c>
      <c r="AH386" s="116">
        <v>1</v>
      </c>
      <c r="AI386" s="116">
        <v>1</v>
      </c>
      <c r="AJ386" s="116">
        <v>1</v>
      </c>
    </row>
    <row r="387" spans="1:36" x14ac:dyDescent="0.3">
      <c r="A387" s="16" t="s">
        <v>292</v>
      </c>
      <c r="B387" s="25" t="s">
        <v>293</v>
      </c>
      <c r="C387" s="114">
        <v>0.74813267457927346</v>
      </c>
      <c r="D387" s="114">
        <v>0.74681111877418616</v>
      </c>
      <c r="E387" s="114">
        <v>0.74548957503422186</v>
      </c>
      <c r="F387" s="114">
        <v>0.74416804335937847</v>
      </c>
      <c r="G387" s="114">
        <v>0.74284652374965709</v>
      </c>
      <c r="H387" s="114">
        <v>0.74152501620505784</v>
      </c>
      <c r="I387" s="114">
        <v>0.78240496278582317</v>
      </c>
      <c r="J387" s="114">
        <v>0.78504678220350854</v>
      </c>
      <c r="K387" s="114">
        <v>0.78787277353013518</v>
      </c>
      <c r="L387" s="114">
        <v>0.7912205097452345</v>
      </c>
      <c r="M387" s="114">
        <v>0.79450559616604544</v>
      </c>
      <c r="N387" s="114">
        <v>0.79800912466500984</v>
      </c>
      <c r="O387" s="114">
        <v>0.80249253820583188</v>
      </c>
      <c r="P387" s="114">
        <v>0.80612239135800801</v>
      </c>
      <c r="Q387" s="114">
        <v>0.81054397219633545</v>
      </c>
      <c r="R387" s="114">
        <v>0.81591939448376571</v>
      </c>
      <c r="S387" s="114">
        <v>0.82160553131449321</v>
      </c>
      <c r="T387" s="114">
        <v>0.82769252723989339</v>
      </c>
      <c r="U387" s="114">
        <v>0.83444477165695874</v>
      </c>
      <c r="V387" s="114">
        <v>0.84173470785434867</v>
      </c>
      <c r="W387" s="114">
        <v>0.84950136330333281</v>
      </c>
      <c r="X387" s="114">
        <v>0.85726631735816472</v>
      </c>
      <c r="Y387" s="114">
        <v>0.86517084010452994</v>
      </c>
      <c r="Z387" s="114">
        <v>0.87384518469441996</v>
      </c>
      <c r="AA387" s="114">
        <v>0.88220228155726321</v>
      </c>
      <c r="AB387" s="114">
        <v>0.89060392753498796</v>
      </c>
      <c r="AC387" s="114">
        <v>0.89915687011621959</v>
      </c>
      <c r="AD387" s="114">
        <v>0.90851145287352697</v>
      </c>
      <c r="AE387" s="114">
        <v>0.91942628936435433</v>
      </c>
      <c r="AF387" s="114">
        <v>0.93118323357053434</v>
      </c>
      <c r="AG387" s="114">
        <v>0.94425664818334631</v>
      </c>
      <c r="AH387" s="114">
        <v>0.95</v>
      </c>
      <c r="AI387" s="114">
        <v>0.95</v>
      </c>
      <c r="AJ387" s="115">
        <v>0.95</v>
      </c>
    </row>
    <row r="388" spans="1:36" x14ac:dyDescent="0.3">
      <c r="A388" s="7" t="s">
        <v>292</v>
      </c>
      <c r="B388" s="29" t="s">
        <v>294</v>
      </c>
      <c r="C388" s="116">
        <v>0.87713091219566852</v>
      </c>
      <c r="D388" s="116">
        <v>0.87713091219566852</v>
      </c>
      <c r="E388" s="116">
        <v>0.87713091219566852</v>
      </c>
      <c r="F388" s="116">
        <v>0.87713091219566852</v>
      </c>
      <c r="G388" s="116">
        <v>0.87713091219566852</v>
      </c>
      <c r="H388" s="116">
        <v>0.87713091219566852</v>
      </c>
      <c r="I388" s="116">
        <v>0.88597950132832626</v>
      </c>
      <c r="J388" s="116">
        <v>0.8890480812097743</v>
      </c>
      <c r="K388" s="116">
        <v>0.89222098630905533</v>
      </c>
      <c r="L388" s="116">
        <v>0.89550920735497685</v>
      </c>
      <c r="M388" s="116">
        <v>0.89892462439185339</v>
      </c>
      <c r="N388" s="116">
        <v>0.9</v>
      </c>
      <c r="O388" s="116">
        <v>0.9</v>
      </c>
      <c r="P388" s="116">
        <v>0.9</v>
      </c>
      <c r="Q388" s="116">
        <v>0.9</v>
      </c>
      <c r="R388" s="116">
        <v>0.9</v>
      </c>
      <c r="S388" s="116">
        <v>0.9</v>
      </c>
      <c r="T388" s="116">
        <v>0.9</v>
      </c>
      <c r="U388" s="116">
        <v>0.9</v>
      </c>
      <c r="V388" s="116">
        <v>0.9</v>
      </c>
      <c r="W388" s="116">
        <v>0.9</v>
      </c>
      <c r="X388" s="116">
        <v>0.9</v>
      </c>
      <c r="Y388" s="116">
        <v>0.9</v>
      </c>
      <c r="Z388" s="116">
        <v>0.9</v>
      </c>
      <c r="AA388" s="116">
        <v>0.9</v>
      </c>
      <c r="AB388" s="116">
        <v>0.9</v>
      </c>
      <c r="AC388" s="116">
        <v>0.9</v>
      </c>
      <c r="AD388" s="116">
        <v>0.9</v>
      </c>
      <c r="AE388" s="116">
        <v>0.9</v>
      </c>
      <c r="AF388" s="116">
        <v>0.9</v>
      </c>
      <c r="AG388" s="116">
        <v>0.9</v>
      </c>
      <c r="AH388" s="116">
        <v>0.9</v>
      </c>
      <c r="AI388" s="116">
        <v>0.9</v>
      </c>
      <c r="AJ388" s="117">
        <v>0.9</v>
      </c>
    </row>
    <row r="389" spans="1:36" x14ac:dyDescent="0.3">
      <c r="A389" s="7" t="s">
        <v>292</v>
      </c>
      <c r="B389" s="29" t="s">
        <v>295</v>
      </c>
      <c r="C389" s="116">
        <v>0.17110247158610592</v>
      </c>
      <c r="D389" s="116">
        <v>0.1704334271354043</v>
      </c>
      <c r="E389" s="116">
        <v>0.16974092632926058</v>
      </c>
      <c r="F389" s="116">
        <v>0.16908158402145793</v>
      </c>
      <c r="G389" s="116">
        <v>0.16832824719752146</v>
      </c>
      <c r="H389" s="116">
        <v>0.16768685887820428</v>
      </c>
      <c r="I389" s="116">
        <v>0.19532308078999749</v>
      </c>
      <c r="J389" s="116">
        <v>0.19665414948769544</v>
      </c>
      <c r="K389" s="116">
        <v>0.19785008675868565</v>
      </c>
      <c r="L389" s="116">
        <v>0.19896453402393899</v>
      </c>
      <c r="M389" s="116">
        <v>0.19996622906152628</v>
      </c>
      <c r="N389" s="116">
        <v>0.20080826640121807</v>
      </c>
      <c r="O389" s="116">
        <v>0.20150345120188184</v>
      </c>
      <c r="P389" s="116">
        <v>0.20199989594806644</v>
      </c>
      <c r="Q389" s="116">
        <v>0.20231713530785433</v>
      </c>
      <c r="R389" s="116">
        <v>0.2023892232446205</v>
      </c>
      <c r="S389" s="116">
        <v>0.20223165322015135</v>
      </c>
      <c r="T389" s="116">
        <v>0.20177696698316594</v>
      </c>
      <c r="U389" s="116">
        <v>0.20138980704781384</v>
      </c>
      <c r="V389" s="116">
        <v>0.2012995359670422</v>
      </c>
      <c r="W389" s="116">
        <v>0.20127878121427656</v>
      </c>
      <c r="X389" s="116">
        <v>0.20142635758223471</v>
      </c>
      <c r="Y389" s="116">
        <v>0.20178522677811683</v>
      </c>
      <c r="Z389" s="116">
        <v>0.2024089565217051</v>
      </c>
      <c r="AA389" s="116">
        <v>0.20336809262293865</v>
      </c>
      <c r="AB389" s="116">
        <v>0.20442430113493759</v>
      </c>
      <c r="AC389" s="116">
        <v>0.20563534677219442</v>
      </c>
      <c r="AD389" s="116">
        <v>0.20698771201334298</v>
      </c>
      <c r="AE389" s="116">
        <v>0.20848263888920604</v>
      </c>
      <c r="AF389" s="116">
        <v>0.21022183795804084</v>
      </c>
      <c r="AG389" s="116">
        <v>0.21220838413211796</v>
      </c>
      <c r="AH389" s="116">
        <v>0.21450345070450727</v>
      </c>
      <c r="AI389" s="116">
        <v>0.21709894562280208</v>
      </c>
      <c r="AJ389" s="117">
        <v>0.22008562500356332</v>
      </c>
    </row>
    <row r="390" spans="1:36" x14ac:dyDescent="0.3">
      <c r="A390" s="7" t="s">
        <v>292</v>
      </c>
      <c r="B390" s="29" t="s">
        <v>296</v>
      </c>
      <c r="C390" s="116">
        <v>0.17118308217670111</v>
      </c>
      <c r="D390" s="116">
        <v>0.17048252780653897</v>
      </c>
      <c r="E390" s="116">
        <v>0.16978691188316022</v>
      </c>
      <c r="F390" s="116">
        <v>0.16909623440656546</v>
      </c>
      <c r="G390" s="116">
        <v>0.16841049537675462</v>
      </c>
      <c r="H390" s="116">
        <v>0.1677296947937274</v>
      </c>
      <c r="I390" s="116">
        <v>0.19534523767765144</v>
      </c>
      <c r="J390" s="116">
        <v>0.19667764866973525</v>
      </c>
      <c r="K390" s="116">
        <v>0.19787501078046499</v>
      </c>
      <c r="L390" s="116">
        <v>0.19899097158668266</v>
      </c>
      <c r="M390" s="116">
        <v>0.19999427554077909</v>
      </c>
      <c r="N390" s="116">
        <v>0.20083802441712373</v>
      </c>
      <c r="O390" s="116">
        <v>0.2015350312469586</v>
      </c>
      <c r="P390" s="116">
        <v>0.20203341707883049</v>
      </c>
      <c r="Q390" s="116">
        <v>0.20235272590741449</v>
      </c>
      <c r="R390" s="116">
        <v>0.20242702186425388</v>
      </c>
      <c r="S390" s="116">
        <v>0.20227180950884849</v>
      </c>
      <c r="T390" s="116">
        <v>0.20181964271526498</v>
      </c>
      <c r="U390" s="116">
        <v>0.20143517726010929</v>
      </c>
      <c r="V390" s="116">
        <v>0.20134779021819882</v>
      </c>
      <c r="W390" s="116">
        <v>0.20133012498100589</v>
      </c>
      <c r="X390" s="116">
        <v>0.20148101380855898</v>
      </c>
      <c r="Y390" s="116">
        <v>0.2018434375961492</v>
      </c>
      <c r="Z390" s="116">
        <v>0.20247098516477902</v>
      </c>
      <c r="AA390" s="116">
        <v>0.20343422555465474</v>
      </c>
      <c r="AB390" s="116">
        <v>0.20449485042081217</v>
      </c>
      <c r="AC390" s="116">
        <v>0.2057106527241519</v>
      </c>
      <c r="AD390" s="116">
        <v>0.20706814614135371</v>
      </c>
      <c r="AE390" s="116">
        <v>0.20856860719900439</v>
      </c>
      <c r="AF390" s="116">
        <v>0.21031378463917383</v>
      </c>
      <c r="AG390" s="116">
        <v>0.21230679568663557</v>
      </c>
      <c r="AH390" s="116">
        <v>0.21460886057357165</v>
      </c>
      <c r="AI390" s="116">
        <v>0.21721193937646077</v>
      </c>
      <c r="AJ390" s="117">
        <v>0.2202068461680915</v>
      </c>
    </row>
    <row r="391" spans="1:36" s="22" customFormat="1" x14ac:dyDescent="0.3">
      <c r="A391" s="11" t="s">
        <v>292</v>
      </c>
      <c r="B391" s="33" t="s">
        <v>297</v>
      </c>
      <c r="C391" s="118">
        <v>0.74813267457927346</v>
      </c>
      <c r="D391" s="118">
        <v>0.74681111877418616</v>
      </c>
      <c r="E391" s="118">
        <v>0.74548957503422186</v>
      </c>
      <c r="F391" s="118">
        <v>0.74416804335937847</v>
      </c>
      <c r="G391" s="118">
        <v>0.74284652374965709</v>
      </c>
      <c r="H391" s="118">
        <v>0.74152501620505784</v>
      </c>
      <c r="I391" s="118">
        <v>0.78240496278582317</v>
      </c>
      <c r="J391" s="118">
        <v>0.78504678220350854</v>
      </c>
      <c r="K391" s="118">
        <v>0.78787277353013518</v>
      </c>
      <c r="L391" s="118">
        <v>0.7912205097452345</v>
      </c>
      <c r="M391" s="118">
        <v>0.79450559616604544</v>
      </c>
      <c r="N391" s="118">
        <v>0.79800912466500984</v>
      </c>
      <c r="O391" s="118">
        <v>0.80249253820583188</v>
      </c>
      <c r="P391" s="118">
        <v>0.80612239135800801</v>
      </c>
      <c r="Q391" s="118">
        <v>0.81054397219633545</v>
      </c>
      <c r="R391" s="118">
        <v>0.81591939448376571</v>
      </c>
      <c r="S391" s="118">
        <v>0.82160553131449321</v>
      </c>
      <c r="T391" s="118">
        <v>0.82769252723989339</v>
      </c>
      <c r="U391" s="118">
        <v>0.83444477165695874</v>
      </c>
      <c r="V391" s="118">
        <v>0.84173470785434867</v>
      </c>
      <c r="W391" s="118">
        <v>0.84950136330333281</v>
      </c>
      <c r="X391" s="118">
        <v>0.85726631735816472</v>
      </c>
      <c r="Y391" s="118">
        <v>0.86517084010452994</v>
      </c>
      <c r="Z391" s="118">
        <v>0.87384518469441996</v>
      </c>
      <c r="AA391" s="118">
        <v>0.88220228155726321</v>
      </c>
      <c r="AB391" s="118">
        <v>0.89060392753498796</v>
      </c>
      <c r="AC391" s="118">
        <v>0.89915687011621959</v>
      </c>
      <c r="AD391" s="118">
        <v>0.9</v>
      </c>
      <c r="AE391" s="118">
        <v>0.9</v>
      </c>
      <c r="AF391" s="118">
        <v>0.9</v>
      </c>
      <c r="AG391" s="118">
        <v>0.9</v>
      </c>
      <c r="AH391" s="118">
        <v>0.9</v>
      </c>
      <c r="AI391" s="118">
        <v>0.9</v>
      </c>
      <c r="AJ391" s="119">
        <v>0.9</v>
      </c>
    </row>
    <row r="392" spans="1:36" x14ac:dyDescent="0.3">
      <c r="A392" s="17"/>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row>
    <row r="393" spans="1:36" s="74" customFormat="1" x14ac:dyDescent="0.3">
      <c r="A393" s="72" t="s">
        <v>76</v>
      </c>
      <c r="B393" s="73" t="s">
        <v>529</v>
      </c>
      <c r="C393" s="87">
        <f>SUM(C265:C347)/C3</f>
        <v>0.23573969329007088</v>
      </c>
      <c r="D393" s="87">
        <f t="shared" ref="D393:AJ393" si="225">SUM(D265:D347)/D3</f>
        <v>0.23372227409861021</v>
      </c>
      <c r="E393" s="87">
        <f t="shared" si="225"/>
        <v>0.23134229541500229</v>
      </c>
      <c r="F393" s="87">
        <f t="shared" si="225"/>
        <v>0.23395674296142263</v>
      </c>
      <c r="G393" s="87">
        <f t="shared" si="225"/>
        <v>0.23072952136287381</v>
      </c>
      <c r="H393" s="87">
        <f t="shared" si="225"/>
        <v>0.23030710730440776</v>
      </c>
      <c r="I393" s="87">
        <f t="shared" si="225"/>
        <v>0.2117457892031688</v>
      </c>
      <c r="J393" s="87">
        <f t="shared" si="225"/>
        <v>0.21151420092638454</v>
      </c>
      <c r="K393" s="87">
        <f t="shared" si="225"/>
        <v>0.21125553213397621</v>
      </c>
      <c r="L393" s="87">
        <f t="shared" si="225"/>
        <v>0.2109710190446599</v>
      </c>
      <c r="M393" s="87">
        <f t="shared" si="225"/>
        <v>0.21065916997460846</v>
      </c>
      <c r="N393" s="87">
        <f t="shared" si="225"/>
        <v>0.21031508347569683</v>
      </c>
      <c r="O393" s="87">
        <f t="shared" si="225"/>
        <v>0.20994056127417751</v>
      </c>
      <c r="P393" s="87">
        <f t="shared" si="225"/>
        <v>0.20952936748819662</v>
      </c>
      <c r="Q393" s="87">
        <f t="shared" si="225"/>
        <v>0.20908500728516727</v>
      </c>
      <c r="R393" s="87">
        <f t="shared" si="225"/>
        <v>0.2086008969520935</v>
      </c>
      <c r="S393" s="87">
        <f t="shared" si="225"/>
        <v>0.20809857183674108</v>
      </c>
      <c r="T393" s="87">
        <f t="shared" si="225"/>
        <v>0.20755705177077685</v>
      </c>
      <c r="U393" s="87">
        <f t="shared" si="225"/>
        <v>0.20701418266344598</v>
      </c>
      <c r="V393" s="87">
        <f t="shared" si="225"/>
        <v>0.20649338540568321</v>
      </c>
      <c r="W393" s="87">
        <f t="shared" si="225"/>
        <v>0.20598762124238112</v>
      </c>
      <c r="X393" s="87">
        <f t="shared" si="225"/>
        <v>0.20548628736006566</v>
      </c>
      <c r="Y393" s="87">
        <f t="shared" si="225"/>
        <v>0.20507201546071571</v>
      </c>
      <c r="Z393" s="87">
        <f t="shared" si="225"/>
        <v>0.20465982583855719</v>
      </c>
      <c r="AA393" s="87">
        <f t="shared" si="225"/>
        <v>0.20427746891744761</v>
      </c>
      <c r="AB393" s="87">
        <f t="shared" si="225"/>
        <v>0.20389524504893627</v>
      </c>
      <c r="AC393" s="87">
        <f t="shared" si="225"/>
        <v>0.20355950897480141</v>
      </c>
      <c r="AD393" s="87">
        <f t="shared" si="225"/>
        <v>0.20323307455243664</v>
      </c>
      <c r="AE393" s="87">
        <f t="shared" si="225"/>
        <v>0.20291018578060308</v>
      </c>
      <c r="AF393" s="87">
        <f t="shared" si="225"/>
        <v>0.20261184364345647</v>
      </c>
      <c r="AG393" s="87">
        <f t="shared" si="225"/>
        <v>0.20232900024290759</v>
      </c>
      <c r="AH393" s="87">
        <f t="shared" si="225"/>
        <v>0.20206584110364051</v>
      </c>
      <c r="AI393" s="87">
        <f t="shared" si="225"/>
        <v>0.20182202746856381</v>
      </c>
      <c r="AJ393" s="87">
        <f t="shared" si="225"/>
        <v>0.20160664574469184</v>
      </c>
    </row>
    <row r="395" spans="1:36" x14ac:dyDescent="0.3">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row>
    <row r="396" spans="1:36" x14ac:dyDescent="0.3">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row>
    <row r="397" spans="1:36" x14ac:dyDescent="0.3">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row>
    <row r="398" spans="1:36" x14ac:dyDescent="0.3">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row>
    <row r="399" spans="1:36" x14ac:dyDescent="0.3">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row>
    <row r="400" spans="1:36" x14ac:dyDescent="0.3">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E2249-BDF8-403F-B2E5-FBE750CAEA46}">
  <dimension ref="A1:AJ500"/>
  <sheetViews>
    <sheetView zoomScale="76" zoomScaleNormal="76" workbookViewId="0">
      <pane xSplit="1" topLeftCell="B1" activePane="topRight" state="frozen"/>
      <selection pane="topRight" activeCell="J40" sqref="J40"/>
    </sheetView>
  </sheetViews>
  <sheetFormatPr defaultColWidth="8.88671875" defaultRowHeight="14.4" x14ac:dyDescent="0.3"/>
  <cols>
    <col min="1" max="1" width="65.21875" style="3" customWidth="1"/>
    <col min="2" max="2" width="33.6640625" style="29" customWidth="1"/>
    <col min="3" max="3" width="16.44140625" style="3" customWidth="1"/>
    <col min="4" max="8" width="16.44140625" style="3" bestFit="1" customWidth="1"/>
    <col min="9" max="13" width="15.6640625" style="3" bestFit="1" customWidth="1"/>
    <col min="14" max="14" width="14.33203125" style="3" customWidth="1"/>
    <col min="15" max="26" width="15.6640625" style="3" bestFit="1" customWidth="1"/>
    <col min="27" max="33" width="14.33203125" style="3" bestFit="1" customWidth="1"/>
    <col min="34" max="36" width="15" style="3" bestFit="1" customWidth="1"/>
    <col min="37" max="16384" width="8.88671875" style="3"/>
  </cols>
  <sheetData>
    <row r="1" spans="1:36" x14ac:dyDescent="0.3">
      <c r="A1" s="2" t="s">
        <v>528</v>
      </c>
      <c r="C1" s="3" t="s">
        <v>560</v>
      </c>
      <c r="D1" s="3" t="s">
        <v>560</v>
      </c>
      <c r="E1" s="3" t="s">
        <v>560</v>
      </c>
      <c r="F1" s="3" t="s">
        <v>560</v>
      </c>
      <c r="G1" s="3" t="s">
        <v>560</v>
      </c>
      <c r="H1" s="3" t="s">
        <v>560</v>
      </c>
      <c r="I1" s="3" t="s">
        <v>537</v>
      </c>
    </row>
    <row r="2" spans="1:36" x14ac:dyDescent="0.3">
      <c r="C2" s="3">
        <v>2017</v>
      </c>
      <c r="D2" s="3">
        <v>2018</v>
      </c>
      <c r="E2" s="3">
        <v>2019</v>
      </c>
      <c r="F2" s="3">
        <v>2020</v>
      </c>
      <c r="G2" s="3">
        <v>2021</v>
      </c>
      <c r="H2" s="3">
        <v>2022</v>
      </c>
      <c r="I2" s="3">
        <v>2023</v>
      </c>
      <c r="J2" s="3">
        <v>2024</v>
      </c>
      <c r="K2" s="3">
        <v>2025</v>
      </c>
      <c r="L2" s="3">
        <v>2026</v>
      </c>
      <c r="M2" s="3">
        <v>2027</v>
      </c>
      <c r="N2" s="3">
        <v>2028</v>
      </c>
      <c r="O2" s="3">
        <v>2029</v>
      </c>
      <c r="P2" s="3">
        <v>2030</v>
      </c>
      <c r="Q2" s="3">
        <v>2031</v>
      </c>
      <c r="R2" s="3">
        <v>2032</v>
      </c>
      <c r="S2" s="3">
        <v>2033</v>
      </c>
      <c r="T2" s="3">
        <v>2034</v>
      </c>
      <c r="U2" s="3">
        <v>2035</v>
      </c>
      <c r="V2" s="3">
        <v>2036</v>
      </c>
      <c r="W2" s="3">
        <v>2037</v>
      </c>
      <c r="X2" s="3">
        <v>2038</v>
      </c>
      <c r="Y2" s="3">
        <v>2039</v>
      </c>
      <c r="Z2" s="3">
        <v>2040</v>
      </c>
      <c r="AA2" s="3">
        <v>2041</v>
      </c>
      <c r="AB2" s="3">
        <v>2042</v>
      </c>
      <c r="AC2" s="3">
        <v>2043</v>
      </c>
      <c r="AD2" s="3">
        <v>2044</v>
      </c>
      <c r="AE2" s="3">
        <v>2045</v>
      </c>
      <c r="AF2" s="3">
        <v>2046</v>
      </c>
      <c r="AG2" s="3">
        <v>2047</v>
      </c>
      <c r="AH2" s="3">
        <v>2048</v>
      </c>
      <c r="AI2" s="3">
        <v>2049</v>
      </c>
      <c r="AJ2" s="3">
        <v>2050</v>
      </c>
    </row>
    <row r="3" spans="1:36" x14ac:dyDescent="0.3">
      <c r="A3" s="16" t="s">
        <v>304</v>
      </c>
      <c r="B3" s="58" t="s">
        <v>529</v>
      </c>
      <c r="C3" s="91"/>
      <c r="D3" s="18">
        <f>D10-C10</f>
        <v>9.7999999999999976E-2</v>
      </c>
      <c r="E3" s="18">
        <f t="shared" ref="E3:AJ8" si="0">E10-D10</f>
        <v>0.253</v>
      </c>
      <c r="F3" s="18">
        <f t="shared" si="0"/>
        <v>0.22100000000000009</v>
      </c>
      <c r="G3" s="18">
        <f t="shared" si="0"/>
        <v>0.62599999999999989</v>
      </c>
      <c r="H3" s="18">
        <f t="shared" si="0"/>
        <v>1.0000000000000002</v>
      </c>
      <c r="I3" s="18">
        <f t="shared" si="0"/>
        <v>1.2229999999999999</v>
      </c>
      <c r="J3" s="18">
        <f t="shared" si="0"/>
        <v>1.7679999999999998</v>
      </c>
      <c r="K3" s="18">
        <f t="shared" si="0"/>
        <v>0.54584615384615365</v>
      </c>
      <c r="L3" s="18">
        <f t="shared" si="0"/>
        <v>0.54584615384615365</v>
      </c>
      <c r="M3" s="18">
        <f t="shared" si="0"/>
        <v>0.54584615384615454</v>
      </c>
      <c r="N3" s="18">
        <f t="shared" si="0"/>
        <v>0.54584615384615365</v>
      </c>
      <c r="O3" s="18">
        <f t="shared" si="0"/>
        <v>0.54584615384615365</v>
      </c>
      <c r="P3" s="18">
        <f t="shared" si="0"/>
        <v>0.54584615384615454</v>
      </c>
      <c r="Q3" s="18">
        <f t="shared" si="0"/>
        <v>0.54584615384615276</v>
      </c>
      <c r="R3" s="18">
        <f t="shared" si="0"/>
        <v>0.54584615384615454</v>
      </c>
      <c r="S3" s="18">
        <f t="shared" si="0"/>
        <v>0.54584615384615454</v>
      </c>
      <c r="T3" s="18">
        <f t="shared" si="0"/>
        <v>0.54584615384615276</v>
      </c>
      <c r="U3" s="18">
        <f t="shared" si="0"/>
        <v>0.54584615384615276</v>
      </c>
      <c r="V3" s="18">
        <f t="shared" si="0"/>
        <v>0.54584615384615631</v>
      </c>
      <c r="W3" s="18">
        <f t="shared" si="0"/>
        <v>0.54584615384615276</v>
      </c>
      <c r="X3" s="18">
        <f t="shared" si="0"/>
        <v>0.54584615384615276</v>
      </c>
      <c r="Y3" s="18">
        <f t="shared" si="0"/>
        <v>0.54584615384615454</v>
      </c>
      <c r="Z3" s="18">
        <f t="shared" si="0"/>
        <v>0.54584615384615454</v>
      </c>
      <c r="AA3" s="18">
        <f t="shared" si="0"/>
        <v>0.54584615384615454</v>
      </c>
      <c r="AB3" s="18">
        <f t="shared" si="0"/>
        <v>0.54584615384615276</v>
      </c>
      <c r="AC3" s="18">
        <f t="shared" si="0"/>
        <v>0.54584615384615454</v>
      </c>
      <c r="AD3" s="18">
        <f t="shared" si="0"/>
        <v>0.54584615384615276</v>
      </c>
      <c r="AE3" s="18">
        <f t="shared" si="0"/>
        <v>0.54584615384615276</v>
      </c>
      <c r="AF3" s="18">
        <f t="shared" si="0"/>
        <v>0.54584615384615276</v>
      </c>
      <c r="AG3" s="18">
        <f t="shared" si="0"/>
        <v>0.54584615384615631</v>
      </c>
      <c r="AH3" s="18">
        <f t="shared" si="0"/>
        <v>0.54584615384615631</v>
      </c>
      <c r="AI3" s="18">
        <f t="shared" si="0"/>
        <v>0.54584615384615276</v>
      </c>
      <c r="AJ3" s="19">
        <f t="shared" si="0"/>
        <v>0.54584615384615276</v>
      </c>
    </row>
    <row r="4" spans="1:36" x14ac:dyDescent="0.3">
      <c r="A4" s="7" t="s">
        <v>415</v>
      </c>
      <c r="B4" s="59" t="s">
        <v>529</v>
      </c>
      <c r="C4" s="92"/>
      <c r="D4" s="20">
        <f t="shared" ref="D4:S8" si="1">D11-C11</f>
        <v>4.8000000000000043E-2</v>
      </c>
      <c r="E4" s="20">
        <f t="shared" si="1"/>
        <v>5.1000000000000156E-2</v>
      </c>
      <c r="F4" s="20">
        <f t="shared" si="1"/>
        <v>-0.10099999999999998</v>
      </c>
      <c r="G4" s="20">
        <f t="shared" si="1"/>
        <v>0.30499999999999972</v>
      </c>
      <c r="H4" s="20">
        <f t="shared" si="1"/>
        <v>0.11100000000000065</v>
      </c>
      <c r="I4" s="20">
        <f t="shared" si="1"/>
        <v>0</v>
      </c>
      <c r="J4" s="20">
        <f t="shared" si="1"/>
        <v>4.4999999999999929E-2</v>
      </c>
      <c r="K4" s="20">
        <f t="shared" si="1"/>
        <v>6.7700000000000315E-2</v>
      </c>
      <c r="L4" s="20">
        <f t="shared" si="1"/>
        <v>7.0700000000000429E-2</v>
      </c>
      <c r="M4" s="20">
        <f t="shared" si="1"/>
        <v>7.3699999999999655E-2</v>
      </c>
      <c r="N4" s="20">
        <f t="shared" si="1"/>
        <v>7.6699999999999768E-2</v>
      </c>
      <c r="O4" s="20">
        <f t="shared" si="1"/>
        <v>7.9699999999999882E-2</v>
      </c>
      <c r="P4" s="20">
        <f t="shared" si="1"/>
        <v>8.2699999999999996E-2</v>
      </c>
      <c r="Q4" s="20">
        <f t="shared" si="1"/>
        <v>8.5700000000000109E-2</v>
      </c>
      <c r="R4" s="20">
        <f t="shared" si="1"/>
        <v>8.8700000000000223E-2</v>
      </c>
      <c r="S4" s="20">
        <f t="shared" si="1"/>
        <v>9.1700000000000337E-2</v>
      </c>
      <c r="T4" s="20">
        <f t="shared" si="0"/>
        <v>9.470000000000045E-2</v>
      </c>
      <c r="U4" s="20">
        <f t="shared" si="0"/>
        <v>9.7699999999999676E-2</v>
      </c>
      <c r="V4" s="20">
        <f t="shared" si="0"/>
        <v>0.10069999999999979</v>
      </c>
      <c r="W4" s="20">
        <f t="shared" si="0"/>
        <v>0.1036999999999999</v>
      </c>
      <c r="X4" s="20">
        <f t="shared" si="0"/>
        <v>0.10670000000000002</v>
      </c>
      <c r="Y4" s="20">
        <f t="shared" si="0"/>
        <v>0.10970000000000013</v>
      </c>
      <c r="Z4" s="20">
        <f t="shared" si="0"/>
        <v>0.11270000000000024</v>
      </c>
      <c r="AA4" s="20">
        <f t="shared" si="0"/>
        <v>0.11570000000000036</v>
      </c>
      <c r="AB4" s="20">
        <f t="shared" si="0"/>
        <v>0.11869999999999958</v>
      </c>
      <c r="AC4" s="20">
        <f t="shared" si="0"/>
        <v>0.1216999999999997</v>
      </c>
      <c r="AD4" s="20">
        <f t="shared" si="0"/>
        <v>0.12469999999999981</v>
      </c>
      <c r="AE4" s="20">
        <f t="shared" si="0"/>
        <v>0.12769999999999992</v>
      </c>
      <c r="AF4" s="20">
        <f t="shared" si="0"/>
        <v>0.13070000000000004</v>
      </c>
      <c r="AG4" s="20">
        <f t="shared" si="0"/>
        <v>0.13370000000000015</v>
      </c>
      <c r="AH4" s="20">
        <f t="shared" si="0"/>
        <v>0.13669999999999938</v>
      </c>
      <c r="AI4" s="20">
        <f t="shared" si="0"/>
        <v>0.13969999999999949</v>
      </c>
      <c r="AJ4" s="21">
        <f t="shared" si="0"/>
        <v>0.1426999999999996</v>
      </c>
    </row>
    <row r="5" spans="1:36" x14ac:dyDescent="0.3">
      <c r="A5" s="7" t="s">
        <v>416</v>
      </c>
      <c r="B5" s="59" t="s">
        <v>529</v>
      </c>
      <c r="C5" s="92"/>
      <c r="D5" s="20">
        <f t="shared" si="1"/>
        <v>0</v>
      </c>
      <c r="E5" s="20">
        <f t="shared" si="0"/>
        <v>0</v>
      </c>
      <c r="F5" s="20">
        <f t="shared" si="0"/>
        <v>2.5000000000000001E-2</v>
      </c>
      <c r="G5" s="20">
        <f t="shared" si="0"/>
        <v>0</v>
      </c>
      <c r="H5" s="20">
        <f t="shared" si="0"/>
        <v>0</v>
      </c>
      <c r="I5" s="20">
        <f t="shared" si="0"/>
        <v>0</v>
      </c>
      <c r="J5" s="20">
        <f t="shared" si="0"/>
        <v>0</v>
      </c>
      <c r="K5" s="20">
        <f t="shared" si="0"/>
        <v>0</v>
      </c>
      <c r="L5" s="20">
        <f t="shared" si="0"/>
        <v>0</v>
      </c>
      <c r="M5" s="20">
        <f t="shared" si="0"/>
        <v>0</v>
      </c>
      <c r="N5" s="20">
        <f t="shared" si="0"/>
        <v>0</v>
      </c>
      <c r="O5" s="20">
        <f t="shared" si="0"/>
        <v>0</v>
      </c>
      <c r="P5" s="20">
        <f t="shared" si="0"/>
        <v>0</v>
      </c>
      <c r="Q5" s="20">
        <f t="shared" si="0"/>
        <v>0</v>
      </c>
      <c r="R5" s="20">
        <f t="shared" si="0"/>
        <v>0</v>
      </c>
      <c r="S5" s="20">
        <f t="shared" si="0"/>
        <v>0</v>
      </c>
      <c r="T5" s="20">
        <f t="shared" si="0"/>
        <v>0</v>
      </c>
      <c r="U5" s="20">
        <f t="shared" si="0"/>
        <v>0</v>
      </c>
      <c r="V5" s="20">
        <f t="shared" si="0"/>
        <v>0</v>
      </c>
      <c r="W5" s="20">
        <f t="shared" si="0"/>
        <v>0</v>
      </c>
      <c r="X5" s="20">
        <f t="shared" si="0"/>
        <v>0</v>
      </c>
      <c r="Y5" s="20">
        <f t="shared" si="0"/>
        <v>0</v>
      </c>
      <c r="Z5" s="20">
        <f t="shared" si="0"/>
        <v>0</v>
      </c>
      <c r="AA5" s="20">
        <f t="shared" si="0"/>
        <v>0</v>
      </c>
      <c r="AB5" s="20">
        <f t="shared" si="0"/>
        <v>0</v>
      </c>
      <c r="AC5" s="20">
        <f t="shared" si="0"/>
        <v>0</v>
      </c>
      <c r="AD5" s="20">
        <f t="shared" si="0"/>
        <v>0</v>
      </c>
      <c r="AE5" s="20">
        <f t="shared" si="0"/>
        <v>0</v>
      </c>
      <c r="AF5" s="20">
        <f t="shared" si="0"/>
        <v>0</v>
      </c>
      <c r="AG5" s="20">
        <f t="shared" si="0"/>
        <v>0</v>
      </c>
      <c r="AH5" s="20">
        <f t="shared" si="0"/>
        <v>0</v>
      </c>
      <c r="AI5" s="20">
        <f t="shared" si="0"/>
        <v>0</v>
      </c>
      <c r="AJ5" s="21">
        <f t="shared" si="0"/>
        <v>0</v>
      </c>
    </row>
    <row r="6" spans="1:36" x14ac:dyDescent="0.3">
      <c r="A6" s="7" t="s">
        <v>432</v>
      </c>
      <c r="B6" s="59" t="s">
        <v>529</v>
      </c>
      <c r="C6" s="92"/>
      <c r="D6" s="20">
        <f t="shared" si="1"/>
        <v>0</v>
      </c>
      <c r="E6" s="20">
        <f t="shared" si="0"/>
        <v>0</v>
      </c>
      <c r="F6" s="20">
        <f t="shared" si="0"/>
        <v>0.02</v>
      </c>
      <c r="G6" s="20">
        <f t="shared" si="0"/>
        <v>0</v>
      </c>
      <c r="H6" s="20">
        <f t="shared" si="0"/>
        <v>3.0000000000000002E-2</v>
      </c>
      <c r="I6" s="20">
        <f t="shared" si="0"/>
        <v>0</v>
      </c>
      <c r="J6" s="20">
        <f t="shared" si="0"/>
        <v>9.999999999999995E-3</v>
      </c>
      <c r="K6" s="20">
        <f t="shared" si="0"/>
        <v>0</v>
      </c>
      <c r="L6" s="20">
        <f t="shared" si="0"/>
        <v>0</v>
      </c>
      <c r="M6" s="20">
        <f t="shared" si="0"/>
        <v>0</v>
      </c>
      <c r="N6" s="20">
        <f t="shared" si="0"/>
        <v>0</v>
      </c>
      <c r="O6" s="20">
        <f t="shared" si="0"/>
        <v>0</v>
      </c>
      <c r="P6" s="20">
        <f t="shared" si="0"/>
        <v>0</v>
      </c>
      <c r="Q6" s="20">
        <f t="shared" si="0"/>
        <v>0</v>
      </c>
      <c r="R6" s="20">
        <f t="shared" si="0"/>
        <v>0</v>
      </c>
      <c r="S6" s="20">
        <f t="shared" si="0"/>
        <v>0</v>
      </c>
      <c r="T6" s="20">
        <f t="shared" si="0"/>
        <v>0</v>
      </c>
      <c r="U6" s="20">
        <f t="shared" si="0"/>
        <v>0</v>
      </c>
      <c r="V6" s="20">
        <f t="shared" si="0"/>
        <v>0</v>
      </c>
      <c r="W6" s="20">
        <f t="shared" si="0"/>
        <v>0</v>
      </c>
      <c r="X6" s="20">
        <f t="shared" si="0"/>
        <v>0</v>
      </c>
      <c r="Y6" s="20">
        <f t="shared" si="0"/>
        <v>0</v>
      </c>
      <c r="Z6" s="20">
        <f t="shared" si="0"/>
        <v>0</v>
      </c>
      <c r="AA6" s="20">
        <f t="shared" si="0"/>
        <v>0</v>
      </c>
      <c r="AB6" s="20">
        <f t="shared" si="0"/>
        <v>0</v>
      </c>
      <c r="AC6" s="20">
        <f t="shared" si="0"/>
        <v>0</v>
      </c>
      <c r="AD6" s="20">
        <f t="shared" si="0"/>
        <v>0</v>
      </c>
      <c r="AE6" s="20">
        <f t="shared" si="0"/>
        <v>0</v>
      </c>
      <c r="AF6" s="20">
        <f t="shared" si="0"/>
        <v>0</v>
      </c>
      <c r="AG6" s="20">
        <f t="shared" si="0"/>
        <v>0</v>
      </c>
      <c r="AH6" s="20">
        <f t="shared" si="0"/>
        <v>0</v>
      </c>
      <c r="AI6" s="20">
        <f t="shared" si="0"/>
        <v>0</v>
      </c>
      <c r="AJ6" s="21">
        <f t="shared" si="0"/>
        <v>0</v>
      </c>
    </row>
    <row r="7" spans="1:36" x14ac:dyDescent="0.3">
      <c r="A7" s="7" t="s">
        <v>417</v>
      </c>
      <c r="B7" s="59" t="s">
        <v>529</v>
      </c>
      <c r="C7" s="92"/>
      <c r="D7" s="20">
        <f t="shared" si="1"/>
        <v>0</v>
      </c>
      <c r="E7" s="20">
        <f t="shared" si="0"/>
        <v>0</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c r="AH7" s="20">
        <f t="shared" si="0"/>
        <v>0</v>
      </c>
      <c r="AI7" s="20">
        <f t="shared" si="0"/>
        <v>0</v>
      </c>
      <c r="AJ7" s="21">
        <f t="shared" si="0"/>
        <v>0</v>
      </c>
    </row>
    <row r="8" spans="1:36" x14ac:dyDescent="0.3">
      <c r="A8" s="11" t="s">
        <v>418</v>
      </c>
      <c r="B8" s="60" t="s">
        <v>529</v>
      </c>
      <c r="C8" s="231"/>
      <c r="D8" s="23">
        <f t="shared" si="1"/>
        <v>9.9999999999997868E-3</v>
      </c>
      <c r="E8" s="23">
        <f t="shared" si="0"/>
        <v>2.5999999999999801E-2</v>
      </c>
      <c r="F8" s="23">
        <f t="shared" si="0"/>
        <v>-2.0999999999999908E-2</v>
      </c>
      <c r="G8" s="23">
        <f t="shared" si="0"/>
        <v>1.4000000000000234E-2</v>
      </c>
      <c r="H8" s="23">
        <f t="shared" si="0"/>
        <v>0.93400000000000016</v>
      </c>
      <c r="I8" s="23">
        <f t="shared" si="0"/>
        <v>-2.0000000000006679E-3</v>
      </c>
      <c r="J8" s="23">
        <f t="shared" si="0"/>
        <v>0.16000000000000014</v>
      </c>
      <c r="K8" s="23">
        <f t="shared" si="0"/>
        <v>0</v>
      </c>
      <c r="L8" s="23">
        <f t="shared" si="0"/>
        <v>0</v>
      </c>
      <c r="M8" s="23">
        <f t="shared" si="0"/>
        <v>0</v>
      </c>
      <c r="N8" s="23">
        <f t="shared" si="0"/>
        <v>0</v>
      </c>
      <c r="O8" s="23">
        <f t="shared" si="0"/>
        <v>0</v>
      </c>
      <c r="P8" s="23">
        <f t="shared" si="0"/>
        <v>0</v>
      </c>
      <c r="Q8" s="23">
        <f t="shared" si="0"/>
        <v>0</v>
      </c>
      <c r="R8" s="23">
        <f t="shared" si="0"/>
        <v>0</v>
      </c>
      <c r="S8" s="23">
        <f t="shared" si="0"/>
        <v>0</v>
      </c>
      <c r="T8" s="23">
        <f t="shared" si="0"/>
        <v>0</v>
      </c>
      <c r="U8" s="23">
        <f t="shared" si="0"/>
        <v>0</v>
      </c>
      <c r="V8" s="23">
        <f t="shared" si="0"/>
        <v>0</v>
      </c>
      <c r="W8" s="23">
        <f t="shared" si="0"/>
        <v>0</v>
      </c>
      <c r="X8" s="23">
        <f t="shared" si="0"/>
        <v>0</v>
      </c>
      <c r="Y8" s="23">
        <f t="shared" si="0"/>
        <v>0</v>
      </c>
      <c r="Z8" s="23">
        <f t="shared" si="0"/>
        <v>0</v>
      </c>
      <c r="AA8" s="23">
        <f t="shared" si="0"/>
        <v>0</v>
      </c>
      <c r="AB8" s="23">
        <f t="shared" si="0"/>
        <v>0</v>
      </c>
      <c r="AC8" s="23">
        <f t="shared" si="0"/>
        <v>0</v>
      </c>
      <c r="AD8" s="23">
        <f t="shared" si="0"/>
        <v>0</v>
      </c>
      <c r="AE8" s="23">
        <f t="shared" si="0"/>
        <v>0</v>
      </c>
      <c r="AF8" s="23">
        <f t="shared" si="0"/>
        <v>0</v>
      </c>
      <c r="AG8" s="23">
        <f t="shared" si="0"/>
        <v>0</v>
      </c>
      <c r="AH8" s="23">
        <f t="shared" si="0"/>
        <v>0</v>
      </c>
      <c r="AI8" s="23">
        <f t="shared" si="0"/>
        <v>0</v>
      </c>
      <c r="AJ8" s="24">
        <f t="shared" si="0"/>
        <v>0</v>
      </c>
    </row>
    <row r="9" spans="1:36" x14ac:dyDescent="0.3">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spans="1:36" x14ac:dyDescent="0.3">
      <c r="A10" s="16" t="s">
        <v>305</v>
      </c>
      <c r="B10" s="54" t="s">
        <v>526</v>
      </c>
      <c r="C10" s="222">
        <v>0.61899999999999999</v>
      </c>
      <c r="D10" s="222">
        <v>0.71699999999999997</v>
      </c>
      <c r="E10" s="222">
        <v>0.97</v>
      </c>
      <c r="F10" s="222">
        <v>1.1910000000000001</v>
      </c>
      <c r="G10" s="222">
        <v>1.8169999999999999</v>
      </c>
      <c r="H10" s="222">
        <v>2.8170000000000002</v>
      </c>
      <c r="I10" s="222">
        <v>4.04</v>
      </c>
      <c r="J10" s="222">
        <v>5.8079999999999998</v>
      </c>
      <c r="K10" s="234">
        <v>6.3538461538461535</v>
      </c>
      <c r="L10" s="234">
        <v>6.8996923076923071</v>
      </c>
      <c r="M10" s="234">
        <v>7.4455384615384617</v>
      </c>
      <c r="N10" s="234">
        <v>7.9913846153846153</v>
      </c>
      <c r="O10" s="234">
        <v>8.537230769230769</v>
      </c>
      <c r="P10" s="234">
        <v>9.0830769230769235</v>
      </c>
      <c r="Q10" s="234">
        <v>9.6289230769230763</v>
      </c>
      <c r="R10" s="234">
        <v>10.174769230769231</v>
      </c>
      <c r="S10" s="234">
        <v>10.720615384615385</v>
      </c>
      <c r="T10" s="234">
        <v>11.266461538461538</v>
      </c>
      <c r="U10" s="234">
        <v>11.812307692307691</v>
      </c>
      <c r="V10" s="234">
        <v>12.358153846153847</v>
      </c>
      <c r="W10" s="234">
        <v>12.904</v>
      </c>
      <c r="X10" s="234">
        <v>13.449846153846153</v>
      </c>
      <c r="Y10" s="234">
        <v>13.995692307692307</v>
      </c>
      <c r="Z10" s="234">
        <v>14.541538461538462</v>
      </c>
      <c r="AA10" s="234">
        <v>15.087384615384616</v>
      </c>
      <c r="AB10" s="234">
        <v>15.633230769230769</v>
      </c>
      <c r="AC10" s="234">
        <v>16.179076923076924</v>
      </c>
      <c r="AD10" s="234">
        <v>16.724923076923076</v>
      </c>
      <c r="AE10" s="234">
        <v>17.270769230769229</v>
      </c>
      <c r="AF10" s="234">
        <v>17.816615384615382</v>
      </c>
      <c r="AG10" s="234">
        <v>18.362461538461538</v>
      </c>
      <c r="AH10" s="234">
        <v>18.908307692307694</v>
      </c>
      <c r="AI10" s="234">
        <v>19.454153846153847</v>
      </c>
      <c r="AJ10" s="235">
        <v>20</v>
      </c>
    </row>
    <row r="11" spans="1:36" x14ac:dyDescent="0.3">
      <c r="A11" s="7" t="s">
        <v>412</v>
      </c>
      <c r="B11" s="55" t="s">
        <v>526</v>
      </c>
      <c r="C11" s="225">
        <v>5.1239999999999997</v>
      </c>
      <c r="D11" s="225">
        <v>5.1719999999999997</v>
      </c>
      <c r="E11" s="225">
        <v>5.2229999999999999</v>
      </c>
      <c r="F11" s="225">
        <v>5.1219999999999999</v>
      </c>
      <c r="G11" s="225">
        <v>5.4269999999999996</v>
      </c>
      <c r="H11" s="225">
        <v>5.5380000000000003</v>
      </c>
      <c r="I11" s="225">
        <v>5.5380000000000003</v>
      </c>
      <c r="J11" s="225">
        <v>5.5830000000000002</v>
      </c>
      <c r="K11" s="224">
        <v>5.6507000000000005</v>
      </c>
      <c r="L11" s="224">
        <v>5.7214000000000009</v>
      </c>
      <c r="M11" s="224">
        <v>5.7951000000000006</v>
      </c>
      <c r="N11" s="224">
        <v>5.8718000000000004</v>
      </c>
      <c r="O11" s="224">
        <v>5.9515000000000002</v>
      </c>
      <c r="P11" s="224">
        <v>6.0342000000000002</v>
      </c>
      <c r="Q11" s="224">
        <v>6.1199000000000003</v>
      </c>
      <c r="R11" s="224">
        <v>6.2086000000000006</v>
      </c>
      <c r="S11" s="224">
        <v>6.3003000000000009</v>
      </c>
      <c r="T11" s="224">
        <v>6.3950000000000014</v>
      </c>
      <c r="U11" s="224">
        <v>6.492700000000001</v>
      </c>
      <c r="V11" s="224">
        <v>6.5934000000000008</v>
      </c>
      <c r="W11" s="224">
        <v>6.6971000000000007</v>
      </c>
      <c r="X11" s="224">
        <v>6.8038000000000007</v>
      </c>
      <c r="Y11" s="224">
        <v>6.9135000000000009</v>
      </c>
      <c r="Z11" s="224">
        <v>7.0262000000000011</v>
      </c>
      <c r="AA11" s="224">
        <v>7.1419000000000015</v>
      </c>
      <c r="AB11" s="224">
        <v>7.2606000000000011</v>
      </c>
      <c r="AC11" s="224">
        <v>7.3823000000000008</v>
      </c>
      <c r="AD11" s="224">
        <v>7.5070000000000006</v>
      </c>
      <c r="AE11" s="224">
        <v>7.6347000000000005</v>
      </c>
      <c r="AF11" s="224">
        <v>7.7654000000000005</v>
      </c>
      <c r="AG11" s="224">
        <v>7.8991000000000007</v>
      </c>
      <c r="AH11" s="224">
        <v>8.0358000000000001</v>
      </c>
      <c r="AI11" s="224">
        <v>8.1754999999999995</v>
      </c>
      <c r="AJ11" s="236">
        <v>8.3181999999999992</v>
      </c>
    </row>
    <row r="12" spans="1:36" x14ac:dyDescent="0.3">
      <c r="A12" s="7" t="s">
        <v>413</v>
      </c>
      <c r="B12" s="55" t="s">
        <v>526</v>
      </c>
      <c r="C12" s="225">
        <v>0</v>
      </c>
      <c r="D12" s="225">
        <v>0</v>
      </c>
      <c r="E12" s="225">
        <v>0</v>
      </c>
      <c r="F12" s="225">
        <v>2.5000000000000001E-2</v>
      </c>
      <c r="G12" s="225">
        <v>2.5000000000000001E-2</v>
      </c>
      <c r="H12" s="225">
        <v>2.5000000000000001E-2</v>
      </c>
      <c r="I12" s="225">
        <v>2.5000000000000001E-2</v>
      </c>
      <c r="J12" s="225">
        <v>2.5000000000000001E-2</v>
      </c>
      <c r="K12" s="225">
        <v>2.5000000000000001E-2</v>
      </c>
      <c r="L12" s="225">
        <v>2.5000000000000001E-2</v>
      </c>
      <c r="M12" s="225">
        <v>2.5000000000000001E-2</v>
      </c>
      <c r="N12" s="225">
        <v>2.5000000000000001E-2</v>
      </c>
      <c r="O12" s="225">
        <v>2.5000000000000001E-2</v>
      </c>
      <c r="P12" s="225">
        <v>2.5000000000000001E-2</v>
      </c>
      <c r="Q12" s="225">
        <v>2.5000000000000001E-2</v>
      </c>
      <c r="R12" s="225">
        <v>2.5000000000000001E-2</v>
      </c>
      <c r="S12" s="225">
        <v>2.5000000000000001E-2</v>
      </c>
      <c r="T12" s="225">
        <v>2.5000000000000001E-2</v>
      </c>
      <c r="U12" s="225">
        <v>2.5000000000000001E-2</v>
      </c>
      <c r="V12" s="225">
        <v>2.5000000000000001E-2</v>
      </c>
      <c r="W12" s="225">
        <v>2.5000000000000001E-2</v>
      </c>
      <c r="X12" s="225">
        <v>2.5000000000000001E-2</v>
      </c>
      <c r="Y12" s="225">
        <v>2.5000000000000001E-2</v>
      </c>
      <c r="Z12" s="225">
        <v>2.5000000000000001E-2</v>
      </c>
      <c r="AA12" s="225">
        <v>2.5000000000000001E-2</v>
      </c>
      <c r="AB12" s="225">
        <v>2.5000000000000001E-2</v>
      </c>
      <c r="AC12" s="225">
        <v>2.5000000000000001E-2</v>
      </c>
      <c r="AD12" s="225">
        <v>2.5000000000000001E-2</v>
      </c>
      <c r="AE12" s="225">
        <v>2.5000000000000001E-2</v>
      </c>
      <c r="AF12" s="225">
        <v>2.5000000000000001E-2</v>
      </c>
      <c r="AG12" s="225">
        <v>2.5000000000000001E-2</v>
      </c>
      <c r="AH12" s="225">
        <v>2.5000000000000001E-2</v>
      </c>
      <c r="AI12" s="225">
        <v>2.5000000000000001E-2</v>
      </c>
      <c r="AJ12" s="226">
        <v>2.5000000000000001E-2</v>
      </c>
    </row>
    <row r="13" spans="1:36" x14ac:dyDescent="0.3">
      <c r="A13" s="7" t="s">
        <v>431</v>
      </c>
      <c r="B13" s="55" t="s">
        <v>526</v>
      </c>
      <c r="C13" s="225">
        <v>0</v>
      </c>
      <c r="D13" s="225">
        <v>0</v>
      </c>
      <c r="E13" s="225">
        <v>0</v>
      </c>
      <c r="F13" s="225">
        <v>0.02</v>
      </c>
      <c r="G13" s="225">
        <v>0.02</v>
      </c>
      <c r="H13" s="225">
        <v>0.05</v>
      </c>
      <c r="I13" s="225">
        <v>0.05</v>
      </c>
      <c r="J13" s="225">
        <v>0.06</v>
      </c>
      <c r="K13" s="225">
        <v>0.06</v>
      </c>
      <c r="L13" s="225">
        <v>0.06</v>
      </c>
      <c r="M13" s="225">
        <v>0.06</v>
      </c>
      <c r="N13" s="225">
        <v>0.06</v>
      </c>
      <c r="O13" s="225">
        <v>0.06</v>
      </c>
      <c r="P13" s="225">
        <v>0.06</v>
      </c>
      <c r="Q13" s="225">
        <v>0.06</v>
      </c>
      <c r="R13" s="225">
        <v>0.06</v>
      </c>
      <c r="S13" s="225">
        <v>0.06</v>
      </c>
      <c r="T13" s="225">
        <v>0.06</v>
      </c>
      <c r="U13" s="225">
        <v>0.06</v>
      </c>
      <c r="V13" s="225">
        <v>0.06</v>
      </c>
      <c r="W13" s="225">
        <v>0.06</v>
      </c>
      <c r="X13" s="225">
        <v>0.06</v>
      </c>
      <c r="Y13" s="225">
        <v>0.06</v>
      </c>
      <c r="Z13" s="225">
        <v>0.06</v>
      </c>
      <c r="AA13" s="225">
        <v>0.06</v>
      </c>
      <c r="AB13" s="225">
        <v>0.06</v>
      </c>
      <c r="AC13" s="225">
        <v>0.06</v>
      </c>
      <c r="AD13" s="225">
        <v>0.06</v>
      </c>
      <c r="AE13" s="225">
        <v>0.06</v>
      </c>
      <c r="AF13" s="225">
        <v>0.06</v>
      </c>
      <c r="AG13" s="225">
        <v>0.06</v>
      </c>
      <c r="AH13" s="225">
        <v>0.06</v>
      </c>
      <c r="AI13" s="225">
        <v>0.06</v>
      </c>
      <c r="AJ13" s="226">
        <v>0.06</v>
      </c>
    </row>
    <row r="14" spans="1:36" x14ac:dyDescent="0.3">
      <c r="A14" s="7" t="s">
        <v>414</v>
      </c>
      <c r="B14" s="55" t="s">
        <v>526</v>
      </c>
      <c r="C14" s="225">
        <v>0</v>
      </c>
      <c r="D14" s="225">
        <v>0</v>
      </c>
      <c r="E14" s="225">
        <v>0</v>
      </c>
      <c r="F14" s="225">
        <v>0</v>
      </c>
      <c r="G14" s="225">
        <v>0</v>
      </c>
      <c r="H14" s="225">
        <v>0</v>
      </c>
      <c r="I14" s="225">
        <v>0</v>
      </c>
      <c r="J14" s="225">
        <v>0</v>
      </c>
      <c r="K14" s="225">
        <v>0</v>
      </c>
      <c r="L14" s="225">
        <v>0</v>
      </c>
      <c r="M14" s="225">
        <v>0</v>
      </c>
      <c r="N14" s="225">
        <v>0</v>
      </c>
      <c r="O14" s="225">
        <v>0</v>
      </c>
      <c r="P14" s="225">
        <v>0</v>
      </c>
      <c r="Q14" s="225">
        <v>0</v>
      </c>
      <c r="R14" s="225">
        <v>0</v>
      </c>
      <c r="S14" s="225">
        <v>0</v>
      </c>
      <c r="T14" s="225">
        <v>0</v>
      </c>
      <c r="U14" s="225">
        <v>0</v>
      </c>
      <c r="V14" s="225">
        <v>0</v>
      </c>
      <c r="W14" s="225">
        <v>0</v>
      </c>
      <c r="X14" s="225">
        <v>0</v>
      </c>
      <c r="Y14" s="225">
        <v>0</v>
      </c>
      <c r="Z14" s="225">
        <v>0</v>
      </c>
      <c r="AA14" s="225">
        <v>0</v>
      </c>
      <c r="AB14" s="225">
        <v>0</v>
      </c>
      <c r="AC14" s="225">
        <v>0</v>
      </c>
      <c r="AD14" s="225">
        <v>0</v>
      </c>
      <c r="AE14" s="225">
        <v>0</v>
      </c>
      <c r="AF14" s="225">
        <v>0</v>
      </c>
      <c r="AG14" s="225">
        <v>0</v>
      </c>
      <c r="AH14" s="225">
        <v>0</v>
      </c>
      <c r="AI14" s="225">
        <v>0</v>
      </c>
      <c r="AJ14" s="226">
        <v>0</v>
      </c>
    </row>
    <row r="15" spans="1:36" x14ac:dyDescent="0.3">
      <c r="A15" s="11" t="s">
        <v>306</v>
      </c>
      <c r="B15" s="56" t="s">
        <v>526</v>
      </c>
      <c r="C15" s="229">
        <v>7.226</v>
      </c>
      <c r="D15" s="229">
        <v>7.2359999999999998</v>
      </c>
      <c r="E15" s="229">
        <v>7.2619999999999996</v>
      </c>
      <c r="F15" s="229">
        <v>7.2409999999999997</v>
      </c>
      <c r="G15" s="229">
        <v>7.2549999999999999</v>
      </c>
      <c r="H15" s="229">
        <v>8.1890000000000001</v>
      </c>
      <c r="I15" s="229">
        <v>8.1869999999999994</v>
      </c>
      <c r="J15" s="229">
        <v>8.3469999999999995</v>
      </c>
      <c r="K15" s="229">
        <v>8.3469999999999995</v>
      </c>
      <c r="L15" s="229">
        <v>8.3469999999999995</v>
      </c>
      <c r="M15" s="229">
        <v>8.3469999999999995</v>
      </c>
      <c r="N15" s="229">
        <v>8.3469999999999995</v>
      </c>
      <c r="O15" s="229">
        <v>8.3469999999999995</v>
      </c>
      <c r="P15" s="229">
        <v>8.3469999999999995</v>
      </c>
      <c r="Q15" s="229">
        <v>8.3469999999999995</v>
      </c>
      <c r="R15" s="229">
        <v>8.3469999999999995</v>
      </c>
      <c r="S15" s="229">
        <v>8.3469999999999995</v>
      </c>
      <c r="T15" s="229">
        <v>8.3469999999999995</v>
      </c>
      <c r="U15" s="229">
        <v>8.3469999999999995</v>
      </c>
      <c r="V15" s="229">
        <v>8.3469999999999995</v>
      </c>
      <c r="W15" s="229">
        <v>8.3469999999999995</v>
      </c>
      <c r="X15" s="229">
        <v>8.3469999999999995</v>
      </c>
      <c r="Y15" s="229">
        <v>8.3469999999999995</v>
      </c>
      <c r="Z15" s="229">
        <v>8.3469999999999995</v>
      </c>
      <c r="AA15" s="229">
        <v>8.3469999999999995</v>
      </c>
      <c r="AB15" s="229">
        <v>8.3469999999999995</v>
      </c>
      <c r="AC15" s="229">
        <v>8.3469999999999995</v>
      </c>
      <c r="AD15" s="229">
        <v>8.3469999999999995</v>
      </c>
      <c r="AE15" s="229">
        <v>8.3469999999999995</v>
      </c>
      <c r="AF15" s="229">
        <v>8.3469999999999995</v>
      </c>
      <c r="AG15" s="229">
        <v>8.3469999999999995</v>
      </c>
      <c r="AH15" s="229">
        <v>8.3469999999999995</v>
      </c>
      <c r="AI15" s="229">
        <v>8.3469999999999995</v>
      </c>
      <c r="AJ15" s="230">
        <v>8.3469999999999995</v>
      </c>
    </row>
    <row r="16" spans="1:36" x14ac:dyDescent="0.3">
      <c r="A16" s="3" t="s">
        <v>572</v>
      </c>
      <c r="C16" s="3">
        <f>SUM(C10:C15)</f>
        <v>12.968999999999999</v>
      </c>
      <c r="D16" s="3">
        <f t="shared" ref="D16:AJ16" si="2">SUM(D10:D15)</f>
        <v>13.125</v>
      </c>
      <c r="E16" s="3">
        <f t="shared" si="2"/>
        <v>13.454999999999998</v>
      </c>
      <c r="F16" s="3">
        <f t="shared" si="2"/>
        <v>13.599</v>
      </c>
      <c r="G16" s="3">
        <f t="shared" si="2"/>
        <v>14.544</v>
      </c>
      <c r="H16" s="3">
        <f t="shared" si="2"/>
        <v>16.619</v>
      </c>
      <c r="I16" s="3">
        <f t="shared" si="2"/>
        <v>17.84</v>
      </c>
      <c r="J16" s="3">
        <f t="shared" si="2"/>
        <v>19.823</v>
      </c>
      <c r="K16" s="3">
        <f t="shared" si="2"/>
        <v>20.436546153846152</v>
      </c>
      <c r="L16" s="3">
        <f t="shared" si="2"/>
        <v>21.05309230769231</v>
      </c>
      <c r="M16" s="3">
        <f t="shared" si="2"/>
        <v>21.672638461538462</v>
      </c>
      <c r="N16" s="3">
        <f t="shared" si="2"/>
        <v>22.295184615384613</v>
      </c>
      <c r="O16" s="3">
        <f t="shared" si="2"/>
        <v>22.920730769230772</v>
      </c>
      <c r="P16" s="3">
        <f t="shared" si="2"/>
        <v>23.549276923076924</v>
      </c>
      <c r="Q16" s="3">
        <f t="shared" si="2"/>
        <v>24.180823076923076</v>
      </c>
      <c r="R16" s="3">
        <f t="shared" si="2"/>
        <v>24.815369230769228</v>
      </c>
      <c r="S16" s="3">
        <f t="shared" si="2"/>
        <v>25.45291538461538</v>
      </c>
      <c r="T16" s="3">
        <f t="shared" si="2"/>
        <v>26.093461538461533</v>
      </c>
      <c r="U16" s="3">
        <f t="shared" si="2"/>
        <v>26.737007692307685</v>
      </c>
      <c r="V16" s="3">
        <f t="shared" si="2"/>
        <v>27.383553846153845</v>
      </c>
      <c r="W16" s="3">
        <f t="shared" si="2"/>
        <v>28.033099999999997</v>
      </c>
      <c r="X16" s="3">
        <f t="shared" si="2"/>
        <v>28.68564615384615</v>
      </c>
      <c r="Y16" s="3">
        <f t="shared" si="2"/>
        <v>29.341192307692303</v>
      </c>
      <c r="Z16" s="3">
        <f t="shared" si="2"/>
        <v>29.999738461538456</v>
      </c>
      <c r="AA16" s="3">
        <f t="shared" si="2"/>
        <v>30.661284615384616</v>
      </c>
      <c r="AB16" s="3">
        <f t="shared" si="2"/>
        <v>31.32583076923077</v>
      </c>
      <c r="AC16" s="3">
        <f t="shared" si="2"/>
        <v>31.993376923076923</v>
      </c>
      <c r="AD16" s="3">
        <f t="shared" si="2"/>
        <v>32.663923076923076</v>
      </c>
      <c r="AE16" s="3">
        <f t="shared" si="2"/>
        <v>33.337469230769223</v>
      </c>
      <c r="AF16" s="3">
        <f t="shared" si="2"/>
        <v>34.014015384615377</v>
      </c>
      <c r="AG16" s="3">
        <f t="shared" si="2"/>
        <v>34.693561538461537</v>
      </c>
      <c r="AH16" s="3">
        <f t="shared" si="2"/>
        <v>35.376107692307691</v>
      </c>
      <c r="AI16" s="3">
        <f t="shared" si="2"/>
        <v>36.061653846153845</v>
      </c>
      <c r="AJ16" s="3">
        <f t="shared" si="2"/>
        <v>36.750199999999992</v>
      </c>
    </row>
    <row r="18" spans="1:36" x14ac:dyDescent="0.3">
      <c r="A18" s="16" t="s">
        <v>307</v>
      </c>
      <c r="B18" s="54" t="s">
        <v>526</v>
      </c>
      <c r="C18" s="222">
        <v>1446720000</v>
      </c>
      <c r="D18" s="222">
        <v>1236400000</v>
      </c>
      <c r="E18" s="222">
        <v>1021680000</v>
      </c>
      <c r="F18" s="222">
        <v>896720000</v>
      </c>
      <c r="G18" s="222">
        <v>836000000</v>
      </c>
      <c r="H18" s="222">
        <v>799040000</v>
      </c>
      <c r="I18" s="222">
        <v>667040000</v>
      </c>
      <c r="J18" s="222">
        <v>522532765.18689305</v>
      </c>
      <c r="K18" s="222">
        <v>449748118.93980068</v>
      </c>
      <c r="L18" s="222">
        <v>387101793.35365212</v>
      </c>
      <c r="M18" s="222">
        <v>333181601.22793281</v>
      </c>
      <c r="N18" s="222">
        <v>286772061.7749545</v>
      </c>
      <c r="O18" s="222">
        <v>246827000.9855628</v>
      </c>
      <c r="P18" s="222">
        <v>212445968.54534951</v>
      </c>
      <c r="Q18" s="222">
        <v>182853939.68632928</v>
      </c>
      <c r="R18" s="222">
        <v>157383844.40877005</v>
      </c>
      <c r="S18" s="222">
        <v>135461530.24306864</v>
      </c>
      <c r="T18" s="222">
        <v>116592819.57895333</v>
      </c>
      <c r="U18" s="222">
        <v>100352369.80549279</v>
      </c>
      <c r="V18" s="222">
        <v>100000000</v>
      </c>
      <c r="W18" s="222">
        <v>100000000</v>
      </c>
      <c r="X18" s="222">
        <v>100000000</v>
      </c>
      <c r="Y18" s="222">
        <v>100000000</v>
      </c>
      <c r="Z18" s="222">
        <v>100000000</v>
      </c>
      <c r="AA18" s="222">
        <v>100000000</v>
      </c>
      <c r="AB18" s="222">
        <v>100000000</v>
      </c>
      <c r="AC18" s="222">
        <v>100000000</v>
      </c>
      <c r="AD18" s="222">
        <v>100000000</v>
      </c>
      <c r="AE18" s="222">
        <v>100000000</v>
      </c>
      <c r="AF18" s="222">
        <v>100000000</v>
      </c>
      <c r="AG18" s="222">
        <v>100000000</v>
      </c>
      <c r="AH18" s="222">
        <v>100000000</v>
      </c>
      <c r="AI18" s="222">
        <v>100000000</v>
      </c>
      <c r="AJ18" s="223">
        <v>100000000</v>
      </c>
    </row>
    <row r="19" spans="1:36" x14ac:dyDescent="0.3">
      <c r="A19" s="7" t="s">
        <v>421</v>
      </c>
      <c r="B19" s="55" t="s">
        <v>526</v>
      </c>
      <c r="C19" s="224">
        <v>1686960000</v>
      </c>
      <c r="D19" s="224">
        <v>1600720000</v>
      </c>
      <c r="E19" s="224">
        <v>1518000000</v>
      </c>
      <c r="F19" s="224">
        <v>1365760000</v>
      </c>
      <c r="G19" s="224">
        <v>1294480000</v>
      </c>
      <c r="H19" s="224">
        <v>1163360000</v>
      </c>
      <c r="I19" s="224">
        <v>1020800000</v>
      </c>
      <c r="J19" s="224">
        <v>1065558822.6134236</v>
      </c>
      <c r="K19" s="224">
        <v>1013590905.6062254</v>
      </c>
      <c r="L19" s="224">
        <v>964157493.81896734</v>
      </c>
      <c r="M19" s="224">
        <v>917134977.97346711</v>
      </c>
      <c r="N19" s="224">
        <v>872405777.28717601</v>
      </c>
      <c r="O19" s="224">
        <v>829858045.4599787</v>
      </c>
      <c r="P19" s="224">
        <v>789385391.00018275</v>
      </c>
      <c r="Q19" s="224">
        <v>750886611.19037509</v>
      </c>
      <c r="R19" s="224">
        <v>714265439.02791166</v>
      </c>
      <c r="S19" s="224">
        <v>679430302.50727022</v>
      </c>
      <c r="T19" s="224">
        <v>646294095.64233685</v>
      </c>
      <c r="U19" s="224">
        <v>614773960.65606952</v>
      </c>
      <c r="V19" s="224">
        <v>584791080.79289758</v>
      </c>
      <c r="W19" s="224">
        <v>556270483.23577845</v>
      </c>
      <c r="X19" s="224">
        <v>529140851.63510364</v>
      </c>
      <c r="Y19" s="224">
        <v>503334347.78067738</v>
      </c>
      <c r="Z19" s="224">
        <v>478786441.97085595</v>
      </c>
      <c r="AA19" s="225">
        <v>455435751.65468174</v>
      </c>
      <c r="AB19" s="225">
        <v>433223887.943533</v>
      </c>
      <c r="AC19" s="225">
        <v>412095309.60848868</v>
      </c>
      <c r="AD19" s="225">
        <v>391997184.19832635</v>
      </c>
      <c r="AE19" s="225">
        <v>372879255.93087435</v>
      </c>
      <c r="AF19" s="225">
        <v>354693720.02738011</v>
      </c>
      <c r="AG19" s="225">
        <v>337395103.1756621</v>
      </c>
      <c r="AH19" s="225">
        <v>320940149.82314402</v>
      </c>
      <c r="AI19" s="225">
        <v>305287714.01544231</v>
      </c>
      <c r="AJ19" s="226">
        <v>290398656.51004761</v>
      </c>
    </row>
    <row r="20" spans="1:36" x14ac:dyDescent="0.3">
      <c r="A20" s="7" t="s">
        <v>422</v>
      </c>
      <c r="B20" s="55" t="s">
        <v>526</v>
      </c>
      <c r="C20" s="225">
        <v>4788960000</v>
      </c>
      <c r="D20" s="225">
        <v>4684240000</v>
      </c>
      <c r="E20" s="225">
        <v>4684240000</v>
      </c>
      <c r="F20" s="225">
        <v>3753200000</v>
      </c>
      <c r="G20" s="225">
        <v>3177680000</v>
      </c>
      <c r="H20" s="225">
        <v>2785200000</v>
      </c>
      <c r="I20" s="225">
        <v>3060640000</v>
      </c>
      <c r="J20" s="225">
        <v>2464000000</v>
      </c>
      <c r="K20" s="225">
        <v>2791572729.6016908</v>
      </c>
      <c r="L20" s="225">
        <v>2655426121.0309038</v>
      </c>
      <c r="M20" s="225">
        <v>2525919460.9123902</v>
      </c>
      <c r="N20" s="225">
        <v>2402728915.1388464</v>
      </c>
      <c r="O20" s="225">
        <v>2285546443.17875</v>
      </c>
      <c r="P20" s="225">
        <v>2174079027.8145761</v>
      </c>
      <c r="Q20" s="225">
        <v>2068047942.4471309</v>
      </c>
      <c r="R20" s="225">
        <v>1967188054.1338699</v>
      </c>
      <c r="S20" s="225">
        <v>1871247160.6184404</v>
      </c>
      <c r="T20" s="225">
        <v>1779985359.6936746</v>
      </c>
      <c r="U20" s="225">
        <v>1693174449.3211105</v>
      </c>
      <c r="V20" s="225">
        <v>1610597357.0070333</v>
      </c>
      <c r="W20" s="225">
        <v>1532047597.0081711</v>
      </c>
      <c r="X20" s="225">
        <v>1457328754.0097845</v>
      </c>
      <c r="Y20" s="225">
        <v>1386253991.98507</v>
      </c>
      <c r="Z20" s="225">
        <v>1318645587.0077755</v>
      </c>
      <c r="AA20" s="225">
        <v>1254334482.8498125</v>
      </c>
      <c r="AB20" s="225">
        <v>1193159868.2526276</v>
      </c>
      <c r="AC20" s="225">
        <v>1134968774.8152947</v>
      </c>
      <c r="AD20" s="225">
        <v>1079615694.4938335</v>
      </c>
      <c r="AE20" s="225">
        <v>1026962215.7553079</v>
      </c>
      <c r="AF20" s="225">
        <v>976876677.47689962</v>
      </c>
      <c r="AG20" s="225">
        <v>929233839.7245208</v>
      </c>
      <c r="AH20" s="225">
        <v>883914570.58774447</v>
      </c>
      <c r="AI20" s="225">
        <v>840805548.28797626</v>
      </c>
      <c r="AJ20" s="226">
        <v>799798977.8149786</v>
      </c>
    </row>
    <row r="21" spans="1:36" x14ac:dyDescent="0.3">
      <c r="A21" s="7" t="s">
        <v>437</v>
      </c>
      <c r="B21" s="55" t="s">
        <v>526</v>
      </c>
      <c r="C21" s="225">
        <v>660000000</v>
      </c>
      <c r="D21" s="225">
        <v>616000000</v>
      </c>
      <c r="E21" s="225">
        <v>281600000</v>
      </c>
      <c r="F21" s="225">
        <v>264000000</v>
      </c>
      <c r="G21" s="225">
        <v>249040000</v>
      </c>
      <c r="H21" s="225">
        <v>315040000</v>
      </c>
      <c r="I21" s="225">
        <v>240240000</v>
      </c>
      <c r="J21" s="225">
        <v>156988988.64046752</v>
      </c>
      <c r="K21" s="225">
        <v>128531712.89456071</v>
      </c>
      <c r="L21" s="225">
        <v>105232866.09256661</v>
      </c>
      <c r="M21" s="225">
        <v>86157383.704521522</v>
      </c>
      <c r="N21" s="225">
        <v>70539699.643631533</v>
      </c>
      <c r="O21" s="225">
        <v>57753021.411125101</v>
      </c>
      <c r="P21" s="225">
        <v>47284174.712459259</v>
      </c>
      <c r="Q21" s="225">
        <v>38713007.971002623</v>
      </c>
      <c r="R21" s="225">
        <v>31695530.170012891</v>
      </c>
      <c r="S21" s="225">
        <v>30000000</v>
      </c>
      <c r="T21" s="225">
        <v>30000000</v>
      </c>
      <c r="U21" s="225">
        <v>30000000</v>
      </c>
      <c r="V21" s="225">
        <v>30000000</v>
      </c>
      <c r="W21" s="225">
        <v>30000000</v>
      </c>
      <c r="X21" s="225">
        <v>30000000</v>
      </c>
      <c r="Y21" s="225">
        <v>30000000</v>
      </c>
      <c r="Z21" s="225">
        <v>30000000</v>
      </c>
      <c r="AA21" s="225">
        <v>30000000</v>
      </c>
      <c r="AB21" s="225">
        <v>30000000</v>
      </c>
      <c r="AC21" s="225">
        <v>30000000</v>
      </c>
      <c r="AD21" s="225">
        <v>30000000</v>
      </c>
      <c r="AE21" s="225">
        <v>30000000</v>
      </c>
      <c r="AF21" s="225">
        <v>30000000</v>
      </c>
      <c r="AG21" s="225">
        <v>30000000</v>
      </c>
      <c r="AH21" s="225">
        <v>30000000</v>
      </c>
      <c r="AI21" s="225">
        <v>30000000</v>
      </c>
      <c r="AJ21" s="226">
        <v>30000000</v>
      </c>
    </row>
    <row r="22" spans="1:36" x14ac:dyDescent="0.3">
      <c r="A22" s="7" t="s">
        <v>438</v>
      </c>
      <c r="B22" s="55" t="s">
        <v>526</v>
      </c>
      <c r="C22" s="227">
        <v>880000000</v>
      </c>
      <c r="D22" s="227">
        <v>880000000</v>
      </c>
      <c r="E22" s="227">
        <v>880000000</v>
      </c>
      <c r="F22" s="227">
        <v>880000000</v>
      </c>
      <c r="G22" s="227">
        <v>856533333.33333337</v>
      </c>
      <c r="H22" s="227">
        <v>833066666.66666663</v>
      </c>
      <c r="I22" s="227">
        <v>809600000</v>
      </c>
      <c r="J22" s="227">
        <v>786133333.33333337</v>
      </c>
      <c r="K22" s="227">
        <v>762666666.66666663</v>
      </c>
      <c r="L22" s="227">
        <v>739200000</v>
      </c>
      <c r="M22" s="227">
        <v>715733333.33333337</v>
      </c>
      <c r="N22" s="227">
        <v>692266666.66666663</v>
      </c>
      <c r="O22" s="227">
        <v>668800000</v>
      </c>
      <c r="P22" s="227">
        <v>645333333.33333325</v>
      </c>
      <c r="Q22" s="227">
        <v>621866666.66666675</v>
      </c>
      <c r="R22" s="227">
        <v>598400000</v>
      </c>
      <c r="S22" s="227">
        <v>574933333.33333325</v>
      </c>
      <c r="T22" s="227">
        <v>551466666.66666675</v>
      </c>
      <c r="U22" s="227">
        <v>528000000</v>
      </c>
      <c r="V22" s="227">
        <v>504533333.33333325</v>
      </c>
      <c r="W22" s="227">
        <v>481066666.66666675</v>
      </c>
      <c r="X22" s="227">
        <v>457600000</v>
      </c>
      <c r="Y22" s="227">
        <v>434133333.33333331</v>
      </c>
      <c r="Z22" s="227">
        <v>410666666.66666663</v>
      </c>
      <c r="AA22" s="227">
        <v>387200000</v>
      </c>
      <c r="AB22" s="227">
        <v>363733333.33333337</v>
      </c>
      <c r="AC22" s="227">
        <v>340266666.66666663</v>
      </c>
      <c r="AD22" s="227">
        <v>316800000</v>
      </c>
      <c r="AE22" s="227">
        <v>293333333.33333337</v>
      </c>
      <c r="AF22" s="227">
        <v>269866666.66666663</v>
      </c>
      <c r="AG22" s="227">
        <v>246400000</v>
      </c>
      <c r="AH22" s="227">
        <v>222933333.33333337</v>
      </c>
      <c r="AI22" s="227">
        <v>199466666.66666663</v>
      </c>
      <c r="AJ22" s="228">
        <v>176000000</v>
      </c>
    </row>
    <row r="23" spans="1:36" x14ac:dyDescent="0.3">
      <c r="A23" s="11" t="s">
        <v>439</v>
      </c>
      <c r="B23" s="56" t="s">
        <v>526</v>
      </c>
      <c r="C23" s="229">
        <v>1874400000</v>
      </c>
      <c r="D23" s="229">
        <v>1468720000</v>
      </c>
      <c r="E23" s="229">
        <v>1806640000</v>
      </c>
      <c r="F23" s="229">
        <v>1892880000</v>
      </c>
      <c r="G23" s="229">
        <v>2081200000</v>
      </c>
      <c r="H23" s="229">
        <v>2686640000</v>
      </c>
      <c r="I23" s="229">
        <v>2469280000</v>
      </c>
      <c r="J23" s="229">
        <v>2469280000</v>
      </c>
      <c r="K23" s="229">
        <v>2469280000</v>
      </c>
      <c r="L23" s="229">
        <v>2469280000</v>
      </c>
      <c r="M23" s="229">
        <v>2469280000</v>
      </c>
      <c r="N23" s="229">
        <v>2469280000</v>
      </c>
      <c r="O23" s="229">
        <v>2469280000</v>
      </c>
      <c r="P23" s="229">
        <v>2469280000</v>
      </c>
      <c r="Q23" s="229">
        <v>2469280000</v>
      </c>
      <c r="R23" s="229">
        <v>2469280000</v>
      </c>
      <c r="S23" s="229">
        <v>2469280000</v>
      </c>
      <c r="T23" s="229">
        <v>2469280000</v>
      </c>
      <c r="U23" s="229">
        <v>2469280000</v>
      </c>
      <c r="V23" s="229">
        <v>2469280000</v>
      </c>
      <c r="W23" s="229">
        <v>2469280000</v>
      </c>
      <c r="X23" s="229">
        <v>2469280000</v>
      </c>
      <c r="Y23" s="229">
        <v>2469280000</v>
      </c>
      <c r="Z23" s="229">
        <v>2469280000</v>
      </c>
      <c r="AA23" s="229">
        <v>2469280000</v>
      </c>
      <c r="AB23" s="229">
        <v>2469280000</v>
      </c>
      <c r="AC23" s="229">
        <v>2469280000</v>
      </c>
      <c r="AD23" s="229">
        <v>2469280000</v>
      </c>
      <c r="AE23" s="229">
        <v>2469280000</v>
      </c>
      <c r="AF23" s="229">
        <v>2469280000</v>
      </c>
      <c r="AG23" s="229">
        <v>2469280000</v>
      </c>
      <c r="AH23" s="229">
        <v>2469280000</v>
      </c>
      <c r="AI23" s="229">
        <v>2469280000</v>
      </c>
      <c r="AJ23" s="230">
        <v>2469280000</v>
      </c>
    </row>
    <row r="24" spans="1:36" x14ac:dyDescent="0.3">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36" x14ac:dyDescent="0.3">
      <c r="A25" s="16" t="s">
        <v>308</v>
      </c>
      <c r="B25" s="58" t="s">
        <v>529</v>
      </c>
      <c r="C25" s="18">
        <f t="shared" ref="C25:AJ25" si="3">+C18*C3</f>
        <v>0</v>
      </c>
      <c r="D25" s="18">
        <f>+D18*D3</f>
        <v>121167199.99999997</v>
      </c>
      <c r="E25" s="18">
        <f t="shared" si="3"/>
        <v>258485040</v>
      </c>
      <c r="F25" s="18">
        <f t="shared" si="3"/>
        <v>198175120.00000009</v>
      </c>
      <c r="G25" s="18">
        <f t="shared" si="3"/>
        <v>523335999.99999988</v>
      </c>
      <c r="H25" s="18">
        <f t="shared" si="3"/>
        <v>799040000.00000012</v>
      </c>
      <c r="I25" s="18">
        <f t="shared" si="3"/>
        <v>815789919.99999988</v>
      </c>
      <c r="J25" s="18">
        <f t="shared" si="3"/>
        <v>923837928.85042679</v>
      </c>
      <c r="K25" s="18">
        <f t="shared" si="3"/>
        <v>245493280.92283264</v>
      </c>
      <c r="L25" s="18">
        <f t="shared" si="3"/>
        <v>211298025.04903957</v>
      </c>
      <c r="M25" s="18">
        <f t="shared" si="3"/>
        <v>181865895.56257033</v>
      </c>
      <c r="N25" s="18">
        <f t="shared" si="3"/>
        <v>156533426.95039049</v>
      </c>
      <c r="O25" s="18">
        <f t="shared" si="3"/>
        <v>134729569.15335023</v>
      </c>
      <c r="P25" s="18">
        <f t="shared" si="3"/>
        <v>115962814.83060016</v>
      </c>
      <c r="Q25" s="18">
        <f t="shared" si="3"/>
        <v>99810119.693399221</v>
      </c>
      <c r="R25" s="18">
        <f t="shared" si="3"/>
        <v>85907366.148048744</v>
      </c>
      <c r="S25" s="18">
        <f t="shared" si="3"/>
        <v>73941155.277293563</v>
      </c>
      <c r="T25" s="18">
        <f t="shared" si="3"/>
        <v>63641742.133250087</v>
      </c>
      <c r="U25" s="18">
        <f t="shared" si="3"/>
        <v>54776955.087675035</v>
      </c>
      <c r="V25" s="18">
        <f t="shared" si="3"/>
        <v>54584615.38461563</v>
      </c>
      <c r="W25" s="18">
        <f t="shared" si="3"/>
        <v>54584615.384615272</v>
      </c>
      <c r="X25" s="18">
        <f t="shared" si="3"/>
        <v>54584615.384615272</v>
      </c>
      <c r="Y25" s="18">
        <f t="shared" si="3"/>
        <v>54584615.384615451</v>
      </c>
      <c r="Z25" s="18">
        <f t="shared" si="3"/>
        <v>54584615.384615451</v>
      </c>
      <c r="AA25" s="18">
        <f t="shared" si="3"/>
        <v>54584615.384615451</v>
      </c>
      <c r="AB25" s="18">
        <f t="shared" si="3"/>
        <v>54584615.384615272</v>
      </c>
      <c r="AC25" s="18">
        <f t="shared" si="3"/>
        <v>54584615.384615451</v>
      </c>
      <c r="AD25" s="18">
        <f t="shared" si="3"/>
        <v>54584615.384615272</v>
      </c>
      <c r="AE25" s="18">
        <f t="shared" si="3"/>
        <v>54584615.384615272</v>
      </c>
      <c r="AF25" s="18">
        <f t="shared" si="3"/>
        <v>54584615.384615272</v>
      </c>
      <c r="AG25" s="18">
        <f t="shared" si="3"/>
        <v>54584615.38461563</v>
      </c>
      <c r="AH25" s="18">
        <f t="shared" si="3"/>
        <v>54584615.38461563</v>
      </c>
      <c r="AI25" s="18">
        <f t="shared" si="3"/>
        <v>54584615.384615272</v>
      </c>
      <c r="AJ25" s="19">
        <f t="shared" si="3"/>
        <v>54584615.384615272</v>
      </c>
    </row>
    <row r="26" spans="1:36" x14ac:dyDescent="0.3">
      <c r="A26" s="7" t="s">
        <v>433</v>
      </c>
      <c r="B26" s="59" t="s">
        <v>529</v>
      </c>
      <c r="C26" s="20">
        <f t="shared" ref="C26:Z26" si="4">+C19*C4</f>
        <v>0</v>
      </c>
      <c r="D26" s="20">
        <f t="shared" si="4"/>
        <v>76834560.000000075</v>
      </c>
      <c r="E26" s="20">
        <f t="shared" si="4"/>
        <v>77418000.000000238</v>
      </c>
      <c r="F26" s="20">
        <f t="shared" si="4"/>
        <v>-137941759.99999997</v>
      </c>
      <c r="G26" s="20">
        <f t="shared" si="4"/>
        <v>394816399.99999964</v>
      </c>
      <c r="H26" s="20">
        <f t="shared" si="4"/>
        <v>129132960.00000076</v>
      </c>
      <c r="I26" s="20">
        <f t="shared" si="4"/>
        <v>0</v>
      </c>
      <c r="J26" s="20">
        <f t="shared" si="4"/>
        <v>47950147.017603986</v>
      </c>
      <c r="K26" s="20">
        <f t="shared" si="4"/>
        <v>68620104.309541777</v>
      </c>
      <c r="L26" s="20">
        <f t="shared" si="4"/>
        <v>68165934.813001409</v>
      </c>
      <c r="M26" s="20">
        <f t="shared" si="4"/>
        <v>67592847.876644209</v>
      </c>
      <c r="N26" s="20">
        <f t="shared" si="4"/>
        <v>66913523.117926195</v>
      </c>
      <c r="O26" s="20">
        <f t="shared" si="4"/>
        <v>66139686.223160207</v>
      </c>
      <c r="P26" s="20">
        <f t="shared" si="4"/>
        <v>65282171.835715108</v>
      </c>
      <c r="Q26" s="20">
        <f t="shared" si="4"/>
        <v>64350982.579015225</v>
      </c>
      <c r="R26" s="20">
        <f t="shared" si="4"/>
        <v>63355344.441775925</v>
      </c>
      <c r="S26" s="20">
        <f t="shared" si="4"/>
        <v>62303758.739916906</v>
      </c>
      <c r="T26" s="20">
        <f t="shared" si="4"/>
        <v>61204050.857329592</v>
      </c>
      <c r="U26" s="20">
        <f t="shared" si="4"/>
        <v>60063415.956097789</v>
      </c>
      <c r="V26" s="20">
        <f t="shared" si="4"/>
        <v>58888461.835844666</v>
      </c>
      <c r="W26" s="20">
        <f t="shared" si="4"/>
        <v>57685249.111550175</v>
      </c>
      <c r="X26" s="20">
        <f t="shared" si="4"/>
        <v>56459328.869465567</v>
      </c>
      <c r="Y26" s="20">
        <f t="shared" si="4"/>
        <v>55215777.951540373</v>
      </c>
      <c r="Z26" s="20">
        <f t="shared" si="4"/>
        <v>53959232.010115586</v>
      </c>
      <c r="AA26" s="20">
        <f t="shared" ref="AA26:AJ26" si="5">+AA19*AA4</f>
        <v>52693916.466446839</v>
      </c>
      <c r="AB26" s="20">
        <f t="shared" si="5"/>
        <v>51423675.498897187</v>
      </c>
      <c r="AC26" s="20">
        <f t="shared" si="5"/>
        <v>50151999.179352947</v>
      </c>
      <c r="AD26" s="20">
        <f t="shared" si="5"/>
        <v>48882048.869531222</v>
      </c>
      <c r="AE26" s="20">
        <f t="shared" si="5"/>
        <v>47616680.982372627</v>
      </c>
      <c r="AF26" s="20">
        <f t="shared" si="5"/>
        <v>46358469.207578592</v>
      </c>
      <c r="AG26" s="20">
        <f t="shared" si="5"/>
        <v>45109725.294586077</v>
      </c>
      <c r="AH26" s="20">
        <f t="shared" si="5"/>
        <v>43872518.480823584</v>
      </c>
      <c r="AI26" s="20">
        <f t="shared" si="5"/>
        <v>42648693.647957139</v>
      </c>
      <c r="AJ26" s="21">
        <f t="shared" si="5"/>
        <v>41439888.283983678</v>
      </c>
    </row>
    <row r="27" spans="1:36" x14ac:dyDescent="0.3">
      <c r="A27" s="7" t="s">
        <v>434</v>
      </c>
      <c r="B27" s="59" t="s">
        <v>529</v>
      </c>
      <c r="C27" s="20"/>
      <c r="D27" s="20">
        <f>+D20*D5</f>
        <v>0</v>
      </c>
      <c r="E27" s="20">
        <f t="shared" ref="E27:AJ27" si="6">+E20*E5</f>
        <v>0</v>
      </c>
      <c r="F27" s="20">
        <f>+F20*F5</f>
        <v>93830000</v>
      </c>
      <c r="G27" s="20">
        <f t="shared" si="6"/>
        <v>0</v>
      </c>
      <c r="H27" s="20">
        <f t="shared" si="6"/>
        <v>0</v>
      </c>
      <c r="I27" s="20">
        <f t="shared" si="6"/>
        <v>0</v>
      </c>
      <c r="J27" s="20">
        <f t="shared" si="6"/>
        <v>0</v>
      </c>
      <c r="K27" s="20">
        <f t="shared" si="6"/>
        <v>0</v>
      </c>
      <c r="L27" s="20">
        <f t="shared" si="6"/>
        <v>0</v>
      </c>
      <c r="M27" s="20">
        <f t="shared" si="6"/>
        <v>0</v>
      </c>
      <c r="N27" s="20">
        <f t="shared" si="6"/>
        <v>0</v>
      </c>
      <c r="O27" s="20">
        <f t="shared" si="6"/>
        <v>0</v>
      </c>
      <c r="P27" s="20">
        <f t="shared" si="6"/>
        <v>0</v>
      </c>
      <c r="Q27" s="20">
        <f t="shared" si="6"/>
        <v>0</v>
      </c>
      <c r="R27" s="20">
        <f t="shared" si="6"/>
        <v>0</v>
      </c>
      <c r="S27" s="20">
        <f t="shared" si="6"/>
        <v>0</v>
      </c>
      <c r="T27" s="20">
        <f t="shared" si="6"/>
        <v>0</v>
      </c>
      <c r="U27" s="20">
        <f t="shared" si="6"/>
        <v>0</v>
      </c>
      <c r="V27" s="20">
        <f t="shared" si="6"/>
        <v>0</v>
      </c>
      <c r="W27" s="20">
        <f t="shared" si="6"/>
        <v>0</v>
      </c>
      <c r="X27" s="20">
        <f t="shared" si="6"/>
        <v>0</v>
      </c>
      <c r="Y27" s="20">
        <f t="shared" si="6"/>
        <v>0</v>
      </c>
      <c r="Z27" s="20">
        <f t="shared" si="6"/>
        <v>0</v>
      </c>
      <c r="AA27" s="20">
        <f t="shared" si="6"/>
        <v>0</v>
      </c>
      <c r="AB27" s="20">
        <f t="shared" si="6"/>
        <v>0</v>
      </c>
      <c r="AC27" s="20">
        <f t="shared" si="6"/>
        <v>0</v>
      </c>
      <c r="AD27" s="20">
        <f t="shared" si="6"/>
        <v>0</v>
      </c>
      <c r="AE27" s="20">
        <f t="shared" si="6"/>
        <v>0</v>
      </c>
      <c r="AF27" s="20">
        <f t="shared" si="6"/>
        <v>0</v>
      </c>
      <c r="AG27" s="20">
        <f t="shared" si="6"/>
        <v>0</v>
      </c>
      <c r="AH27" s="20">
        <f t="shared" si="6"/>
        <v>0</v>
      </c>
      <c r="AI27" s="20">
        <f t="shared" si="6"/>
        <v>0</v>
      </c>
      <c r="AJ27" s="21">
        <f t="shared" si="6"/>
        <v>0</v>
      </c>
    </row>
    <row r="28" spans="1:36" x14ac:dyDescent="0.3">
      <c r="A28" s="7" t="s">
        <v>435</v>
      </c>
      <c r="B28" s="59" t="s">
        <v>529</v>
      </c>
      <c r="C28" s="20"/>
      <c r="D28" s="20">
        <f t="shared" ref="D28:AJ28" si="7">+D21*D6</f>
        <v>0</v>
      </c>
      <c r="E28" s="20">
        <f t="shared" si="7"/>
        <v>0</v>
      </c>
      <c r="F28" s="20">
        <f t="shared" si="7"/>
        <v>5280000</v>
      </c>
      <c r="G28" s="20">
        <f t="shared" si="7"/>
        <v>0</v>
      </c>
      <c r="H28" s="20">
        <f t="shared" si="7"/>
        <v>9451200</v>
      </c>
      <c r="I28" s="20">
        <f t="shared" si="7"/>
        <v>0</v>
      </c>
      <c r="J28" s="20">
        <f t="shared" si="7"/>
        <v>1569889.8864046745</v>
      </c>
      <c r="K28" s="20">
        <f t="shared" si="7"/>
        <v>0</v>
      </c>
      <c r="L28" s="20">
        <f t="shared" si="7"/>
        <v>0</v>
      </c>
      <c r="M28" s="20">
        <f t="shared" si="7"/>
        <v>0</v>
      </c>
      <c r="N28" s="20">
        <f t="shared" si="7"/>
        <v>0</v>
      </c>
      <c r="O28" s="20">
        <f t="shared" si="7"/>
        <v>0</v>
      </c>
      <c r="P28" s="20">
        <f t="shared" si="7"/>
        <v>0</v>
      </c>
      <c r="Q28" s="20">
        <f t="shared" si="7"/>
        <v>0</v>
      </c>
      <c r="R28" s="20">
        <f t="shared" si="7"/>
        <v>0</v>
      </c>
      <c r="S28" s="20">
        <f t="shared" si="7"/>
        <v>0</v>
      </c>
      <c r="T28" s="20">
        <f t="shared" si="7"/>
        <v>0</v>
      </c>
      <c r="U28" s="20">
        <f t="shared" si="7"/>
        <v>0</v>
      </c>
      <c r="V28" s="20">
        <f t="shared" si="7"/>
        <v>0</v>
      </c>
      <c r="W28" s="20">
        <f t="shared" si="7"/>
        <v>0</v>
      </c>
      <c r="X28" s="20">
        <f t="shared" si="7"/>
        <v>0</v>
      </c>
      <c r="Y28" s="20">
        <f t="shared" si="7"/>
        <v>0</v>
      </c>
      <c r="Z28" s="20">
        <f t="shared" si="7"/>
        <v>0</v>
      </c>
      <c r="AA28" s="20">
        <f t="shared" si="7"/>
        <v>0</v>
      </c>
      <c r="AB28" s="20">
        <f t="shared" si="7"/>
        <v>0</v>
      </c>
      <c r="AC28" s="20">
        <f t="shared" si="7"/>
        <v>0</v>
      </c>
      <c r="AD28" s="20">
        <f t="shared" si="7"/>
        <v>0</v>
      </c>
      <c r="AE28" s="20">
        <f t="shared" si="7"/>
        <v>0</v>
      </c>
      <c r="AF28" s="20">
        <f t="shared" si="7"/>
        <v>0</v>
      </c>
      <c r="AG28" s="20">
        <f t="shared" si="7"/>
        <v>0</v>
      </c>
      <c r="AH28" s="20">
        <f t="shared" si="7"/>
        <v>0</v>
      </c>
      <c r="AI28" s="20">
        <f t="shared" si="7"/>
        <v>0</v>
      </c>
      <c r="AJ28" s="21">
        <f t="shared" si="7"/>
        <v>0</v>
      </c>
    </row>
    <row r="29" spans="1:36" x14ac:dyDescent="0.3">
      <c r="A29" s="7" t="s">
        <v>436</v>
      </c>
      <c r="B29" s="59" t="s">
        <v>529</v>
      </c>
      <c r="C29" s="20"/>
      <c r="D29" s="20">
        <f>+D23*D7</f>
        <v>0</v>
      </c>
      <c r="E29" s="20">
        <f t="shared" ref="E29:AJ29" si="8">+E23*E7</f>
        <v>0</v>
      </c>
      <c r="F29" s="20">
        <f t="shared" si="8"/>
        <v>0</v>
      </c>
      <c r="G29" s="20">
        <f t="shared" si="8"/>
        <v>0</v>
      </c>
      <c r="H29" s="20">
        <f t="shared" si="8"/>
        <v>0</v>
      </c>
      <c r="I29" s="20">
        <f t="shared" si="8"/>
        <v>0</v>
      </c>
      <c r="J29" s="20">
        <f t="shared" si="8"/>
        <v>0</v>
      </c>
      <c r="K29" s="20">
        <f t="shared" si="8"/>
        <v>0</v>
      </c>
      <c r="L29" s="20">
        <f t="shared" si="8"/>
        <v>0</v>
      </c>
      <c r="M29" s="20">
        <f t="shared" si="8"/>
        <v>0</v>
      </c>
      <c r="N29" s="20">
        <f t="shared" si="8"/>
        <v>0</v>
      </c>
      <c r="O29" s="20">
        <f t="shared" si="8"/>
        <v>0</v>
      </c>
      <c r="P29" s="20">
        <f t="shared" si="8"/>
        <v>0</v>
      </c>
      <c r="Q29" s="20">
        <f t="shared" si="8"/>
        <v>0</v>
      </c>
      <c r="R29" s="20">
        <f t="shared" si="8"/>
        <v>0</v>
      </c>
      <c r="S29" s="20">
        <f t="shared" si="8"/>
        <v>0</v>
      </c>
      <c r="T29" s="20">
        <f t="shared" si="8"/>
        <v>0</v>
      </c>
      <c r="U29" s="20">
        <f t="shared" si="8"/>
        <v>0</v>
      </c>
      <c r="V29" s="20">
        <f t="shared" si="8"/>
        <v>0</v>
      </c>
      <c r="W29" s="20">
        <f t="shared" si="8"/>
        <v>0</v>
      </c>
      <c r="X29" s="20">
        <f t="shared" si="8"/>
        <v>0</v>
      </c>
      <c r="Y29" s="20">
        <f t="shared" si="8"/>
        <v>0</v>
      </c>
      <c r="Z29" s="20">
        <f t="shared" si="8"/>
        <v>0</v>
      </c>
      <c r="AA29" s="20">
        <f t="shared" si="8"/>
        <v>0</v>
      </c>
      <c r="AB29" s="20">
        <f t="shared" si="8"/>
        <v>0</v>
      </c>
      <c r="AC29" s="20">
        <f t="shared" si="8"/>
        <v>0</v>
      </c>
      <c r="AD29" s="20">
        <f t="shared" si="8"/>
        <v>0</v>
      </c>
      <c r="AE29" s="20">
        <f t="shared" si="8"/>
        <v>0</v>
      </c>
      <c r="AF29" s="20">
        <f t="shared" si="8"/>
        <v>0</v>
      </c>
      <c r="AG29" s="20">
        <f t="shared" si="8"/>
        <v>0</v>
      </c>
      <c r="AH29" s="20">
        <f t="shared" si="8"/>
        <v>0</v>
      </c>
      <c r="AI29" s="20">
        <f t="shared" si="8"/>
        <v>0</v>
      </c>
      <c r="AJ29" s="21">
        <f t="shared" si="8"/>
        <v>0</v>
      </c>
    </row>
    <row r="30" spans="1:36" x14ac:dyDescent="0.3">
      <c r="A30" s="11" t="s">
        <v>309</v>
      </c>
      <c r="B30" s="60" t="s">
        <v>529</v>
      </c>
      <c r="C30" s="23">
        <f>+(SUM(C25:C29)/10^9)</f>
        <v>0</v>
      </c>
      <c r="D30" s="23">
        <f>+(SUM(D25:D29)/10^9)</f>
        <v>0.19800176000000005</v>
      </c>
      <c r="E30" s="23">
        <f>+(SUM(E25:E29)/10^9)</f>
        <v>0.33590304000000026</v>
      </c>
      <c r="F30" s="23">
        <f>+(SUM(F25:F29)/10^9)</f>
        <v>0.15934336000000013</v>
      </c>
      <c r="G30" s="23">
        <f t="shared" ref="G30:AJ30" si="9">+(SUM(G25:G29)/10^9)</f>
        <v>0.91815239999999954</v>
      </c>
      <c r="H30" s="23">
        <f t="shared" si="9"/>
        <v>0.93762416000000082</v>
      </c>
      <c r="I30" s="23">
        <f t="shared" si="9"/>
        <v>0.81578991999999984</v>
      </c>
      <c r="J30" s="23">
        <f t="shared" si="9"/>
        <v>0.97335796575443545</v>
      </c>
      <c r="K30" s="23">
        <f t="shared" si="9"/>
        <v>0.31411338523237442</v>
      </c>
      <c r="L30" s="23">
        <f t="shared" si="9"/>
        <v>0.27946395986204098</v>
      </c>
      <c r="M30" s="23">
        <f t="shared" si="9"/>
        <v>0.24945874343921454</v>
      </c>
      <c r="N30" s="23">
        <f t="shared" si="9"/>
        <v>0.22344695006831669</v>
      </c>
      <c r="O30" s="23">
        <f t="shared" si="9"/>
        <v>0.20086925537651043</v>
      </c>
      <c r="P30" s="23">
        <f t="shared" si="9"/>
        <v>0.18124498666631525</v>
      </c>
      <c r="Q30" s="23">
        <f t="shared" si="9"/>
        <v>0.16416110227241446</v>
      </c>
      <c r="R30" s="23">
        <f t="shared" si="9"/>
        <v>0.14926271058982468</v>
      </c>
      <c r="S30" s="23">
        <f t="shared" si="9"/>
        <v>0.13624491401721048</v>
      </c>
      <c r="T30" s="23">
        <f t="shared" si="9"/>
        <v>0.12484579299057968</v>
      </c>
      <c r="U30" s="23">
        <f t="shared" si="9"/>
        <v>0.11484037104377282</v>
      </c>
      <c r="V30" s="23">
        <f t="shared" si="9"/>
        <v>0.11347307722046029</v>
      </c>
      <c r="W30" s="23">
        <f t="shared" si="9"/>
        <v>0.11226986449616545</v>
      </c>
      <c r="X30" s="23">
        <f t="shared" si="9"/>
        <v>0.11104394425408083</v>
      </c>
      <c r="Y30" s="23">
        <f t="shared" si="9"/>
        <v>0.10980039333615584</v>
      </c>
      <c r="Z30" s="23">
        <f t="shared" si="9"/>
        <v>0.10854384739473104</v>
      </c>
      <c r="AA30" s="23">
        <f t="shared" si="9"/>
        <v>0.1072785318510623</v>
      </c>
      <c r="AB30" s="23">
        <f t="shared" si="9"/>
        <v>0.10600829088351246</v>
      </c>
      <c r="AC30" s="23">
        <f t="shared" si="9"/>
        <v>0.10473661456396839</v>
      </c>
      <c r="AD30" s="23">
        <f t="shared" si="9"/>
        <v>0.10346666425414648</v>
      </c>
      <c r="AE30" s="23">
        <f t="shared" si="9"/>
        <v>0.1022012963669879</v>
      </c>
      <c r="AF30" s="23">
        <f t="shared" si="9"/>
        <v>0.10094308459219387</v>
      </c>
      <c r="AG30" s="23">
        <f t="shared" si="9"/>
        <v>9.9694340679201701E-2</v>
      </c>
      <c r="AH30" s="23">
        <f t="shared" si="9"/>
        <v>9.8457133865439209E-2</v>
      </c>
      <c r="AI30" s="23">
        <f t="shared" si="9"/>
        <v>9.7233309032572421E-2</v>
      </c>
      <c r="AJ30" s="24">
        <f t="shared" si="9"/>
        <v>9.6024503668598951E-2</v>
      </c>
    </row>
    <row r="31" spans="1:36" x14ac:dyDescent="0.3">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36" x14ac:dyDescent="0.3">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row>
    <row r="33" spans="1:36" x14ac:dyDescent="0.3">
      <c r="A33" s="16" t="s">
        <v>440</v>
      </c>
      <c r="B33" s="58" t="s">
        <v>529</v>
      </c>
      <c r="C33" s="210">
        <v>8.0532000000000004</v>
      </c>
      <c r="D33" s="210">
        <v>8.5546000000000006</v>
      </c>
      <c r="E33" s="210">
        <v>8.5604999999999993</v>
      </c>
      <c r="F33" s="210">
        <v>8.3117000000000001</v>
      </c>
      <c r="G33" s="210">
        <v>9.5030000000000001</v>
      </c>
      <c r="H33" s="210">
        <v>10.017199999999999</v>
      </c>
      <c r="I33" s="169">
        <f>0.182512988419182*H64</f>
        <v>8.7184129671832409</v>
      </c>
      <c r="J33" s="169">
        <f>0.182512988419182*I64</f>
        <v>6.7362148178905406</v>
      </c>
      <c r="K33" s="169">
        <f t="shared" ref="K33:AJ33" si="10">0.182512988419182*J64</f>
        <v>6.6863370402540561</v>
      </c>
      <c r="L33" s="169">
        <f t="shared" si="10"/>
        <v>6.6210117416281484</v>
      </c>
      <c r="M33" s="169">
        <f t="shared" si="10"/>
        <v>6.5556281800708778</v>
      </c>
      <c r="N33" s="169">
        <f t="shared" si="10"/>
        <v>6.4900620646348663</v>
      </c>
      <c r="O33" s="169">
        <f t="shared" si="10"/>
        <v>6.4240236368859174</v>
      </c>
      <c r="P33" s="169">
        <f t="shared" si="10"/>
        <v>6.3575657469902884</v>
      </c>
      <c r="Q33" s="169">
        <f t="shared" si="10"/>
        <v>6.290347500495221</v>
      </c>
      <c r="R33" s="169">
        <f t="shared" si="10"/>
        <v>6.2225141453766923</v>
      </c>
      <c r="S33" s="169">
        <f t="shared" si="10"/>
        <v>6.153723581370282</v>
      </c>
      <c r="T33" s="169">
        <f t="shared" si="10"/>
        <v>6.0849917861297431</v>
      </c>
      <c r="U33" s="169">
        <f t="shared" si="10"/>
        <v>6.0152989160168566</v>
      </c>
      <c r="V33" s="169">
        <f t="shared" si="10"/>
        <v>5.9464143119719601</v>
      </c>
      <c r="W33" s="169">
        <f t="shared" si="10"/>
        <v>5.8794003216588528</v>
      </c>
      <c r="X33" s="169">
        <f t="shared" si="10"/>
        <v>5.813893302586461</v>
      </c>
      <c r="Y33" s="169">
        <f t="shared" si="10"/>
        <v>5.7493745433297008</v>
      </c>
      <c r="Z33" s="169">
        <f t="shared" si="10"/>
        <v>5.6895554611550869</v>
      </c>
      <c r="AA33" s="169">
        <f t="shared" si="10"/>
        <v>5.6305590851497893</v>
      </c>
      <c r="AB33" s="169">
        <f t="shared" si="10"/>
        <v>5.5735912388445046</v>
      </c>
      <c r="AC33" s="169">
        <f t="shared" si="10"/>
        <v>5.5173049352761145</v>
      </c>
      <c r="AD33" s="169">
        <f t="shared" si="10"/>
        <v>5.4636997359380377</v>
      </c>
      <c r="AE33" s="169">
        <f t="shared" si="10"/>
        <v>5.4111232227354211</v>
      </c>
      <c r="AF33" s="169">
        <f t="shared" si="10"/>
        <v>5.3593000456134856</v>
      </c>
      <c r="AG33" s="169">
        <f t="shared" si="10"/>
        <v>5.3090995973625743</v>
      </c>
      <c r="AH33" s="169">
        <f t="shared" si="10"/>
        <v>5.2601089916408288</v>
      </c>
      <c r="AI33" s="169">
        <f t="shared" si="10"/>
        <v>5.2124762671053464</v>
      </c>
      <c r="AJ33" s="170">
        <f t="shared" si="10"/>
        <v>5.1661596368167038</v>
      </c>
    </row>
    <row r="34" spans="1:36" x14ac:dyDescent="0.3">
      <c r="A34" s="7" t="s">
        <v>441</v>
      </c>
      <c r="B34" s="59" t="s">
        <v>529</v>
      </c>
      <c r="C34" s="241">
        <v>1.9438</v>
      </c>
      <c r="D34" s="241">
        <v>1.8374999999999999</v>
      </c>
      <c r="E34" s="241">
        <v>2.0514999999999999</v>
      </c>
      <c r="F34" s="241">
        <v>1.9884000000000002</v>
      </c>
      <c r="G34" s="241">
        <v>2.1810999999999998</v>
      </c>
      <c r="H34" s="241">
        <v>2.6348999999999996</v>
      </c>
      <c r="I34" s="172">
        <f>0.140684457604253*H65</f>
        <v>1.8913890948914731</v>
      </c>
      <c r="J34" s="172">
        <f>0.140684457604253*I65</f>
        <v>1.4613672574770036</v>
      </c>
      <c r="K34" s="172">
        <f t="shared" ref="K34:AJ34" si="11">0.140684457604253*J65</f>
        <v>1.4505466775097364</v>
      </c>
      <c r="L34" s="172">
        <f t="shared" si="11"/>
        <v>1.4363748829518685</v>
      </c>
      <c r="M34" s="172">
        <f t="shared" si="11"/>
        <v>1.4221904487228323</v>
      </c>
      <c r="N34" s="172">
        <f t="shared" si="11"/>
        <v>1.4079664109080541</v>
      </c>
      <c r="O34" s="172">
        <f t="shared" si="11"/>
        <v>1.3936399087615865</v>
      </c>
      <c r="P34" s="172">
        <f t="shared" si="11"/>
        <v>1.3792224076990391</v>
      </c>
      <c r="Q34" s="172">
        <f t="shared" si="11"/>
        <v>1.3646399534293177</v>
      </c>
      <c r="R34" s="172">
        <f t="shared" si="11"/>
        <v>1.349924056324648</v>
      </c>
      <c r="S34" s="172">
        <f t="shared" si="11"/>
        <v>1.3350005005028602</v>
      </c>
      <c r="T34" s="172">
        <f t="shared" si="11"/>
        <v>1.3200896940889415</v>
      </c>
      <c r="U34" s="172">
        <f t="shared" si="11"/>
        <v>1.3049703902638796</v>
      </c>
      <c r="V34" s="172">
        <f t="shared" si="11"/>
        <v>1.290026433217242</v>
      </c>
      <c r="W34" s="172">
        <f t="shared" si="11"/>
        <v>1.2754882906722091</v>
      </c>
      <c r="X34" s="172">
        <f t="shared" si="11"/>
        <v>1.2612770733349787</v>
      </c>
      <c r="Y34" s="172">
        <f t="shared" si="11"/>
        <v>1.2472802509622032</v>
      </c>
      <c r="Z34" s="172">
        <f t="shared" si="11"/>
        <v>1.2343029854762311</v>
      </c>
      <c r="AA34" s="172">
        <f t="shared" si="11"/>
        <v>1.2215041994317348</v>
      </c>
      <c r="AB34" s="172">
        <f t="shared" si="11"/>
        <v>1.2091454864794073</v>
      </c>
      <c r="AC34" s="172">
        <f t="shared" si="11"/>
        <v>1.1969346287049794</v>
      </c>
      <c r="AD34" s="172">
        <f t="shared" si="11"/>
        <v>1.1853054147827717</v>
      </c>
      <c r="AE34" s="172">
        <f t="shared" si="11"/>
        <v>1.1738993659877492</v>
      </c>
      <c r="AF34" s="172">
        <f t="shared" si="11"/>
        <v>1.1626567473552065</v>
      </c>
      <c r="AG34" s="172">
        <f t="shared" si="11"/>
        <v>1.1517661666110008</v>
      </c>
      <c r="AH34" s="172">
        <f t="shared" si="11"/>
        <v>1.1411380514066609</v>
      </c>
      <c r="AI34" s="172">
        <f t="shared" si="11"/>
        <v>1.1308045175300834</v>
      </c>
      <c r="AJ34" s="173">
        <f t="shared" si="11"/>
        <v>1.120756499643135</v>
      </c>
    </row>
    <row r="35" spans="1:36" x14ac:dyDescent="0.3">
      <c r="A35" s="7" t="s">
        <v>442</v>
      </c>
      <c r="B35" s="59" t="s">
        <v>529</v>
      </c>
      <c r="C35" s="241">
        <v>5.3216999999999999</v>
      </c>
      <c r="D35" s="241">
        <v>5.6630000000000003</v>
      </c>
      <c r="E35" s="241">
        <v>5.7613000000000003</v>
      </c>
      <c r="F35" s="241">
        <v>5.3511000000000006</v>
      </c>
      <c r="G35" s="241">
        <v>6.1814999999999998</v>
      </c>
      <c r="H35" s="241">
        <v>6.3236999999999997</v>
      </c>
      <c r="I35" s="172">
        <f>0.201851534153057*H66</f>
        <v>4.941238485506295</v>
      </c>
      <c r="J35" s="172">
        <f>0.201851534153057*I66</f>
        <v>3.8178099649657189</v>
      </c>
      <c r="K35" s="172">
        <f t="shared" ref="K35:AJ35" si="12">0.201851534153057*J66</f>
        <v>3.7895412886187043</v>
      </c>
      <c r="L35" s="172">
        <f t="shared" si="12"/>
        <v>3.7525175916611815</v>
      </c>
      <c r="M35" s="172">
        <f t="shared" si="12"/>
        <v>3.7154608736664811</v>
      </c>
      <c r="N35" s="172">
        <f t="shared" si="12"/>
        <v>3.6783006916291026</v>
      </c>
      <c r="O35" s="172">
        <f t="shared" si="12"/>
        <v>3.6408728223662332</v>
      </c>
      <c r="P35" s="172">
        <f t="shared" si="12"/>
        <v>3.6032072191820435</v>
      </c>
      <c r="Q35" s="172">
        <f t="shared" si="12"/>
        <v>3.5651106770980787</v>
      </c>
      <c r="R35" s="172">
        <f t="shared" si="12"/>
        <v>3.5266655167031384</v>
      </c>
      <c r="S35" s="172">
        <f t="shared" si="12"/>
        <v>3.4876778496142311</v>
      </c>
      <c r="T35" s="172">
        <f t="shared" si="12"/>
        <v>3.4487234902487307</v>
      </c>
      <c r="U35" s="172">
        <f t="shared" si="12"/>
        <v>3.4092244331080082</v>
      </c>
      <c r="V35" s="172">
        <f t="shared" si="12"/>
        <v>3.3701834679866378</v>
      </c>
      <c r="W35" s="172">
        <f t="shared" si="12"/>
        <v>3.3322026899197033</v>
      </c>
      <c r="X35" s="172">
        <f t="shared" si="12"/>
        <v>3.2950760012746856</v>
      </c>
      <c r="Y35" s="172">
        <f t="shared" si="12"/>
        <v>3.2585094177145102</v>
      </c>
      <c r="Z35" s="172">
        <f t="shared" si="12"/>
        <v>3.224606418152383</v>
      </c>
      <c r="AA35" s="172">
        <f t="shared" si="12"/>
        <v>3.1911696946661166</v>
      </c>
      <c r="AB35" s="172">
        <f t="shared" si="12"/>
        <v>3.1588826585209335</v>
      </c>
      <c r="AC35" s="172">
        <f t="shared" si="12"/>
        <v>3.1269818928143889</v>
      </c>
      <c r="AD35" s="172">
        <f t="shared" si="12"/>
        <v>3.0966006668975208</v>
      </c>
      <c r="AE35" s="172">
        <f t="shared" si="12"/>
        <v>3.0668024580436408</v>
      </c>
      <c r="AF35" s="172">
        <f t="shared" si="12"/>
        <v>3.0374312091477718</v>
      </c>
      <c r="AG35" s="172">
        <f t="shared" si="12"/>
        <v>3.0089796563455855</v>
      </c>
      <c r="AH35" s="172">
        <f t="shared" si="12"/>
        <v>2.9812137926119302</v>
      </c>
      <c r="AI35" s="172">
        <f t="shared" si="12"/>
        <v>2.9542175201790712</v>
      </c>
      <c r="AJ35" s="173">
        <f t="shared" si="12"/>
        <v>2.9279671559255469</v>
      </c>
    </row>
    <row r="36" spans="1:36" x14ac:dyDescent="0.3">
      <c r="A36" s="7" t="s">
        <v>443</v>
      </c>
      <c r="B36" s="59" t="s">
        <v>529</v>
      </c>
      <c r="C36" s="241">
        <v>16.909299999999998</v>
      </c>
      <c r="D36" s="241">
        <v>17.978899999999999</v>
      </c>
      <c r="E36" s="241">
        <v>19.521300000000004</v>
      </c>
      <c r="F36" s="241">
        <v>19.364900000000009</v>
      </c>
      <c r="G36" s="241">
        <v>19.965599999999995</v>
      </c>
      <c r="H36" s="241">
        <v>20.527100000000008</v>
      </c>
      <c r="I36" s="172">
        <f>0.160891037874836*H67</f>
        <v>17.97870656051046</v>
      </c>
      <c r="J36" s="172">
        <f t="shared" ref="J36:AJ36" si="13">0.160891037874836*I67</f>
        <v>13.891109539692332</v>
      </c>
      <c r="K36" s="172">
        <f t="shared" si="13"/>
        <v>13.788253901700401</v>
      </c>
      <c r="L36" s="172">
        <f t="shared" si="13"/>
        <v>13.653543102912401</v>
      </c>
      <c r="M36" s="172">
        <f t="shared" si="13"/>
        <v>13.518712157011588</v>
      </c>
      <c r="N36" s="172">
        <f t="shared" si="13"/>
        <v>13.383504756975173</v>
      </c>
      <c r="O36" s="172">
        <f t="shared" si="13"/>
        <v>13.247323376409138</v>
      </c>
      <c r="P36" s="172">
        <f t="shared" si="13"/>
        <v>13.11027700047333</v>
      </c>
      <c r="Q36" s="172">
        <f t="shared" si="13"/>
        <v>12.9716626524497</v>
      </c>
      <c r="R36" s="172">
        <f t="shared" si="13"/>
        <v>12.831779855972698</v>
      </c>
      <c r="S36" s="172">
        <f t="shared" si="13"/>
        <v>12.689923147755442</v>
      </c>
      <c r="T36" s="172">
        <f t="shared" si="13"/>
        <v>12.548187629759445</v>
      </c>
      <c r="U36" s="172">
        <f t="shared" si="13"/>
        <v>12.404470227769462</v>
      </c>
      <c r="V36" s="172">
        <f t="shared" si="13"/>
        <v>12.262419594549655</v>
      </c>
      <c r="W36" s="172">
        <f t="shared" si="13"/>
        <v>12.124226454144022</v>
      </c>
      <c r="X36" s="172">
        <f t="shared" si="13"/>
        <v>11.98914091988574</v>
      </c>
      <c r="Y36" s="172">
        <f t="shared" si="13"/>
        <v>11.856093329149708</v>
      </c>
      <c r="Z36" s="172">
        <f t="shared" si="13"/>
        <v>11.732737194359514</v>
      </c>
      <c r="AA36" s="172">
        <f t="shared" si="13"/>
        <v>11.611077606046218</v>
      </c>
      <c r="AB36" s="172">
        <f t="shared" si="13"/>
        <v>11.493601157527186</v>
      </c>
      <c r="AC36" s="172">
        <f t="shared" si="13"/>
        <v>11.37753015480674</v>
      </c>
      <c r="AD36" s="172">
        <f t="shared" si="13"/>
        <v>11.266988000788045</v>
      </c>
      <c r="AE36" s="172">
        <f t="shared" si="13"/>
        <v>11.158567155571987</v>
      </c>
      <c r="AF36" s="172">
        <f t="shared" si="13"/>
        <v>11.051699805055824</v>
      </c>
      <c r="AG36" s="172">
        <f t="shared" si="13"/>
        <v>10.948178770699403</v>
      </c>
      <c r="AH36" s="172">
        <f t="shared" si="13"/>
        <v>10.847152617452448</v>
      </c>
      <c r="AI36" s="172">
        <f t="shared" si="13"/>
        <v>10.748926623762479</v>
      </c>
      <c r="AJ36" s="173">
        <f t="shared" si="13"/>
        <v>10.653414618542541</v>
      </c>
    </row>
    <row r="37" spans="1:36" x14ac:dyDescent="0.3">
      <c r="A37" s="7" t="s">
        <v>444</v>
      </c>
      <c r="B37" s="59" t="s">
        <v>529</v>
      </c>
      <c r="C37" s="241">
        <v>1.1381999999999999</v>
      </c>
      <c r="D37" s="241">
        <v>1.1194000000000002</v>
      </c>
      <c r="E37" s="241">
        <v>1.129</v>
      </c>
      <c r="F37" s="241">
        <v>1.1884999999999999</v>
      </c>
      <c r="G37" s="241">
        <v>1.2523</v>
      </c>
      <c r="H37" s="241">
        <v>1.1821000000000002</v>
      </c>
      <c r="I37" s="172">
        <f>0.120203494864176*H68</f>
        <v>1.1855550213942001</v>
      </c>
      <c r="J37" s="172">
        <f t="shared" ref="J37:AJ37" si="14">0.120203494864176*I68</f>
        <v>0.91600998170201697</v>
      </c>
      <c r="K37" s="172">
        <f t="shared" si="14"/>
        <v>0.90922745718115561</v>
      </c>
      <c r="L37" s="172">
        <f t="shared" si="14"/>
        <v>0.90034433405983327</v>
      </c>
      <c r="M37" s="172">
        <f t="shared" si="14"/>
        <v>0.89145328817652469</v>
      </c>
      <c r="N37" s="172">
        <f t="shared" si="14"/>
        <v>0.88253741808857811</v>
      </c>
      <c r="O37" s="172">
        <f t="shared" si="14"/>
        <v>0.87355732160571553</v>
      </c>
      <c r="P37" s="172">
        <f t="shared" si="14"/>
        <v>0.86452018544646325</v>
      </c>
      <c r="Q37" s="172">
        <f t="shared" si="14"/>
        <v>0.85537965379678083</v>
      </c>
      <c r="R37" s="172">
        <f t="shared" si="14"/>
        <v>0.84615547789670642</v>
      </c>
      <c r="S37" s="172">
        <f t="shared" si="14"/>
        <v>0.83680113796244127</v>
      </c>
      <c r="T37" s="172">
        <f t="shared" si="14"/>
        <v>0.8274547895750024</v>
      </c>
      <c r="U37" s="172">
        <f t="shared" si="14"/>
        <v>0.81797775144561891</v>
      </c>
      <c r="V37" s="172">
        <f t="shared" si="14"/>
        <v>0.80861062367482195</v>
      </c>
      <c r="W37" s="172">
        <f t="shared" si="14"/>
        <v>0.79949786737176332</v>
      </c>
      <c r="X37" s="172">
        <f t="shared" si="14"/>
        <v>0.790590033378333</v>
      </c>
      <c r="Y37" s="172">
        <f t="shared" si="14"/>
        <v>0.78181658581409252</v>
      </c>
      <c r="Z37" s="172">
        <f t="shared" si="14"/>
        <v>0.77368221393766867</v>
      </c>
      <c r="AA37" s="172">
        <f t="shared" si="14"/>
        <v>0.76565971602659078</v>
      </c>
      <c r="AB37" s="172">
        <f t="shared" si="14"/>
        <v>0.75791306345352916</v>
      </c>
      <c r="AC37" s="172">
        <f t="shared" si="14"/>
        <v>0.75025908903382676</v>
      </c>
      <c r="AD37" s="172">
        <f t="shared" si="14"/>
        <v>0.74296969892494935</v>
      </c>
      <c r="AE37" s="172">
        <f t="shared" si="14"/>
        <v>0.73582019253320297</v>
      </c>
      <c r="AF37" s="172">
        <f t="shared" si="14"/>
        <v>0.72877312696143282</v>
      </c>
      <c r="AG37" s="172">
        <f t="shared" si="14"/>
        <v>0.72194672475679667</v>
      </c>
      <c r="AH37" s="172">
        <f t="shared" si="14"/>
        <v>0.71528484043987117</v>
      </c>
      <c r="AI37" s="172">
        <f t="shared" si="14"/>
        <v>0.70880760473558757</v>
      </c>
      <c r="AJ37" s="172">
        <f t="shared" si="14"/>
        <v>0.70250933533501569</v>
      </c>
    </row>
    <row r="38" spans="1:36" x14ac:dyDescent="0.3">
      <c r="A38" s="11" t="s">
        <v>445</v>
      </c>
      <c r="B38" s="60" t="s">
        <v>529</v>
      </c>
      <c r="C38" s="175">
        <f>+SUM(C33:C37)</f>
        <v>33.366199999999992</v>
      </c>
      <c r="D38" s="175">
        <f t="shared" ref="D38:I38" si="15">+SUM(D33:D37)</f>
        <v>35.153400000000005</v>
      </c>
      <c r="E38" s="175">
        <f t="shared" si="15"/>
        <v>37.023600000000002</v>
      </c>
      <c r="F38" s="175">
        <f t="shared" si="15"/>
        <v>36.204600000000006</v>
      </c>
      <c r="G38" s="175">
        <f t="shared" si="15"/>
        <v>39.083499999999994</v>
      </c>
      <c r="H38" s="175">
        <f t="shared" si="15"/>
        <v>40.685000000000009</v>
      </c>
      <c r="I38" s="175">
        <f t="shared" si="15"/>
        <v>34.715302129485671</v>
      </c>
      <c r="J38" s="175">
        <f>+SUM(J33:J37)</f>
        <v>26.822511561727612</v>
      </c>
      <c r="K38" s="175">
        <f t="shared" ref="K38:AJ38" si="16">+SUM(K33:K37)</f>
        <v>26.623906365264052</v>
      </c>
      <c r="L38" s="175">
        <f t="shared" si="16"/>
        <v>26.363791653213436</v>
      </c>
      <c r="M38" s="175">
        <f t="shared" si="16"/>
        <v>26.103444947648303</v>
      </c>
      <c r="N38" s="175">
        <f t="shared" si="16"/>
        <v>25.842371342235776</v>
      </c>
      <c r="O38" s="175">
        <f t="shared" si="16"/>
        <v>25.57941706602859</v>
      </c>
      <c r="P38" s="175">
        <f t="shared" si="16"/>
        <v>25.314792559791162</v>
      </c>
      <c r="Q38" s="175">
        <f t="shared" si="16"/>
        <v>25.0471404372691</v>
      </c>
      <c r="R38" s="175">
        <f t="shared" si="16"/>
        <v>24.777039052273881</v>
      </c>
      <c r="S38" s="175">
        <f t="shared" si="16"/>
        <v>24.50312621720526</v>
      </c>
      <c r="T38" s="175">
        <f t="shared" si="16"/>
        <v>24.229447389801866</v>
      </c>
      <c r="U38" s="175">
        <f t="shared" si="16"/>
        <v>23.951941718603823</v>
      </c>
      <c r="V38" s="175">
        <f t="shared" si="16"/>
        <v>23.67765443140032</v>
      </c>
      <c r="W38" s="175">
        <f t="shared" si="16"/>
        <v>23.410815623766549</v>
      </c>
      <c r="X38" s="175">
        <f t="shared" si="16"/>
        <v>23.149977330460199</v>
      </c>
      <c r="Y38" s="175">
        <f t="shared" si="16"/>
        <v>22.893074126970212</v>
      </c>
      <c r="Z38" s="175">
        <f t="shared" si="16"/>
        <v>22.654884273080881</v>
      </c>
      <c r="AA38" s="175">
        <f t="shared" si="16"/>
        <v>22.419970301320447</v>
      </c>
      <c r="AB38" s="175">
        <f t="shared" si="16"/>
        <v>22.193133604825562</v>
      </c>
      <c r="AC38" s="175">
        <f t="shared" si="16"/>
        <v>21.969010700636048</v>
      </c>
      <c r="AD38" s="175">
        <f t="shared" si="16"/>
        <v>21.755563517331321</v>
      </c>
      <c r="AE38" s="175">
        <f t="shared" si="16"/>
        <v>21.546212394872001</v>
      </c>
      <c r="AF38" s="175">
        <f t="shared" si="16"/>
        <v>21.339860934133721</v>
      </c>
      <c r="AG38" s="175">
        <f t="shared" si="16"/>
        <v>21.139970915775361</v>
      </c>
      <c r="AH38" s="175">
        <f t="shared" si="16"/>
        <v>20.944898293551738</v>
      </c>
      <c r="AI38" s="175">
        <f t="shared" si="16"/>
        <v>20.755232533312565</v>
      </c>
      <c r="AJ38" s="176">
        <f t="shared" si="16"/>
        <v>20.570807246262945</v>
      </c>
    </row>
    <row r="39" spans="1:36" x14ac:dyDescent="0.3">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row>
    <row r="40" spans="1:36" x14ac:dyDescent="0.3">
      <c r="A40" s="16" t="s">
        <v>446</v>
      </c>
      <c r="B40" s="58" t="s">
        <v>529</v>
      </c>
      <c r="C40" s="210">
        <v>6.8306000000000004</v>
      </c>
      <c r="D40" s="210">
        <v>7.0158999999999949</v>
      </c>
      <c r="E40" s="210">
        <v>7.2788000000000128</v>
      </c>
      <c r="F40" s="210">
        <v>7.506999999999989</v>
      </c>
      <c r="G40" s="210">
        <v>7.6570000000000107</v>
      </c>
      <c r="H40" s="210">
        <v>7.9938999999999929</v>
      </c>
      <c r="I40" s="169">
        <f>0.0854053900119604*H47</f>
        <v>7.5248554004788017</v>
      </c>
      <c r="J40" s="169">
        <f t="shared" ref="J40:AJ40" si="17">0.0854053900119604*I47</f>
        <v>7.6267916499649209</v>
      </c>
      <c r="K40" s="169">
        <f t="shared" si="17"/>
        <v>7.5507315882859922</v>
      </c>
      <c r="L40" s="169">
        <f t="shared" si="17"/>
        <v>7.4769076347871124</v>
      </c>
      <c r="M40" s="169">
        <f t="shared" si="17"/>
        <v>7.4038095122222369</v>
      </c>
      <c r="N40" s="169">
        <f t="shared" si="17"/>
        <v>7.3313702547489861</v>
      </c>
      <c r="O40" s="169">
        <f t="shared" si="17"/>
        <v>7.259518000652033</v>
      </c>
      <c r="P40" s="169">
        <f t="shared" si="17"/>
        <v>7.1881622786617934</v>
      </c>
      <c r="Q40" s="169">
        <f t="shared" si="17"/>
        <v>7.1172248579318067</v>
      </c>
      <c r="R40" s="169">
        <f t="shared" si="17"/>
        <v>7.0466050747278759</v>
      </c>
      <c r="S40" s="169">
        <f t="shared" si="17"/>
        <v>6.9762232675013189</v>
      </c>
      <c r="T40" s="169">
        <f t="shared" si="17"/>
        <v>6.9059773610225825</v>
      </c>
      <c r="U40" s="169">
        <f t="shared" si="17"/>
        <v>6.8358607678046672</v>
      </c>
      <c r="V40" s="169">
        <f t="shared" si="17"/>
        <v>6.7657803628237936</v>
      </c>
      <c r="W40" s="169">
        <f t="shared" si="17"/>
        <v>6.695802085688233</v>
      </c>
      <c r="X40" s="169">
        <f t="shared" si="17"/>
        <v>6.6260769746248513</v>
      </c>
      <c r="Y40" s="169">
        <f t="shared" si="17"/>
        <v>6.5567121113530673</v>
      </c>
      <c r="Z40" s="169">
        <f t="shared" si="17"/>
        <v>6.4877611314847243</v>
      </c>
      <c r="AA40" s="169">
        <f t="shared" si="17"/>
        <v>6.419590064900464</v>
      </c>
      <c r="AB40" s="169">
        <f t="shared" si="17"/>
        <v>6.3522025663433377</v>
      </c>
      <c r="AC40" s="169">
        <f t="shared" si="17"/>
        <v>6.2857049622505698</v>
      </c>
      <c r="AD40" s="169">
        <f t="shared" si="17"/>
        <v>6.2200794582616146</v>
      </c>
      <c r="AE40" s="169">
        <f t="shared" si="17"/>
        <v>6.1554805530794319</v>
      </c>
      <c r="AF40" s="169">
        <f t="shared" si="17"/>
        <v>6.0919084249731403</v>
      </c>
      <c r="AG40" s="169">
        <f t="shared" si="17"/>
        <v>6.0293397206078989</v>
      </c>
      <c r="AH40" s="169">
        <f t="shared" si="17"/>
        <v>5.96782733197987</v>
      </c>
      <c r="AI40" s="169">
        <f t="shared" si="17"/>
        <v>5.9073843711045964</v>
      </c>
      <c r="AJ40" s="170">
        <f t="shared" si="17"/>
        <v>5.8480354734600679</v>
      </c>
    </row>
    <row r="41" spans="1:36" x14ac:dyDescent="0.3">
      <c r="A41" s="7" t="s">
        <v>447</v>
      </c>
      <c r="B41" s="59" t="s">
        <v>529</v>
      </c>
      <c r="C41" s="241">
        <v>1.9801000000000042</v>
      </c>
      <c r="D41" s="241">
        <v>1.9424999999999968</v>
      </c>
      <c r="E41" s="241">
        <v>1.969999999999998</v>
      </c>
      <c r="F41" s="241">
        <v>2.0110000000000046</v>
      </c>
      <c r="G41" s="241">
        <v>2.2206000000000001</v>
      </c>
      <c r="H41" s="241">
        <v>2.2664999999999984</v>
      </c>
      <c r="I41" s="172">
        <f>0.0747889159710027*H48</f>
        <v>2.0418121949243448</v>
      </c>
      <c r="J41" s="172">
        <f t="shared" ref="J41:AJ41" si="18">0.0747889159710027*I48</f>
        <v>2.0305622143358888</v>
      </c>
      <c r="K41" s="172">
        <f t="shared" si="18"/>
        <v>1.9879927405362512</v>
      </c>
      <c r="L41" s="172">
        <f t="shared" si="18"/>
        <v>1.9477977320896152</v>
      </c>
      <c r="M41" s="172">
        <f t="shared" si="18"/>
        <v>1.9095489715998013</v>
      </c>
      <c r="N41" s="172">
        <f t="shared" si="18"/>
        <v>1.8730999559846038</v>
      </c>
      <c r="O41" s="172">
        <f t="shared" si="18"/>
        <v>1.8383131223665792</v>
      </c>
      <c r="P41" s="172">
        <f t="shared" si="18"/>
        <v>1.8050564947597194</v>
      </c>
      <c r="Q41" s="172">
        <f t="shared" si="18"/>
        <v>1.7732088250049498</v>
      </c>
      <c r="R41" s="172">
        <f t="shared" si="18"/>
        <v>1.7426524020003125</v>
      </c>
      <c r="S41" s="172">
        <f t="shared" si="18"/>
        <v>1.7132806747561442</v>
      </c>
      <c r="T41" s="172">
        <f t="shared" si="18"/>
        <v>1.6849895105904191</v>
      </c>
      <c r="U41" s="172">
        <f t="shared" si="18"/>
        <v>1.657699048876256</v>
      </c>
      <c r="V41" s="172">
        <f t="shared" si="18"/>
        <v>1.6313188548667301</v>
      </c>
      <c r="W41" s="172">
        <f t="shared" si="18"/>
        <v>1.6057939646224466</v>
      </c>
      <c r="X41" s="172">
        <f t="shared" si="18"/>
        <v>1.5810907613286371</v>
      </c>
      <c r="Y41" s="172">
        <f t="shared" si="18"/>
        <v>1.5571722422909027</v>
      </c>
      <c r="Z41" s="172">
        <f t="shared" si="18"/>
        <v>1.5339957561913338</v>
      </c>
      <c r="AA41" s="172">
        <f t="shared" si="18"/>
        <v>1.5115820587452047</v>
      </c>
      <c r="AB41" s="172">
        <f t="shared" si="18"/>
        <v>1.4898874500999613</v>
      </c>
      <c r="AC41" s="172">
        <f t="shared" si="18"/>
        <v>1.4688910629732095</v>
      </c>
      <c r="AD41" s="172">
        <f t="shared" si="18"/>
        <v>1.4485517360629494</v>
      </c>
      <c r="AE41" s="172">
        <f t="shared" si="18"/>
        <v>1.4288638290610505</v>
      </c>
      <c r="AF41" s="172">
        <f t="shared" si="18"/>
        <v>1.4097953132566696</v>
      </c>
      <c r="AG41" s="172">
        <f t="shared" si="18"/>
        <v>1.391312087818271</v>
      </c>
      <c r="AH41" s="172">
        <f t="shared" si="18"/>
        <v>1.3733967080459042</v>
      </c>
      <c r="AI41" s="172">
        <f t="shared" si="18"/>
        <v>1.3560263348909738</v>
      </c>
      <c r="AJ41" s="173">
        <f t="shared" si="18"/>
        <v>1.3391822393175337</v>
      </c>
    </row>
    <row r="42" spans="1:36" x14ac:dyDescent="0.3">
      <c r="A42" s="7" t="s">
        <v>448</v>
      </c>
      <c r="B42" s="59" t="s">
        <v>529</v>
      </c>
      <c r="C42" s="241">
        <v>9.3680000000000305</v>
      </c>
      <c r="D42" s="241">
        <v>9.2889000000000017</v>
      </c>
      <c r="E42" s="241">
        <v>9.2215999999999898</v>
      </c>
      <c r="F42" s="241">
        <v>9.1580000000000137</v>
      </c>
      <c r="G42" s="241">
        <v>9.0819999999999936</v>
      </c>
      <c r="H42" s="241">
        <v>9.0321000000000105</v>
      </c>
      <c r="I42" s="172">
        <f>0.0386761793725209*H49</f>
        <v>8.7241432372622292</v>
      </c>
      <c r="J42" s="172">
        <f t="shared" ref="J42:AJ42" si="19">0.0386761793725209*I49</f>
        <v>8.5778349345341542</v>
      </c>
      <c r="K42" s="172">
        <f t="shared" si="19"/>
        <v>8.3937353549934475</v>
      </c>
      <c r="L42" s="172">
        <f t="shared" si="19"/>
        <v>8.2156627194164411</v>
      </c>
      <c r="M42" s="172">
        <f t="shared" si="19"/>
        <v>8.0430453178897867</v>
      </c>
      <c r="N42" s="172">
        <f t="shared" si="19"/>
        <v>7.8756708856752748</v>
      </c>
      <c r="O42" s="172">
        <f t="shared" si="19"/>
        <v>7.7133326431574716</v>
      </c>
      <c r="P42" s="172">
        <f t="shared" si="19"/>
        <v>7.5558254566411653</v>
      </c>
      <c r="Q42" s="172">
        <f t="shared" si="19"/>
        <v>7.402953284698099</v>
      </c>
      <c r="R42" s="172">
        <f t="shared" si="19"/>
        <v>7.2545201956030576</v>
      </c>
      <c r="S42" s="172">
        <f t="shared" si="19"/>
        <v>7.1103410193672332</v>
      </c>
      <c r="T42" s="172">
        <f t="shared" si="19"/>
        <v>6.9702302488076411</v>
      </c>
      <c r="U42" s="172">
        <f t="shared" si="19"/>
        <v>6.8340318217520721</v>
      </c>
      <c r="V42" s="172">
        <f t="shared" si="19"/>
        <v>6.7015733568725393</v>
      </c>
      <c r="W42" s="172">
        <f t="shared" si="19"/>
        <v>6.5727279239701861</v>
      </c>
      <c r="X42" s="172">
        <f t="shared" si="19"/>
        <v>6.4473967887568699</v>
      </c>
      <c r="Y42" s="172">
        <f t="shared" si="19"/>
        <v>6.3254770645404825</v>
      </c>
      <c r="Z42" s="172">
        <f t="shared" si="19"/>
        <v>6.2068584737021242</v>
      </c>
      <c r="AA42" s="172">
        <f t="shared" si="19"/>
        <v>6.0915163582676133</v>
      </c>
      <c r="AB42" s="172">
        <f t="shared" si="19"/>
        <v>5.9793420304636689</v>
      </c>
      <c r="AC42" s="172">
        <f t="shared" si="19"/>
        <v>5.8702574378815031</v>
      </c>
      <c r="AD42" s="172">
        <f t="shared" si="19"/>
        <v>5.7641580208322383</v>
      </c>
      <c r="AE42" s="172">
        <f t="shared" si="19"/>
        <v>5.6609870941249723</v>
      </c>
      <c r="AF42" s="172">
        <f t="shared" si="19"/>
        <v>5.5606539438144527</v>
      </c>
      <c r="AG42" s="172">
        <f t="shared" si="19"/>
        <v>5.4630653287316608</v>
      </c>
      <c r="AH42" s="172">
        <f t="shared" si="19"/>
        <v>5.3681506710709233</v>
      </c>
      <c r="AI42" s="172">
        <f t="shared" si="19"/>
        <v>5.2758330722087576</v>
      </c>
      <c r="AJ42" s="173">
        <f t="shared" si="19"/>
        <v>5.186041852684423</v>
      </c>
    </row>
    <row r="43" spans="1:36" x14ac:dyDescent="0.3">
      <c r="A43" s="7" t="s">
        <v>449</v>
      </c>
      <c r="B43" s="59" t="s">
        <v>529</v>
      </c>
      <c r="C43" s="241">
        <v>16.764499999999966</v>
      </c>
      <c r="D43" s="241">
        <v>17.129600000000114</v>
      </c>
      <c r="E43" s="241">
        <v>17.643699999999974</v>
      </c>
      <c r="F43" s="241">
        <v>18.412199999999988</v>
      </c>
      <c r="G43" s="241">
        <v>18.482299999999981</v>
      </c>
      <c r="H43" s="241">
        <v>19.088799999999981</v>
      </c>
      <c r="I43" s="172">
        <f>0.0973324743081864*H50</f>
        <v>17.682011010918423</v>
      </c>
      <c r="J43" s="172">
        <f t="shared" ref="J43:AJ43" si="20">0.0973324743081864*I50</f>
        <v>17.710889122876445</v>
      </c>
      <c r="K43" s="172">
        <f t="shared" si="20"/>
        <v>17.339100524733244</v>
      </c>
      <c r="L43" s="172">
        <f t="shared" si="20"/>
        <v>16.993487837024585</v>
      </c>
      <c r="M43" s="172">
        <f t="shared" si="20"/>
        <v>16.668402752000851</v>
      </c>
      <c r="N43" s="172">
        <f t="shared" si="20"/>
        <v>16.361835573085319</v>
      </c>
      <c r="O43" s="172">
        <f t="shared" si="20"/>
        <v>16.071947265445001</v>
      </c>
      <c r="P43" s="172">
        <f t="shared" si="20"/>
        <v>15.797019633335125</v>
      </c>
      <c r="Q43" s="172">
        <f t="shared" si="20"/>
        <v>15.535512325049394</v>
      </c>
      <c r="R43" s="172">
        <f t="shared" si="20"/>
        <v>15.285966492661036</v>
      </c>
      <c r="S43" s="172">
        <f t="shared" si="20"/>
        <v>15.047094434898074</v>
      </c>
      <c r="T43" s="172">
        <f t="shared" si="20"/>
        <v>14.817665121152272</v>
      </c>
      <c r="U43" s="172">
        <f t="shared" si="20"/>
        <v>14.596771261528271</v>
      </c>
      <c r="V43" s="172">
        <f t="shared" si="20"/>
        <v>14.383389177484132</v>
      </c>
      <c r="W43" s="172">
        <f t="shared" si="20"/>
        <v>14.17694996004472</v>
      </c>
      <c r="X43" s="172">
        <f t="shared" si="20"/>
        <v>13.977153302144828</v>
      </c>
      <c r="Y43" s="172">
        <f t="shared" si="20"/>
        <v>13.78365513802424</v>
      </c>
      <c r="Z43" s="172">
        <f t="shared" si="20"/>
        <v>13.596040777784516</v>
      </c>
      <c r="AA43" s="172">
        <f t="shared" si="20"/>
        <v>13.414680829622451</v>
      </c>
      <c r="AB43" s="172">
        <f t="shared" si="20"/>
        <v>13.239131665201556</v>
      </c>
      <c r="AC43" s="172">
        <f t="shared" si="20"/>
        <v>13.069234861909186</v>
      </c>
      <c r="AD43" s="172">
        <f t="shared" si="20"/>
        <v>12.904577056968098</v>
      </c>
      <c r="AE43" s="172">
        <f t="shared" si="20"/>
        <v>12.745186462230086</v>
      </c>
      <c r="AF43" s="172">
        <f t="shared" si="20"/>
        <v>12.590756879327913</v>
      </c>
      <c r="AG43" s="172">
        <f t="shared" si="20"/>
        <v>12.440956646187491</v>
      </c>
      <c r="AH43" s="172">
        <f t="shared" si="20"/>
        <v>12.295660881973719</v>
      </c>
      <c r="AI43" s="172">
        <f t="shared" si="20"/>
        <v>12.154673988532007</v>
      </c>
      <c r="AJ43" s="173">
        <f t="shared" si="20"/>
        <v>12.017849119266776</v>
      </c>
    </row>
    <row r="44" spans="1:36" x14ac:dyDescent="0.3">
      <c r="A44" s="7" t="s">
        <v>450</v>
      </c>
      <c r="B44" s="59" t="s">
        <v>529</v>
      </c>
      <c r="C44" s="241">
        <v>1.0005000000000011</v>
      </c>
      <c r="D44" s="241">
        <v>0.99009999999999776</v>
      </c>
      <c r="E44" s="241">
        <v>0.98270000000000168</v>
      </c>
      <c r="F44" s="241">
        <v>0.99939999999999829</v>
      </c>
      <c r="G44" s="241">
        <v>1.0046000000000017</v>
      </c>
      <c r="H44" s="241">
        <v>1.019499999999999</v>
      </c>
      <c r="I44" s="172">
        <f>0.0980065492623211*H51</f>
        <v>1.0826195457713037</v>
      </c>
      <c r="J44" s="172">
        <f t="shared" ref="J44:AJ44" si="21">0.0980065492623211*I51</f>
        <v>1.0927078965337795</v>
      </c>
      <c r="K44" s="172">
        <f t="shared" si="21"/>
        <v>1.0753903436392709</v>
      </c>
      <c r="L44" s="172">
        <f t="shared" si="21"/>
        <v>1.0591052925220441</v>
      </c>
      <c r="M44" s="172">
        <f t="shared" si="21"/>
        <v>1.0435456788255841</v>
      </c>
      <c r="N44" s="172">
        <f t="shared" si="21"/>
        <v>1.0286396284490129</v>
      </c>
      <c r="O44" s="172">
        <f t="shared" si="21"/>
        <v>1.014320654971989</v>
      </c>
      <c r="P44" s="172">
        <f t="shared" si="21"/>
        <v>1.0005249264060989</v>
      </c>
      <c r="Q44" s="172">
        <f t="shared" si="21"/>
        <v>0.98719557106132905</v>
      </c>
      <c r="R44" s="172">
        <f t="shared" si="21"/>
        <v>0.97427674787238305</v>
      </c>
      <c r="S44" s="172">
        <f t="shared" si="21"/>
        <v>0.96172002431496084</v>
      </c>
      <c r="T44" s="172">
        <f t="shared" si="21"/>
        <v>0.9494771553258583</v>
      </c>
      <c r="U44" s="172">
        <f t="shared" si="21"/>
        <v>0.93751816432579205</v>
      </c>
      <c r="V44" s="172">
        <f t="shared" si="21"/>
        <v>0.92580242096201315</v>
      </c>
      <c r="W44" s="172">
        <f t="shared" si="21"/>
        <v>0.91431685730804613</v>
      </c>
      <c r="X44" s="172">
        <f t="shared" si="21"/>
        <v>0.90306384431460573</v>
      </c>
      <c r="Y44" s="172">
        <f t="shared" si="21"/>
        <v>0.892040674222359</v>
      </c>
      <c r="Z44" s="172">
        <f t="shared" si="21"/>
        <v>0.88123799167187977</v>
      </c>
      <c r="AA44" s="172">
        <f t="shared" si="21"/>
        <v>0.87069682104292456</v>
      </c>
      <c r="AB44" s="172">
        <f t="shared" si="21"/>
        <v>0.86040249683576964</v>
      </c>
      <c r="AC44" s="172">
        <f t="shared" si="21"/>
        <v>0.8503578611341257</v>
      </c>
      <c r="AD44" s="172">
        <f t="shared" si="21"/>
        <v>0.84054752589517989</v>
      </c>
      <c r="AE44" s="172">
        <f t="shared" si="21"/>
        <v>0.83098425978931156</v>
      </c>
      <c r="AF44" s="172">
        <f t="shared" si="21"/>
        <v>0.82165755794377293</v>
      </c>
      <c r="AG44" s="172">
        <f t="shared" si="21"/>
        <v>0.8125542753829994</v>
      </c>
      <c r="AH44" s="172">
        <f t="shared" si="21"/>
        <v>0.80367414200901421</v>
      </c>
      <c r="AI44" s="172">
        <f t="shared" si="21"/>
        <v>0.79501141157051591</v>
      </c>
      <c r="AJ44" s="173">
        <f t="shared" si="21"/>
        <v>0.78656287392934898</v>
      </c>
    </row>
    <row r="45" spans="1:36" x14ac:dyDescent="0.3">
      <c r="A45" s="11" t="s">
        <v>451</v>
      </c>
      <c r="B45" s="56" t="s">
        <v>529</v>
      </c>
      <c r="C45" s="175">
        <f t="shared" ref="C45:H45" si="22">+SUM(C40:C44)</f>
        <v>35.943700000000007</v>
      </c>
      <c r="D45" s="175">
        <f t="shared" si="22"/>
        <v>36.367000000000104</v>
      </c>
      <c r="E45" s="175">
        <f t="shared" si="22"/>
        <v>37.096799999999973</v>
      </c>
      <c r="F45" s="175">
        <f t="shared" si="22"/>
        <v>38.087600000000002</v>
      </c>
      <c r="G45" s="175">
        <f t="shared" si="22"/>
        <v>38.446499999999993</v>
      </c>
      <c r="H45" s="175">
        <f t="shared" si="22"/>
        <v>39.400799999999983</v>
      </c>
      <c r="I45" s="175">
        <f>SUM(I40:I44)</f>
        <v>37.055441389355103</v>
      </c>
      <c r="J45" s="175">
        <f t="shared" ref="J45:AJ45" si="23">SUM(J40:J44)</f>
        <v>37.038785818245188</v>
      </c>
      <c r="K45" s="175">
        <f t="shared" si="23"/>
        <v>36.346950552188204</v>
      </c>
      <c r="L45" s="175">
        <f t="shared" si="23"/>
        <v>35.692961215839794</v>
      </c>
      <c r="M45" s="175">
        <f t="shared" si="23"/>
        <v>35.06835223253826</v>
      </c>
      <c r="N45" s="175">
        <f t="shared" si="23"/>
        <v>34.470616297943195</v>
      </c>
      <c r="O45" s="175">
        <f t="shared" si="23"/>
        <v>33.897431686593073</v>
      </c>
      <c r="P45" s="175">
        <f t="shared" si="23"/>
        <v>33.346588789803903</v>
      </c>
      <c r="Q45" s="175">
        <f t="shared" si="23"/>
        <v>32.816094863745576</v>
      </c>
      <c r="R45" s="175">
        <f t="shared" si="23"/>
        <v>32.304020912864665</v>
      </c>
      <c r="S45" s="175">
        <f t="shared" si="23"/>
        <v>31.808659420837731</v>
      </c>
      <c r="T45" s="175">
        <f t="shared" si="23"/>
        <v>31.328339396898777</v>
      </c>
      <c r="U45" s="175">
        <f t="shared" si="23"/>
        <v>30.861881064287058</v>
      </c>
      <c r="V45" s="175">
        <f t="shared" si="23"/>
        <v>30.407864173009209</v>
      </c>
      <c r="W45" s="175">
        <f t="shared" si="23"/>
        <v>29.96559079163363</v>
      </c>
      <c r="X45" s="175">
        <f t="shared" si="23"/>
        <v>29.534781671169792</v>
      </c>
      <c r="Y45" s="175">
        <f t="shared" si="23"/>
        <v>29.115057230431049</v>
      </c>
      <c r="Z45" s="175">
        <f t="shared" si="23"/>
        <v>28.705894130834579</v>
      </c>
      <c r="AA45" s="175">
        <f t="shared" si="23"/>
        <v>28.308066132578656</v>
      </c>
      <c r="AB45" s="175">
        <f t="shared" si="23"/>
        <v>27.920966208944296</v>
      </c>
      <c r="AC45" s="175">
        <f t="shared" si="23"/>
        <v>27.544446186148594</v>
      </c>
      <c r="AD45" s="175">
        <f t="shared" si="23"/>
        <v>27.177913798020079</v>
      </c>
      <c r="AE45" s="175">
        <f t="shared" si="23"/>
        <v>26.821502198284854</v>
      </c>
      <c r="AF45" s="175">
        <f t="shared" si="23"/>
        <v>26.474772119315947</v>
      </c>
      <c r="AG45" s="175">
        <f t="shared" si="23"/>
        <v>26.137228058728322</v>
      </c>
      <c r="AH45" s="175">
        <f t="shared" si="23"/>
        <v>25.808709735079432</v>
      </c>
      <c r="AI45" s="175">
        <f t="shared" si="23"/>
        <v>25.488929178306851</v>
      </c>
      <c r="AJ45" s="176">
        <f t="shared" si="23"/>
        <v>25.177671558658147</v>
      </c>
    </row>
    <row r="46" spans="1:36" x14ac:dyDescent="0.3">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row>
    <row r="47" spans="1:36" x14ac:dyDescent="0.3">
      <c r="A47" s="16" t="s">
        <v>452</v>
      </c>
      <c r="B47" s="58" t="s">
        <v>529</v>
      </c>
      <c r="C47" s="222">
        <v>80.613100000000003</v>
      </c>
      <c r="D47" s="222">
        <v>82.151800000000009</v>
      </c>
      <c r="E47" s="222">
        <v>83.433499999999995</v>
      </c>
      <c r="F47" s="222">
        <v>84.238200000000006</v>
      </c>
      <c r="G47" s="222">
        <v>86.084199999999996</v>
      </c>
      <c r="H47" s="222">
        <v>88.107500000000002</v>
      </c>
      <c r="I47" s="18">
        <f>+H47+I33-I40</f>
        <v>89.301057566704444</v>
      </c>
      <c r="J47" s="18">
        <f>+I47+J33-J40</f>
        <v>88.41048073463007</v>
      </c>
      <c r="K47" s="18">
        <f t="shared" ref="J47:AJ51" si="24">+J47+K33-K40</f>
        <v>87.546086186598131</v>
      </c>
      <c r="L47" s="18">
        <f t="shared" si="24"/>
        <v>86.690190293439173</v>
      </c>
      <c r="M47" s="18">
        <f t="shared" si="24"/>
        <v>85.842008961287817</v>
      </c>
      <c r="N47" s="18">
        <f t="shared" si="24"/>
        <v>85.000700771173697</v>
      </c>
      <c r="O47" s="18">
        <f t="shared" si="24"/>
        <v>84.165206407407581</v>
      </c>
      <c r="P47" s="18">
        <f t="shared" si="24"/>
        <v>83.334609875736078</v>
      </c>
      <c r="Q47" s="18">
        <f t="shared" si="24"/>
        <v>82.507732518299491</v>
      </c>
      <c r="R47" s="18">
        <f t="shared" si="24"/>
        <v>81.683641588948305</v>
      </c>
      <c r="S47" s="18">
        <f t="shared" si="24"/>
        <v>80.861141902817266</v>
      </c>
      <c r="T47" s="18">
        <f t="shared" si="24"/>
        <v>80.040156327924436</v>
      </c>
      <c r="U47" s="18">
        <f t="shared" si="24"/>
        <v>79.219594476136635</v>
      </c>
      <c r="V47" s="18">
        <f t="shared" si="24"/>
        <v>78.400228425284809</v>
      </c>
      <c r="W47" s="18">
        <f t="shared" si="24"/>
        <v>77.583826661255429</v>
      </c>
      <c r="X47" s="18">
        <f t="shared" si="24"/>
        <v>76.771642989217042</v>
      </c>
      <c r="Y47" s="18">
        <f t="shared" si="24"/>
        <v>75.964305421193686</v>
      </c>
      <c r="Z47" s="18">
        <f t="shared" si="24"/>
        <v>75.166099750864049</v>
      </c>
      <c r="AA47" s="18">
        <f t="shared" si="24"/>
        <v>74.377068771113372</v>
      </c>
      <c r="AB47" s="18">
        <f t="shared" si="24"/>
        <v>73.598457443614535</v>
      </c>
      <c r="AC47" s="18">
        <f t="shared" si="24"/>
        <v>72.830057416640074</v>
      </c>
      <c r="AD47" s="18">
        <f t="shared" si="24"/>
        <v>72.073677694316501</v>
      </c>
      <c r="AE47" s="18">
        <f t="shared" si="24"/>
        <v>71.329320363972499</v>
      </c>
      <c r="AF47" s="18">
        <f t="shared" si="24"/>
        <v>70.596711984612838</v>
      </c>
      <c r="AG47" s="18">
        <f t="shared" si="24"/>
        <v>69.87647186136752</v>
      </c>
      <c r="AH47" s="18">
        <f t="shared" si="24"/>
        <v>69.168753521028478</v>
      </c>
      <c r="AI47" s="18">
        <f t="shared" si="24"/>
        <v>68.473845417029224</v>
      </c>
      <c r="AJ47" s="19">
        <f t="shared" si="24"/>
        <v>67.791969580385853</v>
      </c>
    </row>
    <row r="48" spans="1:36" x14ac:dyDescent="0.3">
      <c r="A48" s="7" t="s">
        <v>453</v>
      </c>
      <c r="B48" s="59" t="s">
        <v>529</v>
      </c>
      <c r="C48" s="225">
        <v>27.018199999999997</v>
      </c>
      <c r="D48" s="225">
        <v>26.9132</v>
      </c>
      <c r="E48" s="225">
        <v>26.994700000000002</v>
      </c>
      <c r="F48" s="225">
        <v>26.972099999999998</v>
      </c>
      <c r="G48" s="225">
        <v>26.932599999999997</v>
      </c>
      <c r="H48" s="225">
        <v>27.300999999999998</v>
      </c>
      <c r="I48" s="20">
        <f>+H48+I34-I41</f>
        <v>27.150576899967128</v>
      </c>
      <c r="J48" s="20">
        <f t="shared" ref="J48:X48" si="25">+I48+J34-J41</f>
        <v>26.581381943108244</v>
      </c>
      <c r="K48" s="20">
        <f t="shared" si="25"/>
        <v>26.043935880081733</v>
      </c>
      <c r="L48" s="20">
        <f t="shared" si="25"/>
        <v>25.532513030943985</v>
      </c>
      <c r="M48" s="20">
        <f t="shared" si="25"/>
        <v>25.045154508067018</v>
      </c>
      <c r="N48" s="20">
        <f t="shared" si="25"/>
        <v>24.580020962990467</v>
      </c>
      <c r="O48" s="20">
        <f t="shared" si="25"/>
        <v>24.135347749385474</v>
      </c>
      <c r="P48" s="20">
        <f t="shared" si="25"/>
        <v>23.709513662324795</v>
      </c>
      <c r="Q48" s="20">
        <f t="shared" si="25"/>
        <v>23.300944790749163</v>
      </c>
      <c r="R48" s="20">
        <f t="shared" si="25"/>
        <v>22.908216445073499</v>
      </c>
      <c r="S48" s="20">
        <f t="shared" si="25"/>
        <v>22.529936270820215</v>
      </c>
      <c r="T48" s="20">
        <f t="shared" si="25"/>
        <v>22.165036454318738</v>
      </c>
      <c r="U48" s="20">
        <f t="shared" si="25"/>
        <v>21.81230779570636</v>
      </c>
      <c r="V48" s="20">
        <f t="shared" si="25"/>
        <v>21.471015374056872</v>
      </c>
      <c r="W48" s="20">
        <f t="shared" si="25"/>
        <v>21.140709700106637</v>
      </c>
      <c r="X48" s="20">
        <f t="shared" si="25"/>
        <v>20.820896012112975</v>
      </c>
      <c r="Y48" s="20">
        <f t="shared" si="24"/>
        <v>20.511004020784274</v>
      </c>
      <c r="Z48" s="20">
        <f t="shared" si="24"/>
        <v>20.211311250069169</v>
      </c>
      <c r="AA48" s="20">
        <f t="shared" si="24"/>
        <v>19.921233390755699</v>
      </c>
      <c r="AB48" s="20">
        <f t="shared" si="24"/>
        <v>19.640491427135146</v>
      </c>
      <c r="AC48" s="20">
        <f t="shared" si="24"/>
        <v>19.368534992866916</v>
      </c>
      <c r="AD48" s="20">
        <f t="shared" si="24"/>
        <v>19.105288671586738</v>
      </c>
      <c r="AE48" s="20">
        <f t="shared" si="24"/>
        <v>18.850324208513438</v>
      </c>
      <c r="AF48" s="20">
        <f t="shared" si="24"/>
        <v>18.603185642611976</v>
      </c>
      <c r="AG48" s="20">
        <f t="shared" si="24"/>
        <v>18.363639721404706</v>
      </c>
      <c r="AH48" s="20">
        <f t="shared" si="24"/>
        <v>18.131381064765463</v>
      </c>
      <c r="AI48" s="20">
        <f t="shared" si="24"/>
        <v>17.906159247404574</v>
      </c>
      <c r="AJ48" s="21">
        <f t="shared" si="24"/>
        <v>17.687733507730176</v>
      </c>
    </row>
    <row r="49" spans="1:36" x14ac:dyDescent="0.3">
      <c r="A49" s="7" t="s">
        <v>454</v>
      </c>
      <c r="B49" s="59" t="s">
        <v>529</v>
      </c>
      <c r="C49" s="225">
        <v>242.07089999999999</v>
      </c>
      <c r="D49" s="225">
        <v>238.44499999999999</v>
      </c>
      <c r="E49" s="225">
        <v>234.9847</v>
      </c>
      <c r="F49" s="225">
        <v>231.17779999999999</v>
      </c>
      <c r="G49" s="225">
        <v>228.2773</v>
      </c>
      <c r="H49" s="225">
        <v>225.56889999999999</v>
      </c>
      <c r="I49" s="20">
        <f>+H49+I35-I42</f>
        <v>221.78599524824403</v>
      </c>
      <c r="J49" s="20">
        <f t="shared" si="24"/>
        <v>217.0259702786756</v>
      </c>
      <c r="K49" s="20">
        <f t="shared" si="24"/>
        <v>212.42177621230084</v>
      </c>
      <c r="L49" s="20">
        <f t="shared" si="24"/>
        <v>207.9586310845456</v>
      </c>
      <c r="M49" s="20">
        <f t="shared" si="24"/>
        <v>203.6310466403223</v>
      </c>
      <c r="N49" s="20">
        <f t="shared" si="24"/>
        <v>199.43367644627611</v>
      </c>
      <c r="O49" s="20">
        <f t="shared" si="24"/>
        <v>195.36121662548487</v>
      </c>
      <c r="P49" s="20">
        <f t="shared" si="24"/>
        <v>191.40859838802575</v>
      </c>
      <c r="Q49" s="20">
        <f t="shared" si="24"/>
        <v>187.57075578042574</v>
      </c>
      <c r="R49" s="20">
        <f t="shared" si="24"/>
        <v>183.84290110152583</v>
      </c>
      <c r="S49" s="20">
        <f t="shared" si="24"/>
        <v>180.22023793177283</v>
      </c>
      <c r="T49" s="20">
        <f t="shared" si="24"/>
        <v>176.69873117321393</v>
      </c>
      <c r="U49" s="20">
        <f t="shared" si="24"/>
        <v>173.27392378456986</v>
      </c>
      <c r="V49" s="20">
        <f t="shared" si="24"/>
        <v>169.94253389568397</v>
      </c>
      <c r="W49" s="20">
        <f t="shared" si="24"/>
        <v>166.7020086616335</v>
      </c>
      <c r="X49" s="20">
        <f t="shared" si="24"/>
        <v>163.54968787415132</v>
      </c>
      <c r="Y49" s="20">
        <f t="shared" si="24"/>
        <v>160.48272022732536</v>
      </c>
      <c r="Z49" s="20">
        <f t="shared" si="24"/>
        <v>157.50046817177562</v>
      </c>
      <c r="AA49" s="20">
        <f t="shared" si="24"/>
        <v>154.60012150817411</v>
      </c>
      <c r="AB49" s="20">
        <f t="shared" si="24"/>
        <v>151.77966213623137</v>
      </c>
      <c r="AC49" s="20">
        <f t="shared" si="24"/>
        <v>149.03638659116427</v>
      </c>
      <c r="AD49" s="20">
        <f t="shared" si="24"/>
        <v>146.36882923722956</v>
      </c>
      <c r="AE49" s="20">
        <f t="shared" si="24"/>
        <v>143.77464460114822</v>
      </c>
      <c r="AF49" s="20">
        <f t="shared" si="24"/>
        <v>141.25142186648154</v>
      </c>
      <c r="AG49" s="20">
        <f t="shared" si="24"/>
        <v>138.79733619409546</v>
      </c>
      <c r="AH49" s="20">
        <f t="shared" si="24"/>
        <v>136.41039931563645</v>
      </c>
      <c r="AI49" s="20">
        <f t="shared" si="24"/>
        <v>134.08878376360676</v>
      </c>
      <c r="AJ49" s="21">
        <f t="shared" si="24"/>
        <v>131.8307090668479</v>
      </c>
    </row>
    <row r="50" spans="1:36" x14ac:dyDescent="0.3">
      <c r="A50" s="7" t="s">
        <v>455</v>
      </c>
      <c r="B50" s="59" t="s">
        <v>529</v>
      </c>
      <c r="C50" s="225">
        <v>175.06490000000005</v>
      </c>
      <c r="D50" s="225">
        <v>175.91419999999994</v>
      </c>
      <c r="E50" s="225">
        <v>177.79179999999997</v>
      </c>
      <c r="F50" s="225">
        <v>178.74449999999999</v>
      </c>
      <c r="G50" s="225">
        <v>180.2278</v>
      </c>
      <c r="H50" s="225">
        <v>181.66610000000003</v>
      </c>
      <c r="I50" s="20">
        <f>+H50+I36-I43</f>
        <v>181.96279554959207</v>
      </c>
      <c r="J50" s="20">
        <f t="shared" si="24"/>
        <v>178.14301596640797</v>
      </c>
      <c r="K50" s="20">
        <f t="shared" si="24"/>
        <v>174.5921693433751</v>
      </c>
      <c r="L50" s="20">
        <f t="shared" si="24"/>
        <v>171.25222460926292</v>
      </c>
      <c r="M50" s="20">
        <f t="shared" si="24"/>
        <v>168.10253401427366</v>
      </c>
      <c r="N50" s="20">
        <f t="shared" si="24"/>
        <v>165.12420319816351</v>
      </c>
      <c r="O50" s="20">
        <f t="shared" si="24"/>
        <v>162.29957930912764</v>
      </c>
      <c r="P50" s="20">
        <f t="shared" si="24"/>
        <v>159.61283667626583</v>
      </c>
      <c r="Q50" s="20">
        <f t="shared" si="24"/>
        <v>157.04898700366616</v>
      </c>
      <c r="R50" s="20">
        <f t="shared" si="24"/>
        <v>154.59480036697784</v>
      </c>
      <c r="S50" s="20">
        <f t="shared" si="24"/>
        <v>152.23762907983522</v>
      </c>
      <c r="T50" s="20">
        <f t="shared" si="24"/>
        <v>149.9681515884424</v>
      </c>
      <c r="U50" s="20">
        <f t="shared" si="24"/>
        <v>147.77585055468359</v>
      </c>
      <c r="V50" s="20">
        <f t="shared" si="24"/>
        <v>145.65488097174912</v>
      </c>
      <c r="W50" s="20">
        <f t="shared" si="24"/>
        <v>143.60215746584842</v>
      </c>
      <c r="X50" s="20">
        <f t="shared" si="24"/>
        <v>141.61414508358934</v>
      </c>
      <c r="Y50" s="20">
        <f t="shared" si="24"/>
        <v>139.68658327471479</v>
      </c>
      <c r="Z50" s="20">
        <f t="shared" si="24"/>
        <v>137.8232796912898</v>
      </c>
      <c r="AA50" s="20">
        <f t="shared" si="24"/>
        <v>136.01967646771357</v>
      </c>
      <c r="AB50" s="20">
        <f t="shared" si="24"/>
        <v>134.27414596003919</v>
      </c>
      <c r="AC50" s="20">
        <f t="shared" si="24"/>
        <v>132.58244125293675</v>
      </c>
      <c r="AD50" s="20">
        <f t="shared" si="24"/>
        <v>130.9448521967567</v>
      </c>
      <c r="AE50" s="20">
        <f t="shared" si="24"/>
        <v>129.35823289009858</v>
      </c>
      <c r="AF50" s="20">
        <f t="shared" si="24"/>
        <v>127.81917581582648</v>
      </c>
      <c r="AG50" s="20">
        <f t="shared" si="24"/>
        <v>126.32639794033841</v>
      </c>
      <c r="AH50" s="20">
        <f t="shared" si="24"/>
        <v>124.87788967581714</v>
      </c>
      <c r="AI50" s="20">
        <f t="shared" si="24"/>
        <v>123.47214231104761</v>
      </c>
      <c r="AJ50" s="21">
        <f t="shared" si="24"/>
        <v>122.10770781032338</v>
      </c>
    </row>
    <row r="51" spans="1:36" x14ac:dyDescent="0.3">
      <c r="A51" s="7" t="s">
        <v>456</v>
      </c>
      <c r="B51" s="59" t="s">
        <v>529</v>
      </c>
      <c r="C51" s="225">
        <v>10.171399999999998</v>
      </c>
      <c r="D51" s="225">
        <v>10.300700000000001</v>
      </c>
      <c r="E51" s="225">
        <v>10.446999999999999</v>
      </c>
      <c r="F51" s="225">
        <v>10.636100000000001</v>
      </c>
      <c r="G51" s="225">
        <v>10.883799999999999</v>
      </c>
      <c r="H51" s="225">
        <v>11.0464</v>
      </c>
      <c r="I51" s="20">
        <f>+H51+I37-I44</f>
        <v>11.149335475622896</v>
      </c>
      <c r="J51" s="20">
        <f t="shared" si="24"/>
        <v>10.972637560791133</v>
      </c>
      <c r="K51" s="20">
        <f t="shared" si="24"/>
        <v>10.806474674333018</v>
      </c>
      <c r="L51" s="20">
        <f t="shared" si="24"/>
        <v>10.647713715870806</v>
      </c>
      <c r="M51" s="20">
        <f t="shared" si="24"/>
        <v>10.495621325221746</v>
      </c>
      <c r="N51" s="20">
        <f t="shared" si="24"/>
        <v>10.349519114861312</v>
      </c>
      <c r="O51" s="20">
        <f t="shared" si="24"/>
        <v>10.208755781495039</v>
      </c>
      <c r="P51" s="20">
        <f t="shared" si="24"/>
        <v>10.072751040535403</v>
      </c>
      <c r="Q51" s="20">
        <f t="shared" si="24"/>
        <v>9.9409351232708545</v>
      </c>
      <c r="R51" s="20">
        <f t="shared" si="24"/>
        <v>9.8128138532951787</v>
      </c>
      <c r="S51" s="20">
        <f t="shared" si="24"/>
        <v>9.6878949669426593</v>
      </c>
      <c r="T51" s="20">
        <f t="shared" si="24"/>
        <v>9.5658726011918027</v>
      </c>
      <c r="U51" s="20">
        <f t="shared" si="24"/>
        <v>9.4463321883116294</v>
      </c>
      <c r="V51" s="20">
        <f t="shared" si="24"/>
        <v>9.3291403910244384</v>
      </c>
      <c r="W51" s="20">
        <f t="shared" si="24"/>
        <v>9.2143214010881547</v>
      </c>
      <c r="X51" s="20">
        <f t="shared" si="24"/>
        <v>9.1018475901518823</v>
      </c>
      <c r="Y51" s="20">
        <f t="shared" si="24"/>
        <v>8.9916235017436161</v>
      </c>
      <c r="Z51" s="20">
        <f t="shared" si="24"/>
        <v>8.8840677240094053</v>
      </c>
      <c r="AA51" s="20">
        <f t="shared" si="24"/>
        <v>8.7790306189930707</v>
      </c>
      <c r="AB51" s="20">
        <f t="shared" si="24"/>
        <v>8.6765411856108301</v>
      </c>
      <c r="AC51" s="20">
        <f t="shared" si="24"/>
        <v>8.5764424135105308</v>
      </c>
      <c r="AD51" s="20">
        <f t="shared" si="24"/>
        <v>8.4788645865402987</v>
      </c>
      <c r="AE51" s="20">
        <f t="shared" si="24"/>
        <v>8.38370051928419</v>
      </c>
      <c r="AF51" s="20">
        <f t="shared" si="24"/>
        <v>8.2908160883018489</v>
      </c>
      <c r="AG51" s="20">
        <f t="shared" si="24"/>
        <v>8.2002085376756462</v>
      </c>
      <c r="AH51" s="20">
        <f t="shared" si="24"/>
        <v>8.1118192361065038</v>
      </c>
      <c r="AI51" s="20">
        <f t="shared" si="24"/>
        <v>8.0256154292715767</v>
      </c>
      <c r="AJ51" s="21">
        <f t="shared" si="24"/>
        <v>7.9415618906772432</v>
      </c>
    </row>
    <row r="52" spans="1:36" x14ac:dyDescent="0.3">
      <c r="A52" s="11" t="s">
        <v>457</v>
      </c>
      <c r="B52" s="56" t="s">
        <v>529</v>
      </c>
      <c r="C52" s="23">
        <f>+SUM(C47:C51)</f>
        <v>534.93849999999998</v>
      </c>
      <c r="D52" s="23">
        <f t="shared" ref="D52:H52" si="26">+SUM(D47:D51)</f>
        <v>533.72489999999993</v>
      </c>
      <c r="E52" s="23">
        <f t="shared" si="26"/>
        <v>533.65170000000001</v>
      </c>
      <c r="F52" s="23">
        <f t="shared" si="26"/>
        <v>531.76870000000008</v>
      </c>
      <c r="G52" s="23">
        <f t="shared" si="26"/>
        <v>532.40569999999991</v>
      </c>
      <c r="H52" s="23">
        <f t="shared" si="26"/>
        <v>533.68989999999997</v>
      </c>
      <c r="I52" s="23">
        <f>+SUM(I47:I51)</f>
        <v>531.34976074013059</v>
      </c>
      <c r="J52" s="23">
        <f t="shared" ref="J52:AJ52" si="27">+SUM(J47:J51)</f>
        <v>521.13348648361307</v>
      </c>
      <c r="K52" s="23">
        <f t="shared" si="27"/>
        <v>511.41044229668876</v>
      </c>
      <c r="L52" s="23">
        <f t="shared" si="27"/>
        <v>502.08127273406245</v>
      </c>
      <c r="M52" s="23">
        <f>+SUM(M47:M51)</f>
        <v>493.11636544917252</v>
      </c>
      <c r="N52" s="23">
        <f t="shared" si="27"/>
        <v>484.48812049346509</v>
      </c>
      <c r="O52" s="23">
        <f t="shared" si="27"/>
        <v>476.17010587290059</v>
      </c>
      <c r="P52" s="23">
        <f t="shared" si="27"/>
        <v>468.13830964288786</v>
      </c>
      <c r="Q52" s="23">
        <f t="shared" si="27"/>
        <v>460.36935521641135</v>
      </c>
      <c r="R52" s="23">
        <f t="shared" si="27"/>
        <v>452.84237335582065</v>
      </c>
      <c r="S52" s="23">
        <f t="shared" si="27"/>
        <v>445.53684015218818</v>
      </c>
      <c r="T52" s="23">
        <f t="shared" si="27"/>
        <v>438.43794814509135</v>
      </c>
      <c r="U52" s="23">
        <f t="shared" si="27"/>
        <v>431.5280087994081</v>
      </c>
      <c r="V52" s="23">
        <f t="shared" si="27"/>
        <v>424.79779905779924</v>
      </c>
      <c r="W52" s="23">
        <f t="shared" si="27"/>
        <v>418.2430238899322</v>
      </c>
      <c r="X52" s="23">
        <f t="shared" si="27"/>
        <v>411.85821954922255</v>
      </c>
      <c r="Y52" s="23">
        <f t="shared" si="27"/>
        <v>405.63623644576171</v>
      </c>
      <c r="Z52" s="23">
        <f t="shared" si="27"/>
        <v>399.58522658800808</v>
      </c>
      <c r="AA52" s="23">
        <f t="shared" si="27"/>
        <v>393.69713075674986</v>
      </c>
      <c r="AB52" s="23">
        <f t="shared" si="27"/>
        <v>387.96929815263104</v>
      </c>
      <c r="AC52" s="23">
        <f t="shared" si="27"/>
        <v>382.39386266711853</v>
      </c>
      <c r="AD52" s="23">
        <f t="shared" si="27"/>
        <v>376.97151238642977</v>
      </c>
      <c r="AE52" s="23">
        <f t="shared" si="27"/>
        <v>371.69622258301695</v>
      </c>
      <c r="AF52" s="23">
        <f t="shared" si="27"/>
        <v>366.56131139783469</v>
      </c>
      <c r="AG52" s="23">
        <f t="shared" si="27"/>
        <v>361.56405425488174</v>
      </c>
      <c r="AH52" s="23">
        <f t="shared" si="27"/>
        <v>356.70024281335401</v>
      </c>
      <c r="AI52" s="23">
        <f t="shared" si="27"/>
        <v>351.96654616835974</v>
      </c>
      <c r="AJ52" s="24">
        <f t="shared" si="27"/>
        <v>347.35968185596454</v>
      </c>
    </row>
    <row r="53" spans="1:36" x14ac:dyDescent="0.3">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row>
    <row r="54" spans="1:36" x14ac:dyDescent="0.3">
      <c r="A54" s="9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row>
    <row r="55" spans="1:36" s="17" customFormat="1" x14ac:dyDescent="0.3">
      <c r="A55" s="89" t="s">
        <v>541</v>
      </c>
      <c r="B55" s="25" t="s">
        <v>526</v>
      </c>
      <c r="C55" s="232">
        <v>1873.6190810000001</v>
      </c>
      <c r="D55" s="234">
        <v>1867.8520120000001</v>
      </c>
      <c r="E55" s="234">
        <v>1864.58836</v>
      </c>
      <c r="F55" s="234">
        <v>1864.58836</v>
      </c>
      <c r="G55" s="234">
        <v>1864.58836</v>
      </c>
      <c r="H55" s="234">
        <v>1864.58836</v>
      </c>
      <c r="I55" s="234">
        <v>1864.58836</v>
      </c>
      <c r="J55" s="234">
        <v>1864.58836</v>
      </c>
      <c r="K55" s="234">
        <v>1864.58836</v>
      </c>
      <c r="L55" s="234">
        <v>1864.58836</v>
      </c>
      <c r="M55" s="234">
        <v>1864.58836</v>
      </c>
      <c r="N55" s="234">
        <v>1864.58836</v>
      </c>
      <c r="O55" s="234">
        <v>1864.58836</v>
      </c>
      <c r="P55" s="234">
        <v>1864.58836</v>
      </c>
      <c r="Q55" s="234">
        <v>1864.58836</v>
      </c>
      <c r="R55" s="234">
        <v>1864.58836</v>
      </c>
      <c r="S55" s="234">
        <v>1864.58836</v>
      </c>
      <c r="T55" s="234">
        <v>1864.58836</v>
      </c>
      <c r="U55" s="234">
        <v>1864.58836</v>
      </c>
      <c r="V55" s="234">
        <v>1864.58836</v>
      </c>
      <c r="W55" s="234">
        <v>1864.58836</v>
      </c>
      <c r="X55" s="234">
        <v>1864.58836</v>
      </c>
      <c r="Y55" s="234">
        <v>1864.58836</v>
      </c>
      <c r="Z55" s="234">
        <v>1864.58836</v>
      </c>
      <c r="AA55" s="234">
        <v>1864.58836</v>
      </c>
      <c r="AB55" s="234">
        <v>1864.58836</v>
      </c>
      <c r="AC55" s="234">
        <v>1864.58836</v>
      </c>
      <c r="AD55" s="234">
        <v>1864.58836</v>
      </c>
      <c r="AE55" s="234">
        <v>1864.58836</v>
      </c>
      <c r="AF55" s="234">
        <v>1864.58836</v>
      </c>
      <c r="AG55" s="234">
        <v>1864.58836</v>
      </c>
      <c r="AH55" s="234">
        <v>1864.58836</v>
      </c>
      <c r="AI55" s="234">
        <v>1864.58836</v>
      </c>
      <c r="AJ55" s="235">
        <v>1864.58836</v>
      </c>
    </row>
    <row r="56" spans="1:36" x14ac:dyDescent="0.3">
      <c r="A56" s="90" t="s">
        <v>540</v>
      </c>
      <c r="B56" s="29" t="s">
        <v>526</v>
      </c>
      <c r="C56" s="233">
        <v>9.1999999999999998E-2</v>
      </c>
      <c r="D56" s="224">
        <v>7.1999999999999995E-2</v>
      </c>
      <c r="E56" s="224">
        <v>6.6000000000000003E-2</v>
      </c>
      <c r="F56" s="224">
        <v>7.0000000000000007E-2</v>
      </c>
      <c r="G56" s="224">
        <v>6.7000000000000004E-2</v>
      </c>
      <c r="H56" s="224">
        <v>6.0999999999999999E-2</v>
      </c>
      <c r="I56" s="224">
        <v>6.5000000000000002E-2</v>
      </c>
      <c r="J56" s="224">
        <v>6.4000000000000001E-2</v>
      </c>
      <c r="K56" s="224">
        <v>6.4000000000000001E-2</v>
      </c>
      <c r="L56" s="224">
        <v>6.4000000000000001E-2</v>
      </c>
      <c r="M56" s="224">
        <v>6.4000000000000001E-2</v>
      </c>
      <c r="N56" s="224">
        <v>6.4000000000000001E-2</v>
      </c>
      <c r="O56" s="224">
        <v>6.4000000000000001E-2</v>
      </c>
      <c r="P56" s="224">
        <v>6.4000000000000001E-2</v>
      </c>
      <c r="Q56" s="224">
        <v>6.4000000000000001E-2</v>
      </c>
      <c r="R56" s="224">
        <v>6.4000000000000001E-2</v>
      </c>
      <c r="S56" s="224">
        <v>6.4000000000000001E-2</v>
      </c>
      <c r="T56" s="224">
        <v>6.4000000000000001E-2</v>
      </c>
      <c r="U56" s="224">
        <v>6.4000000000000001E-2</v>
      </c>
      <c r="V56" s="224">
        <v>6.4000000000000001E-2</v>
      </c>
      <c r="W56" s="224">
        <v>6.4000000000000001E-2</v>
      </c>
      <c r="X56" s="224">
        <v>6.4000000000000001E-2</v>
      </c>
      <c r="Y56" s="224">
        <v>6.4000000000000001E-2</v>
      </c>
      <c r="Z56" s="224">
        <v>6.4000000000000001E-2</v>
      </c>
      <c r="AA56" s="224">
        <v>6.4000000000000001E-2</v>
      </c>
      <c r="AB56" s="224">
        <v>6.4000000000000001E-2</v>
      </c>
      <c r="AC56" s="224">
        <v>6.4000000000000001E-2</v>
      </c>
      <c r="AD56" s="224">
        <v>6.4000000000000001E-2</v>
      </c>
      <c r="AE56" s="224">
        <v>6.4000000000000001E-2</v>
      </c>
      <c r="AF56" s="224">
        <v>6.4000000000000001E-2</v>
      </c>
      <c r="AG56" s="224">
        <v>6.4000000000000001E-2</v>
      </c>
      <c r="AH56" s="224">
        <v>6.4000000000000001E-2</v>
      </c>
      <c r="AI56" s="224">
        <v>6.4000000000000001E-2</v>
      </c>
      <c r="AJ56" s="240">
        <v>6.4000000000000001E-2</v>
      </c>
    </row>
    <row r="57" spans="1:36" x14ac:dyDescent="0.3">
      <c r="A57" s="90" t="s">
        <v>538</v>
      </c>
      <c r="B57" s="29" t="s">
        <v>526</v>
      </c>
      <c r="C57" s="233">
        <v>6657888</v>
      </c>
      <c r="D57" s="224">
        <v>6624826</v>
      </c>
      <c r="E57" s="224">
        <v>6587247.2300000004</v>
      </c>
      <c r="F57" s="224">
        <v>6549668.46</v>
      </c>
      <c r="G57" s="224">
        <v>6512089.6900000004</v>
      </c>
      <c r="H57" s="224">
        <v>6474510.9199999999</v>
      </c>
      <c r="I57" s="224">
        <v>6436932.1500000004</v>
      </c>
      <c r="J57" s="224">
        <v>6399353.3799999999</v>
      </c>
      <c r="K57" s="224">
        <v>6361774.6200000001</v>
      </c>
      <c r="L57" s="224">
        <v>6324195.8499999996</v>
      </c>
      <c r="M57" s="224">
        <v>6286617.0800000001</v>
      </c>
      <c r="N57" s="224">
        <v>6249038.3099999996</v>
      </c>
      <c r="O57" s="224">
        <v>6211459.54</v>
      </c>
      <c r="P57" s="224">
        <v>6173880.7699999996</v>
      </c>
      <c r="Q57" s="224">
        <v>6136302</v>
      </c>
      <c r="R57" s="224">
        <v>6098723.2300000004</v>
      </c>
      <c r="S57" s="224">
        <v>6061144.46</v>
      </c>
      <c r="T57" s="224">
        <v>6023565.6900000004</v>
      </c>
      <c r="U57" s="224">
        <v>5985986.9199999999</v>
      </c>
      <c r="V57" s="224">
        <v>5948408.1500000004</v>
      </c>
      <c r="W57" s="224">
        <v>5910829.3799999999</v>
      </c>
      <c r="X57" s="224">
        <v>5873250.6200000001</v>
      </c>
      <c r="Y57" s="224">
        <v>5835671.8499999996</v>
      </c>
      <c r="Z57" s="224">
        <v>5798093.0800000001</v>
      </c>
      <c r="AA57" s="224">
        <v>5760514.3099999996</v>
      </c>
      <c r="AB57" s="224">
        <v>5722935.54</v>
      </c>
      <c r="AC57" s="224">
        <v>5685356.7699999996</v>
      </c>
      <c r="AD57" s="224">
        <v>5647778</v>
      </c>
      <c r="AE57" s="224">
        <v>5610199.2300000004</v>
      </c>
      <c r="AF57" s="224">
        <v>5572620.46</v>
      </c>
      <c r="AG57" s="224">
        <v>5535041.6900000004</v>
      </c>
      <c r="AH57" s="224">
        <v>5497462.9199999999</v>
      </c>
      <c r="AI57" s="224">
        <v>5459884.1500000004</v>
      </c>
      <c r="AJ57" s="240">
        <v>5422305.3799999999</v>
      </c>
    </row>
    <row r="58" spans="1:36" x14ac:dyDescent="0.3">
      <c r="A58" s="90" t="s">
        <v>539</v>
      </c>
      <c r="B58" s="29" t="s">
        <v>526</v>
      </c>
      <c r="C58" s="233">
        <v>0.75</v>
      </c>
      <c r="D58" s="224">
        <v>0.75700000000000001</v>
      </c>
      <c r="E58" s="224">
        <v>0.76</v>
      </c>
      <c r="F58" s="224">
        <v>0.749</v>
      </c>
      <c r="G58" s="224">
        <v>0.76</v>
      </c>
      <c r="H58" s="224">
        <v>0.77400000000000002</v>
      </c>
      <c r="I58" s="224">
        <v>0.78800000000000003</v>
      </c>
      <c r="J58" s="224">
        <v>0.79200000000000004</v>
      </c>
      <c r="K58" s="224">
        <v>0.794230769</v>
      </c>
      <c r="L58" s="224">
        <v>0.79646153799999997</v>
      </c>
      <c r="M58" s="224">
        <v>0.79869230800000002</v>
      </c>
      <c r="N58" s="224">
        <v>0.80092307699999998</v>
      </c>
      <c r="O58" s="224">
        <v>0.80315384599999995</v>
      </c>
      <c r="P58" s="224">
        <v>0.80538461500000003</v>
      </c>
      <c r="Q58" s="224">
        <v>0.80761538499999996</v>
      </c>
      <c r="R58" s="224">
        <v>0.80984615400000004</v>
      </c>
      <c r="S58" s="224">
        <v>0.81207692300000001</v>
      </c>
      <c r="T58" s="224">
        <v>0.81430769199999997</v>
      </c>
      <c r="U58" s="224">
        <v>0.81653846200000002</v>
      </c>
      <c r="V58" s="224">
        <v>0.81876923099999999</v>
      </c>
      <c r="W58" s="224">
        <v>0.82099999999999995</v>
      </c>
      <c r="X58" s="224">
        <v>0.82323076900000003</v>
      </c>
      <c r="Y58" s="224">
        <v>0.82546153799999999</v>
      </c>
      <c r="Z58" s="224">
        <v>0.82769230800000004</v>
      </c>
      <c r="AA58" s="224">
        <v>0.82992307700000001</v>
      </c>
      <c r="AB58" s="224">
        <v>0.83215384599999997</v>
      </c>
      <c r="AC58" s="224">
        <v>0.83438461500000005</v>
      </c>
      <c r="AD58" s="224">
        <v>0.83661538499999999</v>
      </c>
      <c r="AE58" s="224">
        <v>0.83884615399999995</v>
      </c>
      <c r="AF58" s="224">
        <v>0.84107692300000003</v>
      </c>
      <c r="AG58" s="224">
        <v>0.843307692</v>
      </c>
      <c r="AH58" s="224">
        <v>0.84553846200000005</v>
      </c>
      <c r="AI58" s="224">
        <v>0.84776923100000001</v>
      </c>
      <c r="AJ58" s="240">
        <v>0.85</v>
      </c>
    </row>
    <row r="59" spans="1:36" s="22" customFormat="1" x14ac:dyDescent="0.3">
      <c r="A59" s="11" t="s">
        <v>312</v>
      </c>
      <c r="B59" s="33" t="s">
        <v>529</v>
      </c>
      <c r="C59" s="11">
        <f>C55*(1-C56)*C57*C58</f>
        <v>8495029623.2493925</v>
      </c>
      <c r="D59" s="22">
        <f t="shared" ref="D59:AJ59" si="28">D55*(1-D56)*D57*D58</f>
        <v>8692822190.9297714</v>
      </c>
      <c r="E59" s="22">
        <f t="shared" si="28"/>
        <v>8718613001.0236511</v>
      </c>
      <c r="F59" s="22">
        <f t="shared" si="28"/>
        <v>8506816246.6493397</v>
      </c>
      <c r="G59" s="22">
        <f t="shared" si="28"/>
        <v>8609909333.7230778</v>
      </c>
      <c r="H59" s="22">
        <f t="shared" si="28"/>
        <v>8773976954.8293991</v>
      </c>
      <c r="I59" s="22">
        <f t="shared" si="28"/>
        <v>8843002106.5294151</v>
      </c>
      <c r="J59" s="22">
        <f t="shared" si="28"/>
        <v>8845453263.3561687</v>
      </c>
      <c r="K59" s="22">
        <f t="shared" si="28"/>
        <v>8818278376.5087452</v>
      </c>
      <c r="L59" s="22">
        <f t="shared" si="28"/>
        <v>8790810867.9877377</v>
      </c>
      <c r="M59" s="22">
        <f t="shared" si="28"/>
        <v>8763050762.5873165</v>
      </c>
      <c r="N59" s="22">
        <f t="shared" si="28"/>
        <v>8734998038.2983971</v>
      </c>
      <c r="O59" s="22">
        <f t="shared" si="28"/>
        <v>8706652706.1583118</v>
      </c>
      <c r="P59" s="22">
        <f t="shared" si="28"/>
        <v>8678014766.1670628</v>
      </c>
      <c r="Q59" s="22">
        <f t="shared" si="28"/>
        <v>8649084229.0340595</v>
      </c>
      <c r="R59" s="22">
        <f t="shared" si="28"/>
        <v>8619861073.2748985</v>
      </c>
      <c r="S59" s="22">
        <f t="shared" si="28"/>
        <v>8590345309.6645699</v>
      </c>
      <c r="T59" s="22">
        <f t="shared" si="28"/>
        <v>8560536938.2030773</v>
      </c>
      <c r="U59" s="22">
        <f t="shared" si="28"/>
        <v>8530435969.3374939</v>
      </c>
      <c r="V59" s="22">
        <f t="shared" si="28"/>
        <v>8500042382.1080875</v>
      </c>
      <c r="W59" s="22">
        <f t="shared" si="28"/>
        <v>8469356187.0275154</v>
      </c>
      <c r="X59" s="22">
        <f t="shared" si="28"/>
        <v>8438377398.463253</v>
      </c>
      <c r="Y59" s="22">
        <f t="shared" si="28"/>
        <v>8407105987.719286</v>
      </c>
      <c r="Z59" s="22">
        <f t="shared" si="28"/>
        <v>8375541979.2433043</v>
      </c>
      <c r="AA59" s="22">
        <f t="shared" si="28"/>
        <v>8343685352.7314205</v>
      </c>
      <c r="AB59" s="22">
        <f t="shared" si="28"/>
        <v>8311536118.3683748</v>
      </c>
      <c r="AC59" s="22">
        <f t="shared" si="28"/>
        <v>8279094276.1541634</v>
      </c>
      <c r="AD59" s="22">
        <f t="shared" si="28"/>
        <v>8246359835.9455986</v>
      </c>
      <c r="AE59" s="22">
        <f t="shared" si="28"/>
        <v>8213332777.9634743</v>
      </c>
      <c r="AF59" s="22">
        <f t="shared" si="28"/>
        <v>8180013112.1301842</v>
      </c>
      <c r="AG59" s="22">
        <f t="shared" si="28"/>
        <v>8146400838.4457302</v>
      </c>
      <c r="AH59" s="22">
        <f t="shared" si="28"/>
        <v>8112495966.5045834</v>
      </c>
      <c r="AI59" s="22">
        <f t="shared" si="28"/>
        <v>8078298477.0522156</v>
      </c>
      <c r="AJ59" s="36">
        <f t="shared" si="28"/>
        <v>8043808379.7486811</v>
      </c>
    </row>
    <row r="60" spans="1:36" ht="15" thickBot="1" x14ac:dyDescent="0.35"/>
    <row r="61" spans="1:36" ht="15" thickBot="1" x14ac:dyDescent="0.35">
      <c r="A61" s="38" t="s">
        <v>0</v>
      </c>
      <c r="B61" s="61" t="s">
        <v>529</v>
      </c>
      <c r="C61" s="39" t="s">
        <v>398</v>
      </c>
      <c r="D61" s="40">
        <f t="shared" ref="D61:AJ61" si="29">+((D462/0.14)^1.93)*0.00000102 + 0.00000039</f>
        <v>3.1326113078852671E-6</v>
      </c>
      <c r="E61" s="40">
        <f t="shared" si="29"/>
        <v>3.0789658759430031E-6</v>
      </c>
      <c r="F61" s="40">
        <f t="shared" si="29"/>
        <v>3.1379239331725787E-6</v>
      </c>
      <c r="G61" s="40">
        <f t="shared" si="29"/>
        <v>3.06523644138899E-6</v>
      </c>
      <c r="H61" s="40">
        <f t="shared" si="29"/>
        <v>3.0557918149236972E-6</v>
      </c>
      <c r="I61" s="40">
        <f t="shared" si="29"/>
        <v>2.6567080837643715E-6</v>
      </c>
      <c r="J61" s="40">
        <f t="shared" si="29"/>
        <v>2.6519258174433662E-6</v>
      </c>
      <c r="K61" s="40">
        <f t="shared" si="29"/>
        <v>2.6465900962871372E-6</v>
      </c>
      <c r="L61" s="40">
        <f t="shared" si="29"/>
        <v>2.640728281700849E-6</v>
      </c>
      <c r="M61" s="40">
        <f t="shared" si="29"/>
        <v>2.6343117047510883E-6</v>
      </c>
      <c r="N61" s="40">
        <f t="shared" si="29"/>
        <v>2.6272420573629765E-6</v>
      </c>
      <c r="O61" s="40">
        <f t="shared" si="29"/>
        <v>2.6195592906441446E-6</v>
      </c>
      <c r="P61" s="40">
        <f t="shared" si="29"/>
        <v>2.6111389281459366E-6</v>
      </c>
      <c r="Q61" s="40">
        <f t="shared" si="29"/>
        <v>2.6020566504827602E-6</v>
      </c>
      <c r="R61" s="40">
        <f t="shared" si="29"/>
        <v>2.5921823314690469E-6</v>
      </c>
      <c r="S61" s="40">
        <f t="shared" si="29"/>
        <v>2.5819589938745465E-6</v>
      </c>
      <c r="T61" s="40">
        <f t="shared" si="29"/>
        <v>2.570963637086129E-6</v>
      </c>
      <c r="U61" s="40">
        <f t="shared" si="29"/>
        <v>2.5599676348543561E-6</v>
      </c>
      <c r="V61" s="40">
        <f t="shared" si="29"/>
        <v>2.549443878678898E-6</v>
      </c>
      <c r="W61" s="40">
        <f t="shared" si="29"/>
        <v>2.5392474942513844E-6</v>
      </c>
      <c r="X61" s="40">
        <f t="shared" si="29"/>
        <v>2.529163377460278E-6</v>
      </c>
      <c r="Y61" s="40">
        <f t="shared" si="29"/>
        <v>2.5208477208470143E-6</v>
      </c>
      <c r="Z61" s="40">
        <f t="shared" si="29"/>
        <v>2.512589352311209E-6</v>
      </c>
      <c r="AA61" s="40">
        <f t="shared" si="29"/>
        <v>2.5049425092526448E-6</v>
      </c>
      <c r="AB61" s="40">
        <f t="shared" si="29"/>
        <v>2.4973116197170787E-6</v>
      </c>
      <c r="AC61" s="40">
        <f t="shared" si="29"/>
        <v>2.4906197987609854E-6</v>
      </c>
      <c r="AD61" s="40">
        <f t="shared" si="29"/>
        <v>2.4841232106028873E-6</v>
      </c>
      <c r="AE61" s="40">
        <f t="shared" si="29"/>
        <v>2.4777067265490417E-6</v>
      </c>
      <c r="AF61" s="40">
        <f t="shared" si="29"/>
        <v>2.4717864702324051E-6</v>
      </c>
      <c r="AG61" s="40">
        <f t="shared" si="29"/>
        <v>2.4661812498008166E-6</v>
      </c>
      <c r="AH61" s="40">
        <f t="shared" si="29"/>
        <v>2.460972660127014E-6</v>
      </c>
      <c r="AI61" s="40">
        <f t="shared" si="29"/>
        <v>2.4561525937851557E-6</v>
      </c>
      <c r="AJ61" s="41">
        <f t="shared" si="29"/>
        <v>2.45189911362093E-6</v>
      </c>
    </row>
    <row r="62" spans="1:36" x14ac:dyDescent="0.3">
      <c r="C62" s="42"/>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row>
    <row r="63" spans="1:36" x14ac:dyDescent="0.3">
      <c r="A63" s="16" t="s">
        <v>313</v>
      </c>
      <c r="B63" s="58" t="s">
        <v>529</v>
      </c>
      <c r="C63" s="18">
        <f>189.1</f>
        <v>189.1</v>
      </c>
      <c r="D63" s="18">
        <f>194.6</f>
        <v>194.6</v>
      </c>
      <c r="E63" s="18">
        <f>200</f>
        <v>200</v>
      </c>
      <c r="F63" s="18">
        <f>183.6</f>
        <v>183.6</v>
      </c>
      <c r="G63" s="18">
        <f>193.8</f>
        <v>193.8</v>
      </c>
      <c r="H63" s="18">
        <f>207.3</f>
        <v>207.3</v>
      </c>
      <c r="I63" s="18">
        <f>+((I61*((I52)^0.3)*(I59^0.7)))</f>
        <v>160.16875284583656</v>
      </c>
      <c r="J63" s="18">
        <f>+((J61*((J52)^0.3)*(J59^0.7)))</f>
        <v>158.98279579803872</v>
      </c>
      <c r="K63" s="18">
        <f t="shared" ref="K63:AJ63" si="30">+((K61*((K52)^0.3)*(K59^0.7)))</f>
        <v>157.42953897754586</v>
      </c>
      <c r="L63" s="18">
        <f t="shared" si="30"/>
        <v>155.87489682399791</v>
      </c>
      <c r="M63" s="18">
        <f t="shared" si="30"/>
        <v>154.31591403882291</v>
      </c>
      <c r="N63" s="18">
        <f t="shared" si="30"/>
        <v>152.74570095946012</v>
      </c>
      <c r="O63" s="18">
        <f>+((O61*((O52)^0.3)*(O59^0.7)))</f>
        <v>151.16551421822402</v>
      </c>
      <c r="P63" s="18">
        <f t="shared" si="30"/>
        <v>149.56724827798038</v>
      </c>
      <c r="Q63" s="18">
        <f t="shared" si="30"/>
        <v>147.95435673808649</v>
      </c>
      <c r="R63" s="18">
        <f t="shared" si="30"/>
        <v>146.31870539050689</v>
      </c>
      <c r="S63" s="18">
        <f t="shared" si="30"/>
        <v>144.68445140334265</v>
      </c>
      <c r="T63" s="18">
        <f t="shared" si="30"/>
        <v>143.02734568596239</v>
      </c>
      <c r="U63" s="18">
        <f t="shared" si="30"/>
        <v>141.38945832363427</v>
      </c>
      <c r="V63" s="18">
        <f t="shared" si="30"/>
        <v>139.79604903639384</v>
      </c>
      <c r="W63" s="18">
        <f t="shared" si="30"/>
        <v>138.23847140101211</v>
      </c>
      <c r="X63" s="18">
        <f t="shared" si="30"/>
        <v>136.70439187939849</v>
      </c>
      <c r="Y63" s="18">
        <f t="shared" si="30"/>
        <v>135.28205781682612</v>
      </c>
      <c r="Z63" s="18">
        <f t="shared" si="30"/>
        <v>133.87928545539603</v>
      </c>
      <c r="AA63" s="18">
        <f t="shared" si="30"/>
        <v>132.52474597859708</v>
      </c>
      <c r="AB63" s="18">
        <f t="shared" si="30"/>
        <v>131.18641172285044</v>
      </c>
      <c r="AC63" s="18">
        <f t="shared" si="30"/>
        <v>129.9118267881139</v>
      </c>
      <c r="AD63" s="18">
        <f t="shared" si="30"/>
        <v>128.66170119439317</v>
      </c>
      <c r="AE63" s="18">
        <f t="shared" si="30"/>
        <v>127.42948787095754</v>
      </c>
      <c r="AF63" s="18">
        <f t="shared" si="30"/>
        <v>126.23585859902639</v>
      </c>
      <c r="AG63" s="18">
        <f t="shared" si="30"/>
        <v>125.07099607136858</v>
      </c>
      <c r="AH63" s="18">
        <f t="shared" si="30"/>
        <v>123.93842024210092</v>
      </c>
      <c r="AI63" s="18">
        <f t="shared" si="30"/>
        <v>122.83713753216549</v>
      </c>
      <c r="AJ63" s="19">
        <f t="shared" si="30"/>
        <v>121.77541562578975</v>
      </c>
    </row>
    <row r="64" spans="1:36" x14ac:dyDescent="0.3">
      <c r="A64" s="7" t="s">
        <v>477</v>
      </c>
      <c r="B64" s="59" t="s">
        <v>529</v>
      </c>
      <c r="C64" s="3">
        <f>0.230432832489315*C63</f>
        <v>43.574848623729466</v>
      </c>
      <c r="D64" s="3">
        <f t="shared" ref="D64:AJ64" si="31">0.230432832489315*D63</f>
        <v>44.842229202420697</v>
      </c>
      <c r="E64" s="3">
        <f t="shared" si="31"/>
        <v>46.086566497863004</v>
      </c>
      <c r="F64" s="3">
        <f t="shared" si="31"/>
        <v>42.307468045038235</v>
      </c>
      <c r="G64" s="3">
        <f t="shared" si="31"/>
        <v>44.657882936429253</v>
      </c>
      <c r="H64" s="3">
        <f t="shared" si="31"/>
        <v>47.768726175035006</v>
      </c>
      <c r="I64" s="3">
        <f t="shared" si="31"/>
        <v>36.908139394547156</v>
      </c>
      <c r="J64" s="3">
        <f>0.230432832489315*J63</f>
        <v>36.63485595281243</v>
      </c>
      <c r="K64" s="3">
        <f t="shared" si="31"/>
        <v>36.276934584082916</v>
      </c>
      <c r="L64" s="3">
        <f t="shared" si="31"/>
        <v>35.918693989133573</v>
      </c>
      <c r="M64" s="3">
        <f t="shared" si="31"/>
        <v>35.559453170143613</v>
      </c>
      <c r="N64" s="3">
        <f t="shared" si="31"/>
        <v>35.19762452265428</v>
      </c>
      <c r="O64" s="3">
        <f t="shared" si="31"/>
        <v>34.833497616009183</v>
      </c>
      <c r="P64" s="3">
        <f t="shared" si="31"/>
        <v>34.465204668327644</v>
      </c>
      <c r="Q64" s="3">
        <f t="shared" si="31"/>
        <v>34.093541502291842</v>
      </c>
      <c r="R64" s="3">
        <f t="shared" si="31"/>
        <v>33.716633729304107</v>
      </c>
      <c r="S64" s="3">
        <f t="shared" si="31"/>
        <v>33.340047954034894</v>
      </c>
      <c r="T64" s="3">
        <f t="shared" si="31"/>
        <v>32.958196389844723</v>
      </c>
      <c r="U64" s="3">
        <f t="shared" si="31"/>
        <v>32.580773365645001</v>
      </c>
      <c r="V64" s="3">
        <f t="shared" si="31"/>
        <v>32.213599550271411</v>
      </c>
      <c r="W64" s="3">
        <f t="shared" si="31"/>
        <v>31.854682523928386</v>
      </c>
      <c r="X64" s="3">
        <f t="shared" si="31"/>
        <v>31.501180234499106</v>
      </c>
      <c r="Y64" s="3">
        <f t="shared" si="31"/>
        <v>31.173427767714522</v>
      </c>
      <c r="Z64" s="3">
        <f t="shared" si="31"/>
        <v>30.850182959132461</v>
      </c>
      <c r="AA64" s="3">
        <f t="shared" si="31"/>
        <v>30.538052590775084</v>
      </c>
      <c r="AB64" s="3">
        <f t="shared" si="31"/>
        <v>30.229656437405904</v>
      </c>
      <c r="AC64" s="3">
        <f t="shared" si="31"/>
        <v>29.935950220646358</v>
      </c>
      <c r="AD64" s="3">
        <f t="shared" si="31"/>
        <v>29.647880239117903</v>
      </c>
      <c r="AE64" s="3">
        <f t="shared" si="31"/>
        <v>29.363937832767558</v>
      </c>
      <c r="AF64" s="3">
        <f t="shared" si="31"/>
        <v>29.088886458694304</v>
      </c>
      <c r="AG64" s="3">
        <f t="shared" si="31"/>
        <v>28.820463886985451</v>
      </c>
      <c r="AH64" s="3">
        <f t="shared" si="31"/>
        <v>28.559481230638369</v>
      </c>
      <c r="AI64" s="3">
        <f t="shared" si="31"/>
        <v>28.30570953641644</v>
      </c>
      <c r="AJ64" s="35">
        <f t="shared" si="31"/>
        <v>28.061053950214323</v>
      </c>
    </row>
    <row r="65" spans="1:36" x14ac:dyDescent="0.3">
      <c r="A65" s="7" t="s">
        <v>478</v>
      </c>
      <c r="B65" s="59" t="s">
        <v>529</v>
      </c>
      <c r="C65" s="3">
        <f>0.0648538045034303*C63</f>
        <v>12.26385443159867</v>
      </c>
      <c r="D65" s="3">
        <f t="shared" ref="D65:AJ65" si="32">0.0648538045034303*D63</f>
        <v>12.620550356367536</v>
      </c>
      <c r="E65" s="3">
        <f t="shared" si="32"/>
        <v>12.970760900686059</v>
      </c>
      <c r="F65" s="3">
        <f t="shared" si="32"/>
        <v>11.907158506829802</v>
      </c>
      <c r="G65" s="3">
        <f t="shared" si="32"/>
        <v>12.568667312764793</v>
      </c>
      <c r="H65" s="3">
        <f t="shared" si="32"/>
        <v>13.444193673561102</v>
      </c>
      <c r="I65" s="3">
        <f t="shared" si="32"/>
        <v>10.387552984622129</v>
      </c>
      <c r="J65" s="3">
        <f t="shared" si="32"/>
        <v>10.310639158094784</v>
      </c>
      <c r="K65" s="3">
        <f t="shared" si="32"/>
        <v>10.20990454391492</v>
      </c>
      <c r="L65" s="3">
        <f t="shared" si="32"/>
        <v>10.109080085615929</v>
      </c>
      <c r="M65" s="3">
        <f t="shared" si="32"/>
        <v>10.007974120841975</v>
      </c>
      <c r="N65" s="3">
        <f t="shared" si="32"/>
        <v>9.9061398287642533</v>
      </c>
      <c r="O65" s="3">
        <f t="shared" si="32"/>
        <v>9.8036587067692142</v>
      </c>
      <c r="P65" s="3">
        <f t="shared" si="32"/>
        <v>9.7000050799361617</v>
      </c>
      <c r="Q65" s="3">
        <f t="shared" si="32"/>
        <v>9.5954029273226471</v>
      </c>
      <c r="R65" s="3">
        <f t="shared" si="32"/>
        <v>9.4893247145909463</v>
      </c>
      <c r="S65" s="3">
        <f t="shared" si="32"/>
        <v>9.3833371259984464</v>
      </c>
      <c r="T65" s="3">
        <f t="shared" si="32"/>
        <v>9.2758675157619503</v>
      </c>
      <c r="U65" s="3">
        <f t="shared" si="32"/>
        <v>9.1696442889668823</v>
      </c>
      <c r="V65" s="3">
        <f t="shared" si="32"/>
        <v>9.0663056345582422</v>
      </c>
      <c r="W65" s="3">
        <f t="shared" si="32"/>
        <v>8.9652907990942801</v>
      </c>
      <c r="X65" s="3">
        <f t="shared" si="32"/>
        <v>8.8657999057068331</v>
      </c>
      <c r="Y65" s="3">
        <f t="shared" si="32"/>
        <v>8.773556130474196</v>
      </c>
      <c r="Z65" s="3">
        <f t="shared" si="32"/>
        <v>8.6825810059831934</v>
      </c>
      <c r="AA65" s="3">
        <f t="shared" si="32"/>
        <v>8.5947339675626964</v>
      </c>
      <c r="AB65" s="3">
        <f t="shared" si="32"/>
        <v>8.5079378993802592</v>
      </c>
      <c r="AC65" s="3">
        <f t="shared" si="32"/>
        <v>8.4252762171998388</v>
      </c>
      <c r="AD65" s="3">
        <f t="shared" si="32"/>
        <v>8.3442008163399386</v>
      </c>
      <c r="AE65" s="3">
        <f t="shared" si="32"/>
        <v>8.264287094355323</v>
      </c>
      <c r="AF65" s="3">
        <f t="shared" si="32"/>
        <v>8.186875694903927</v>
      </c>
      <c r="AG65" s="3">
        <f t="shared" si="32"/>
        <v>8.1113299282618367</v>
      </c>
      <c r="AH65" s="3">
        <f t="shared" si="32"/>
        <v>8.0378780768452014</v>
      </c>
      <c r="AI65" s="3">
        <f t="shared" si="32"/>
        <v>7.9664557032720404</v>
      </c>
      <c r="AJ65" s="35">
        <f t="shared" si="32"/>
        <v>7.8975989983189399</v>
      </c>
    </row>
    <row r="66" spans="1:36" x14ac:dyDescent="0.3">
      <c r="A66" s="7" t="s">
        <v>479</v>
      </c>
      <c r="B66" s="59" t="s">
        <v>529</v>
      </c>
      <c r="C66" s="3">
        <f>0.11808764418997*C63</f>
        <v>22.330373516323327</v>
      </c>
      <c r="D66" s="3">
        <f t="shared" ref="D66:AJ66" si="33">0.11808764418997*D63</f>
        <v>22.979855559368161</v>
      </c>
      <c r="E66" s="3">
        <f t="shared" si="33"/>
        <v>23.617528837994001</v>
      </c>
      <c r="F66" s="3">
        <f t="shared" si="33"/>
        <v>21.680891473278493</v>
      </c>
      <c r="G66" s="3">
        <f t="shared" si="33"/>
        <v>22.885385444016187</v>
      </c>
      <c r="H66" s="3">
        <f t="shared" si="33"/>
        <v>24.479568640580784</v>
      </c>
      <c r="I66" s="3">
        <f t="shared" si="33"/>
        <v>18.913950696410392</v>
      </c>
      <c r="J66" s="3">
        <f t="shared" si="33"/>
        <v>18.773903822525455</v>
      </c>
      <c r="K66" s="3">
        <f t="shared" si="33"/>
        <v>18.590483383771449</v>
      </c>
      <c r="L66" s="3">
        <f t="shared" si="33"/>
        <v>18.406899354300553</v>
      </c>
      <c r="M66" s="3">
        <f t="shared" si="33"/>
        <v>18.222802749866517</v>
      </c>
      <c r="N66" s="3">
        <f t="shared" si="33"/>
        <v>18.037379986448286</v>
      </c>
      <c r="O66" s="3">
        <f t="shared" si="33"/>
        <v>17.85077945679549</v>
      </c>
      <c r="P66" s="3">
        <f t="shared" si="33"/>
        <v>17.66204399712305</v>
      </c>
      <c r="Q66" s="3">
        <f t="shared" si="33"/>
        <v>17.471581434843049</v>
      </c>
      <c r="R66" s="3">
        <f t="shared" si="33"/>
        <v>17.278431220491225</v>
      </c>
      <c r="S66" s="3">
        <f t="shared" si="33"/>
        <v>17.085446017138931</v>
      </c>
      <c r="T66" s="3">
        <f t="shared" si="33"/>
        <v>16.889762306799767</v>
      </c>
      <c r="U66" s="3">
        <f t="shared" si="33"/>
        <v>16.696348046733917</v>
      </c>
      <c r="V66" s="3">
        <f t="shared" si="33"/>
        <v>16.508186097773276</v>
      </c>
      <c r="W66" s="3">
        <f t="shared" si="33"/>
        <v>16.324255424168062</v>
      </c>
      <c r="X66" s="3">
        <f t="shared" si="33"/>
        <v>16.143099587460632</v>
      </c>
      <c r="Y66" s="3">
        <f t="shared" si="33"/>
        <v>15.975139508760314</v>
      </c>
      <c r="Z66" s="3">
        <f t="shared" si="33"/>
        <v>15.809489425264232</v>
      </c>
      <c r="AA66" s="3">
        <f t="shared" si="33"/>
        <v>15.64953504948673</v>
      </c>
      <c r="AB66" s="3">
        <f t="shared" si="33"/>
        <v>15.491494310086873</v>
      </c>
      <c r="AC66" s="3">
        <f t="shared" si="33"/>
        <v>15.340981577823808</v>
      </c>
      <c r="AD66" s="3">
        <f t="shared" si="33"/>
        <v>15.193357191519739</v>
      </c>
      <c r="AE66" s="3">
        <f t="shared" si="33"/>
        <v>15.047848023015733</v>
      </c>
      <c r="AF66" s="3">
        <f t="shared" si="33"/>
        <v>14.906895154257192</v>
      </c>
      <c r="AG66" s="3">
        <f t="shared" si="33"/>
        <v>14.76933928256091</v>
      </c>
      <c r="AH66" s="3">
        <f t="shared" si="33"/>
        <v>14.63559607101619</v>
      </c>
      <c r="AI66" s="3">
        <f t="shared" si="33"/>
        <v>14.505548190212767</v>
      </c>
      <c r="AJ66" s="35">
        <f t="shared" si="33"/>
        <v>14.380171951503973</v>
      </c>
    </row>
    <row r="67" spans="1:36" x14ac:dyDescent="0.3">
      <c r="A67" s="7" t="s">
        <v>480</v>
      </c>
      <c r="B67" s="59" t="s">
        <v>529</v>
      </c>
      <c r="C67" s="3">
        <f>0.53904781352922*C63</f>
        <v>101.93394153837551</v>
      </c>
      <c r="D67" s="3">
        <f t="shared" ref="D67:AJ67" si="34">0.53904781352922*D63</f>
        <v>104.89870451278621</v>
      </c>
      <c r="E67" s="3">
        <f t="shared" si="34"/>
        <v>107.809562705844</v>
      </c>
      <c r="F67" s="3">
        <f t="shared" si="34"/>
        <v>98.969178563964803</v>
      </c>
      <c r="G67" s="3">
        <f t="shared" si="34"/>
        <v>104.46746626196285</v>
      </c>
      <c r="H67" s="3">
        <f t="shared" si="34"/>
        <v>111.74461174460733</v>
      </c>
      <c r="I67" s="3">
        <f t="shared" si="34"/>
        <v>86.338616017250246</v>
      </c>
      <c r="J67" s="3">
        <f t="shared" si="34"/>
        <v>85.699328463695238</v>
      </c>
      <c r="K67" s="3">
        <f t="shared" si="34"/>
        <v>84.862048770759216</v>
      </c>
      <c r="L67" s="3">
        <f t="shared" si="34"/>
        <v>84.024022317068841</v>
      </c>
      <c r="M67" s="3">
        <f t="shared" si="34"/>
        <v>83.183656055390557</v>
      </c>
      <c r="N67" s="3">
        <f t="shared" si="34"/>
        <v>82.337236128185069</v>
      </c>
      <c r="O67" s="3">
        <f t="shared" si="34"/>
        <v>81.485439920353883</v>
      </c>
      <c r="P67" s="3">
        <f t="shared" si="34"/>
        <v>80.623898159827334</v>
      </c>
      <c r="Q67" s="3">
        <f t="shared" si="34"/>
        <v>79.754472501787745</v>
      </c>
      <c r="R67" s="3">
        <f t="shared" si="34"/>
        <v>78.872778219178841</v>
      </c>
      <c r="S67" s="3">
        <f t="shared" si="34"/>
        <v>77.991837180646542</v>
      </c>
      <c r="T67" s="3">
        <f t="shared" si="34"/>
        <v>77.09857796690595</v>
      </c>
      <c r="U67" s="3">
        <f t="shared" si="34"/>
        <v>76.215678365435835</v>
      </c>
      <c r="V67" s="3">
        <f t="shared" si="34"/>
        <v>75.356754573091735</v>
      </c>
      <c r="W67" s="3">
        <f t="shared" si="34"/>
        <v>74.517145754337193</v>
      </c>
      <c r="X67" s="3">
        <f t="shared" si="34"/>
        <v>73.690203542431419</v>
      </c>
      <c r="Y67" s="3">
        <f t="shared" si="34"/>
        <v>72.923497475893654</v>
      </c>
      <c r="Z67" s="3">
        <f t="shared" si="34"/>
        <v>72.167336101585533</v>
      </c>
      <c r="AA67" s="3">
        <f t="shared" si="34"/>
        <v>71.437174558278059</v>
      </c>
      <c r="AB67" s="3">
        <f t="shared" si="34"/>
        <v>70.715748403946563</v>
      </c>
      <c r="AC67" s="3">
        <f t="shared" si="34"/>
        <v>70.02868618171955</v>
      </c>
      <c r="AD67" s="3">
        <f t="shared" si="34"/>
        <v>69.354808713787477</v>
      </c>
      <c r="AE67" s="3">
        <f t="shared" si="34"/>
        <v>68.690586815987928</v>
      </c>
      <c r="AF67" s="3">
        <f t="shared" si="34"/>
        <v>68.047163566788967</v>
      </c>
      <c r="AG67" s="3">
        <f t="shared" si="34"/>
        <v>67.419246968192908</v>
      </c>
      <c r="AH67" s="3">
        <f t="shared" si="34"/>
        <v>66.80873444377012</v>
      </c>
      <c r="AI67" s="3">
        <f t="shared" si="34"/>
        <v>66.215090406901894</v>
      </c>
      <c r="AJ67" s="35">
        <f t="shared" si="34"/>
        <v>65.642771534693978</v>
      </c>
    </row>
    <row r="68" spans="1:36" x14ac:dyDescent="0.3">
      <c r="A68" s="11" t="s">
        <v>481</v>
      </c>
      <c r="B68" s="60" t="s">
        <v>529</v>
      </c>
      <c r="C68" s="22">
        <f>0.0475779052880645*C63</f>
        <v>8.9969818899729965</v>
      </c>
      <c r="D68" s="22">
        <f t="shared" ref="D68:AJ68" si="35">0.0475779052880645*D63</f>
        <v>9.2586603690573508</v>
      </c>
      <c r="E68" s="22">
        <f t="shared" si="35"/>
        <v>9.5155810576129003</v>
      </c>
      <c r="F68" s="22">
        <f t="shared" si="35"/>
        <v>8.7353034108886423</v>
      </c>
      <c r="G68" s="22">
        <f t="shared" si="35"/>
        <v>9.2205980448269003</v>
      </c>
      <c r="H68" s="22">
        <f t="shared" si="35"/>
        <v>9.8628997662157705</v>
      </c>
      <c r="I68" s="22">
        <f t="shared" si="35"/>
        <v>7.620493753006623</v>
      </c>
      <c r="J68" s="22">
        <f t="shared" si="35"/>
        <v>7.5640684009107853</v>
      </c>
      <c r="K68" s="22">
        <f t="shared" si="35"/>
        <v>7.4901676950173357</v>
      </c>
      <c r="L68" s="22">
        <f t="shared" si="35"/>
        <v>7.4162010778789984</v>
      </c>
      <c r="M68" s="22">
        <f t="shared" si="35"/>
        <v>7.3420279425802191</v>
      </c>
      <c r="N68" s="22">
        <f t="shared" si="35"/>
        <v>7.2673204934082163</v>
      </c>
      <c r="O68" s="22">
        <f t="shared" si="35"/>
        <v>7.1921385182962299</v>
      </c>
      <c r="P68" s="22">
        <f t="shared" si="35"/>
        <v>7.1160963727661786</v>
      </c>
      <c r="Q68" s="22">
        <f t="shared" si="35"/>
        <v>7.0393583718411863</v>
      </c>
      <c r="R68" s="22">
        <f t="shared" si="35"/>
        <v>6.9615375069417498</v>
      </c>
      <c r="S68" s="22">
        <f t="shared" si="35"/>
        <v>6.8837831255238076</v>
      </c>
      <c r="T68" s="22">
        <f t="shared" si="35"/>
        <v>6.8049415066499792</v>
      </c>
      <c r="U68" s="22">
        <f t="shared" si="35"/>
        <v>6.7270142568526143</v>
      </c>
      <c r="V68" s="22">
        <f t="shared" si="35"/>
        <v>6.6512031806991665</v>
      </c>
      <c r="W68" s="22">
        <f t="shared" si="35"/>
        <v>6.5770968994841672</v>
      </c>
      <c r="X68" s="22">
        <f t="shared" si="35"/>
        <v>6.5041086093004745</v>
      </c>
      <c r="Y68" s="22">
        <f t="shared" si="35"/>
        <v>6.4364369339834191</v>
      </c>
      <c r="Z68" s="22">
        <f t="shared" si="35"/>
        <v>6.3696959634305834</v>
      </c>
      <c r="AA68" s="22">
        <f t="shared" si="35"/>
        <v>6.3052498124944982</v>
      </c>
      <c r="AB68" s="22">
        <f t="shared" si="35"/>
        <v>6.2415746720308123</v>
      </c>
      <c r="AC68" s="22">
        <f t="shared" si="35"/>
        <v>6.180932590724324</v>
      </c>
      <c r="AD68" s="22">
        <f t="shared" si="35"/>
        <v>6.1214542336280937</v>
      </c>
      <c r="AE68" s="22">
        <f t="shared" si="35"/>
        <v>6.0628281048309818</v>
      </c>
      <c r="AF68" s="22">
        <f t="shared" si="35"/>
        <v>6.0060377243819802</v>
      </c>
      <c r="AG68" s="22">
        <f t="shared" si="35"/>
        <v>5.9506160053674613</v>
      </c>
      <c r="AH68" s="22">
        <f t="shared" si="35"/>
        <v>5.8967304198310133</v>
      </c>
      <c r="AI68" s="22">
        <f t="shared" si="35"/>
        <v>5.8443336953623222</v>
      </c>
      <c r="AJ68" s="36">
        <f t="shared" si="35"/>
        <v>5.793819191058514</v>
      </c>
    </row>
    <row r="69" spans="1:36" x14ac:dyDescent="0.3">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row>
    <row r="70" spans="1:36" x14ac:dyDescent="0.3">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row>
    <row r="71" spans="1:36" x14ac:dyDescent="0.3">
      <c r="A71" s="16" t="s">
        <v>77</v>
      </c>
      <c r="B71" s="54" t="s">
        <v>529</v>
      </c>
      <c r="C71" s="18">
        <v>184372.38493756927</v>
      </c>
      <c r="D71" s="18">
        <v>184124.89950801438</v>
      </c>
      <c r="E71" s="18">
        <v>183477.17126218311</v>
      </c>
      <c r="F71" s="18">
        <v>170891.44141080667</v>
      </c>
      <c r="G71" s="18">
        <v>174119.5128894118</v>
      </c>
      <c r="H71" s="18">
        <v>177140.84800433039</v>
      </c>
      <c r="I71" s="18">
        <f t="shared" ref="I71:AJ71" si="36">+I63*10^3</f>
        <v>160168.75284583657</v>
      </c>
      <c r="J71" s="18">
        <f t="shared" si="36"/>
        <v>158982.79579803871</v>
      </c>
      <c r="K71" s="18">
        <f t="shared" si="36"/>
        <v>157429.53897754586</v>
      </c>
      <c r="L71" s="18">
        <f t="shared" si="36"/>
        <v>155874.8968239979</v>
      </c>
      <c r="M71" s="18">
        <f t="shared" si="36"/>
        <v>154315.9140388229</v>
      </c>
      <c r="N71" s="18">
        <f t="shared" si="36"/>
        <v>152745.70095946011</v>
      </c>
      <c r="O71" s="18">
        <f t="shared" si="36"/>
        <v>151165.51421822401</v>
      </c>
      <c r="P71" s="18">
        <f t="shared" si="36"/>
        <v>149567.24827798037</v>
      </c>
      <c r="Q71" s="18">
        <f t="shared" si="36"/>
        <v>147954.3567380865</v>
      </c>
      <c r="R71" s="18">
        <f t="shared" si="36"/>
        <v>146318.70539050689</v>
      </c>
      <c r="S71" s="18">
        <f t="shared" si="36"/>
        <v>144684.45140334265</v>
      </c>
      <c r="T71" s="18">
        <f t="shared" si="36"/>
        <v>143027.34568596238</v>
      </c>
      <c r="U71" s="18">
        <f t="shared" si="36"/>
        <v>141389.45832363426</v>
      </c>
      <c r="V71" s="18">
        <f t="shared" si="36"/>
        <v>139796.04903639384</v>
      </c>
      <c r="W71" s="18">
        <f t="shared" si="36"/>
        <v>138238.4714010121</v>
      </c>
      <c r="X71" s="18">
        <f t="shared" si="36"/>
        <v>136704.39187939849</v>
      </c>
      <c r="Y71" s="18">
        <f t="shared" si="36"/>
        <v>135282.05781682613</v>
      </c>
      <c r="Z71" s="18">
        <f t="shared" si="36"/>
        <v>133879.28545539602</v>
      </c>
      <c r="AA71" s="18">
        <f t="shared" si="36"/>
        <v>132524.74597859709</v>
      </c>
      <c r="AB71" s="18">
        <f t="shared" si="36"/>
        <v>131186.41172285043</v>
      </c>
      <c r="AC71" s="18">
        <f t="shared" si="36"/>
        <v>129911.8267881139</v>
      </c>
      <c r="AD71" s="18">
        <f t="shared" si="36"/>
        <v>128661.70119439317</v>
      </c>
      <c r="AE71" s="18">
        <f t="shared" si="36"/>
        <v>127429.48787095754</v>
      </c>
      <c r="AF71" s="18">
        <f t="shared" si="36"/>
        <v>126235.85859902638</v>
      </c>
      <c r="AG71" s="18">
        <f t="shared" si="36"/>
        <v>125070.99607136859</v>
      </c>
      <c r="AH71" s="18">
        <f t="shared" si="36"/>
        <v>123938.42024210092</v>
      </c>
      <c r="AI71" s="18">
        <f t="shared" si="36"/>
        <v>122837.13753216549</v>
      </c>
      <c r="AJ71" s="19">
        <f t="shared" si="36"/>
        <v>121775.41562578974</v>
      </c>
    </row>
    <row r="72" spans="1:36" x14ac:dyDescent="0.3">
      <c r="A72" s="11" t="s">
        <v>314</v>
      </c>
      <c r="B72" s="56"/>
      <c r="C72" s="23">
        <v>774063.77190000005</v>
      </c>
      <c r="D72" s="23">
        <v>755634.98019999999</v>
      </c>
      <c r="E72" s="23">
        <v>778696.11040000001</v>
      </c>
      <c r="F72" s="23">
        <v>724009.39229999995</v>
      </c>
      <c r="G72" s="23">
        <v>743241.0419999999</v>
      </c>
      <c r="H72" s="23">
        <v>752302.27610000002</v>
      </c>
      <c r="I72" s="23">
        <f t="shared" ref="I72:AJ72" si="37">+I71/I462</f>
        <v>756420.01405825175</v>
      </c>
      <c r="J72" s="23">
        <f t="shared" si="37"/>
        <v>751641.23780687014</v>
      </c>
      <c r="K72" s="23">
        <f t="shared" si="37"/>
        <v>745209.07162660989</v>
      </c>
      <c r="L72" s="23">
        <f t="shared" si="37"/>
        <v>738845.06758248701</v>
      </c>
      <c r="M72" s="23">
        <f t="shared" si="37"/>
        <v>732538.31797316577</v>
      </c>
      <c r="N72" s="23">
        <f t="shared" si="37"/>
        <v>726270.78588545835</v>
      </c>
      <c r="O72" s="23">
        <f t="shared" si="37"/>
        <v>720039.58311231411</v>
      </c>
      <c r="P72" s="23">
        <f t="shared" si="37"/>
        <v>713824.74958507146</v>
      </c>
      <c r="Q72" s="23">
        <f t="shared" si="37"/>
        <v>707627.7666159689</v>
      </c>
      <c r="R72" s="23">
        <f t="shared" si="37"/>
        <v>701428.93692403391</v>
      </c>
      <c r="S72" s="23">
        <f t="shared" si="37"/>
        <v>695268.83402569185</v>
      </c>
      <c r="T72" s="23">
        <f t="shared" si="37"/>
        <v>689098.94636545435</v>
      </c>
      <c r="U72" s="23">
        <f t="shared" si="37"/>
        <v>682994.06593556271</v>
      </c>
      <c r="V72" s="23">
        <f t="shared" si="37"/>
        <v>677000.1313201692</v>
      </c>
      <c r="W72" s="23">
        <f t="shared" si="37"/>
        <v>671100.86794171925</v>
      </c>
      <c r="X72" s="23">
        <f t="shared" si="37"/>
        <v>665272.57675280632</v>
      </c>
      <c r="Y72" s="23">
        <f t="shared" si="37"/>
        <v>659680.73465753405</v>
      </c>
      <c r="Z72" s="23">
        <f t="shared" si="37"/>
        <v>654155.18119811488</v>
      </c>
      <c r="AA72" s="23">
        <f t="shared" si="37"/>
        <v>648748.71752083849</v>
      </c>
      <c r="AB72" s="23">
        <f t="shared" si="37"/>
        <v>643401.03513137239</v>
      </c>
      <c r="AC72" s="23">
        <f t="shared" si="37"/>
        <v>638200.72784806951</v>
      </c>
      <c r="AD72" s="23">
        <f t="shared" si="37"/>
        <v>633074.61877321976</v>
      </c>
      <c r="AE72" s="23">
        <f t="shared" si="37"/>
        <v>628009.320383457</v>
      </c>
      <c r="AF72" s="23">
        <f t="shared" si="37"/>
        <v>623042.84058126574</v>
      </c>
      <c r="AG72" s="23">
        <f t="shared" si="37"/>
        <v>618156.54662067059</v>
      </c>
      <c r="AH72" s="23">
        <f t="shared" si="37"/>
        <v>613356.61468151037</v>
      </c>
      <c r="AI72" s="23">
        <f t="shared" si="37"/>
        <v>608640.88560055138</v>
      </c>
      <c r="AJ72" s="24">
        <f t="shared" si="37"/>
        <v>604024.8086861294</v>
      </c>
    </row>
    <row r="73" spans="1:36" x14ac:dyDescent="0.3">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row>
    <row r="74" spans="1:36" x14ac:dyDescent="0.3">
      <c r="A74" s="16" t="s">
        <v>315</v>
      </c>
      <c r="B74" s="54"/>
      <c r="C74" s="26">
        <f>Aggregate_Efficiency_BAU!C5</f>
        <v>0.27142930752071365</v>
      </c>
      <c r="D74" s="26">
        <f>Aggregate_Efficiency_BAU!D5</f>
        <v>0.27119604086600013</v>
      </c>
      <c r="E74" s="26">
        <f>Aggregate_Efficiency_BAU!E5</f>
        <v>0.27325049653126066</v>
      </c>
      <c r="F74" s="26">
        <f>Aggregate_Efficiency_BAU!F5</f>
        <v>0.28555072142520338</v>
      </c>
      <c r="G74" s="26">
        <f>Aggregate_Efficiency_BAU!G5</f>
        <v>0.28462772879751735</v>
      </c>
      <c r="H74" s="26">
        <f>Aggregate_Efficiency_BAU!H5</f>
        <v>0.27572585462860855</v>
      </c>
      <c r="I74" s="26">
        <f>Aggregate_Efficiency_BAU!I5</f>
        <v>0.25944504168878524</v>
      </c>
      <c r="J74" s="26">
        <f>Aggregate_Efficiency_BAU!J5</f>
        <v>0.25617083755715608</v>
      </c>
      <c r="K74" s="26">
        <f>Aggregate_Efficiency_BAU!K5</f>
        <v>0.25289663342552693</v>
      </c>
      <c r="L74" s="26">
        <f>Aggregate_Efficiency_BAU!L5</f>
        <v>0.24962242929389777</v>
      </c>
      <c r="M74" s="26">
        <f>Aggregate_Efficiency_BAU!M5</f>
        <v>0.24634822516226862</v>
      </c>
      <c r="N74" s="26">
        <f>Aggregate_Efficiency_BAU!N5</f>
        <v>0.24307402103063946</v>
      </c>
      <c r="O74" s="26">
        <f>Aggregate_Efficiency_BAU!O5</f>
        <v>0.23979981689901031</v>
      </c>
      <c r="P74" s="26">
        <f>Aggregate_Efficiency_BAU!P5</f>
        <v>0.23652561276738115</v>
      </c>
      <c r="Q74" s="26">
        <f>Aggregate_Efficiency_BAU!Q5</f>
        <v>0.233251408635752</v>
      </c>
      <c r="R74" s="26">
        <f>Aggregate_Efficiency_BAU!R5</f>
        <v>0.22997720450412285</v>
      </c>
      <c r="S74" s="26">
        <f>Aggregate_Efficiency_BAU!S5</f>
        <v>0.22670300037249369</v>
      </c>
      <c r="T74" s="26">
        <f>Aggregate_Efficiency_BAU!T5</f>
        <v>0.22342879624086454</v>
      </c>
      <c r="U74" s="26">
        <f>Aggregate_Efficiency_BAU!U5</f>
        <v>0.22015459210923538</v>
      </c>
      <c r="V74" s="26">
        <f>Aggregate_Efficiency_BAU!V5</f>
        <v>0.21688038797760623</v>
      </c>
      <c r="W74" s="26">
        <f>Aggregate_Efficiency_BAU!W5</f>
        <v>0.21360618384597707</v>
      </c>
      <c r="X74" s="26">
        <f>Aggregate_Efficiency_BAU!X5</f>
        <v>0.21033197971434792</v>
      </c>
      <c r="Y74" s="26">
        <f>Aggregate_Efficiency_BAU!Y5</f>
        <v>0.20705777558271876</v>
      </c>
      <c r="Z74" s="26">
        <f>Aggregate_Efficiency_BAU!Z5</f>
        <v>0.20378357145108961</v>
      </c>
      <c r="AA74" s="26">
        <f>Aggregate_Efficiency_BAU!AA5</f>
        <v>0.20050936731946045</v>
      </c>
      <c r="AB74" s="26">
        <f>Aggregate_Efficiency_BAU!AB5</f>
        <v>0.1972351631878313</v>
      </c>
      <c r="AC74" s="26">
        <f>Aggregate_Efficiency_BAU!AC5</f>
        <v>0.19396095905620214</v>
      </c>
      <c r="AD74" s="26">
        <f>Aggregate_Efficiency_BAU!AD5</f>
        <v>0.19068675492457299</v>
      </c>
      <c r="AE74" s="26">
        <f>Aggregate_Efficiency_BAU!AE5</f>
        <v>0.18741255079294383</v>
      </c>
      <c r="AF74" s="26">
        <f>Aggregate_Efficiency_BAU!AF5</f>
        <v>0.18413834666131468</v>
      </c>
      <c r="AG74" s="26">
        <f>Aggregate_Efficiency_BAU!AG5</f>
        <v>0.18086414252968552</v>
      </c>
      <c r="AH74" s="26">
        <f>Aggregate_Efficiency_BAU!AH5</f>
        <v>0.17758993839805637</v>
      </c>
      <c r="AI74" s="26">
        <f>Aggregate_Efficiency_BAU!AI5</f>
        <v>0.17431573426642721</v>
      </c>
      <c r="AJ74" s="46">
        <f>Aggregate_Efficiency_BAU!AJ5</f>
        <v>0.17104153013479806</v>
      </c>
    </row>
    <row r="75" spans="1:36" x14ac:dyDescent="0.3">
      <c r="A75" s="7" t="s">
        <v>316</v>
      </c>
      <c r="B75" s="55"/>
      <c r="C75" s="8">
        <f>Aggregate_Efficiency_BAU!C6</f>
        <v>0.35464319562383245</v>
      </c>
      <c r="D75" s="8">
        <f>Aggregate_Efficiency_BAU!D6</f>
        <v>0.3567978619468159</v>
      </c>
      <c r="E75" s="8">
        <f>Aggregate_Efficiency_BAU!E6</f>
        <v>0.36315882420459766</v>
      </c>
      <c r="F75" s="8">
        <f>Aggregate_Efficiency_BAU!F6</f>
        <v>0.32899596688063792</v>
      </c>
      <c r="G75" s="8">
        <f>Aggregate_Efficiency_BAU!G6</f>
        <v>0.34997125970795845</v>
      </c>
      <c r="H75" s="8">
        <f>Aggregate_Efficiency_BAU!H6</f>
        <v>0.36009083698615246</v>
      </c>
      <c r="I75" s="8">
        <f>Aggregate_Efficiency_BAU!I6</f>
        <v>0.37211799973633219</v>
      </c>
      <c r="J75" s="8">
        <f>Aggregate_Efficiency_BAU!J6</f>
        <v>0.37430882943118515</v>
      </c>
      <c r="K75" s="8">
        <f>Aggregate_Efficiency_BAU!K6</f>
        <v>0.37649965912603722</v>
      </c>
      <c r="L75" s="8">
        <f>Aggregate_Efficiency_BAU!L6</f>
        <v>0.37869048882089018</v>
      </c>
      <c r="M75" s="8">
        <f>Aggregate_Efficiency_BAU!M6</f>
        <v>0.38088131851574314</v>
      </c>
      <c r="N75" s="8">
        <f>Aggregate_Efficiency_BAU!N6</f>
        <v>0.38307214821059521</v>
      </c>
      <c r="O75" s="8">
        <f>Aggregate_Efficiency_BAU!O6</f>
        <v>0.38526297790544817</v>
      </c>
      <c r="P75" s="8">
        <f>Aggregate_Efficiency_BAU!P6</f>
        <v>0.38745380760030113</v>
      </c>
      <c r="Q75" s="8">
        <f>Aggregate_Efficiency_BAU!Q6</f>
        <v>0.3896446372951532</v>
      </c>
      <c r="R75" s="8">
        <f>Aggregate_Efficiency_BAU!R6</f>
        <v>0.39183546699000615</v>
      </c>
      <c r="S75" s="8">
        <f>Aggregate_Efficiency_BAU!S6</f>
        <v>0.39402629668485822</v>
      </c>
      <c r="T75" s="8">
        <f>Aggregate_Efficiency_BAU!T6</f>
        <v>0.39621712637971118</v>
      </c>
      <c r="U75" s="8">
        <f>Aggregate_Efficiency_BAU!U6</f>
        <v>0.39840795607456414</v>
      </c>
      <c r="V75" s="8">
        <f>Aggregate_Efficiency_BAU!V6</f>
        <v>0.40059878576941621</v>
      </c>
      <c r="W75" s="8">
        <f>Aggregate_Efficiency_BAU!W6</f>
        <v>0.40278961546426917</v>
      </c>
      <c r="X75" s="8">
        <f>Aggregate_Efficiency_BAU!X6</f>
        <v>0.40498044515912213</v>
      </c>
      <c r="Y75" s="8">
        <f>Aggregate_Efficiency_BAU!Y6</f>
        <v>0.4071712748539742</v>
      </c>
      <c r="Z75" s="8">
        <f>Aggregate_Efficiency_BAU!Z6</f>
        <v>0.40936210454882715</v>
      </c>
      <c r="AA75" s="8">
        <f>Aggregate_Efficiency_BAU!AA6</f>
        <v>0.41155293424368011</v>
      </c>
      <c r="AB75" s="8">
        <f>Aggregate_Efficiency_BAU!AB6</f>
        <v>0.41374376393853218</v>
      </c>
      <c r="AC75" s="8">
        <f>Aggregate_Efficiency_BAU!AC6</f>
        <v>0.41593459363338514</v>
      </c>
      <c r="AD75" s="8">
        <f>Aggregate_Efficiency_BAU!AD6</f>
        <v>0.41812542332823721</v>
      </c>
      <c r="AE75" s="8">
        <f>Aggregate_Efficiency_BAU!AE6</f>
        <v>0.42031625302309017</v>
      </c>
      <c r="AF75" s="8">
        <f>Aggregate_Efficiency_BAU!AF6</f>
        <v>0.42250708271794313</v>
      </c>
      <c r="AG75" s="8">
        <f>Aggregate_Efficiency_BAU!AG6</f>
        <v>0.4246979124127952</v>
      </c>
      <c r="AH75" s="8">
        <f>Aggregate_Efficiency_BAU!AH6</f>
        <v>0.42688874210764816</v>
      </c>
      <c r="AI75" s="8">
        <f>Aggregate_Efficiency_BAU!AI6</f>
        <v>0.42907957180250111</v>
      </c>
      <c r="AJ75" s="47">
        <f>Aggregate_Efficiency_BAU!AJ6</f>
        <v>0.43127040149735318</v>
      </c>
    </row>
    <row r="76" spans="1:36" x14ac:dyDescent="0.3">
      <c r="A76" s="7" t="s">
        <v>317</v>
      </c>
      <c r="B76" s="55"/>
      <c r="C76" s="8">
        <f>Aggregate_Efficiency_BAU!C7</f>
        <v>0.11098227261593051</v>
      </c>
      <c r="D76" s="8">
        <f>Aggregate_Efficiency_BAU!D7</f>
        <v>0.114180823121005</v>
      </c>
      <c r="E76" s="8">
        <f>Aggregate_Efficiency_BAU!E7</f>
        <v>0.11117733210899074</v>
      </c>
      <c r="F76" s="8">
        <f>Aggregate_Efficiency_BAU!F7</f>
        <v>0.10630521958057823</v>
      </c>
      <c r="G76" s="8">
        <f>Aggregate_Efficiency_BAU!G7</f>
        <v>0.10424486563970144</v>
      </c>
      <c r="H76" s="8">
        <f>Aggregate_Efficiency_BAU!H7</f>
        <v>0.10934642537453736</v>
      </c>
      <c r="I76" s="8">
        <f>Aggregate_Efficiency_BAU!I7</f>
        <v>0.15300365093648671</v>
      </c>
      <c r="J76" s="8">
        <f>Aggregate_Efficiency_BAU!J7</f>
        <v>0.15238571374656651</v>
      </c>
      <c r="K76" s="8">
        <f>Aggregate_Efficiency_BAU!K7</f>
        <v>0.15176777655664631</v>
      </c>
      <c r="L76" s="8">
        <f>Aggregate_Efficiency_BAU!L7</f>
        <v>0.1511498393667261</v>
      </c>
      <c r="M76" s="8">
        <f>Aggregate_Efficiency_BAU!M7</f>
        <v>0.1505319021768059</v>
      </c>
      <c r="N76" s="8">
        <f>Aggregate_Efficiency_BAU!N7</f>
        <v>0.14991396498688569</v>
      </c>
      <c r="O76" s="8">
        <f>Aggregate_Efficiency_BAU!O7</f>
        <v>0.14929602779696549</v>
      </c>
      <c r="P76" s="8">
        <f>Aggregate_Efficiency_BAU!P7</f>
        <v>0.14867809060704529</v>
      </c>
      <c r="Q76" s="8">
        <f>Aggregate_Efficiency_BAU!Q7</f>
        <v>0.14806015341712508</v>
      </c>
      <c r="R76" s="8">
        <f>Aggregate_Efficiency_BAU!R7</f>
        <v>0.1474422162272051</v>
      </c>
      <c r="S76" s="8">
        <f>Aggregate_Efficiency_BAU!S7</f>
        <v>0.1468242790372849</v>
      </c>
      <c r="T76" s="8">
        <f>Aggregate_Efficiency_BAU!T7</f>
        <v>0.1462063418473647</v>
      </c>
      <c r="U76" s="8">
        <f>Aggregate_Efficiency_BAU!U7</f>
        <v>0.14558840465744449</v>
      </c>
      <c r="V76" s="8">
        <f>Aggregate_Efficiency_BAU!V7</f>
        <v>0.14497046746752429</v>
      </c>
      <c r="W76" s="8">
        <f>Aggregate_Efficiency_BAU!W7</f>
        <v>0.14435253027760409</v>
      </c>
      <c r="X76" s="8">
        <f>Aggregate_Efficiency_BAU!X7</f>
        <v>0.14373459308768388</v>
      </c>
      <c r="Y76" s="8">
        <f>Aggregate_Efficiency_BAU!Y7</f>
        <v>0.14311665589776368</v>
      </c>
      <c r="Z76" s="8">
        <f>Aggregate_Efficiency_BAU!Z7</f>
        <v>0.14249871870784347</v>
      </c>
      <c r="AA76" s="8">
        <f>Aggregate_Efficiency_BAU!AA7</f>
        <v>0.14188078151792327</v>
      </c>
      <c r="AB76" s="8">
        <f>Aggregate_Efficiency_BAU!AB7</f>
        <v>0.14126284432800307</v>
      </c>
      <c r="AC76" s="8">
        <f>Aggregate_Efficiency_BAU!AC7</f>
        <v>0.14064490713808286</v>
      </c>
      <c r="AD76" s="8">
        <f>Aggregate_Efficiency_BAU!AD7</f>
        <v>0.14002696994816266</v>
      </c>
      <c r="AE76" s="8">
        <f>Aggregate_Efficiency_BAU!AE7</f>
        <v>0.13940903275824246</v>
      </c>
      <c r="AF76" s="8">
        <f>Aggregate_Efficiency_BAU!AF7</f>
        <v>0.13879109556832225</v>
      </c>
      <c r="AG76" s="8">
        <f>Aggregate_Efficiency_BAU!AG7</f>
        <v>0.13817315837840205</v>
      </c>
      <c r="AH76" s="8">
        <f>Aggregate_Efficiency_BAU!AH7</f>
        <v>0.13755522118848185</v>
      </c>
      <c r="AI76" s="8">
        <f>Aggregate_Efficiency_BAU!AI7</f>
        <v>0.13693728399856164</v>
      </c>
      <c r="AJ76" s="47">
        <f>Aggregate_Efficiency_BAU!AJ7</f>
        <v>0.13631934680864144</v>
      </c>
    </row>
    <row r="77" spans="1:36" x14ac:dyDescent="0.3">
      <c r="A77" s="7" t="s">
        <v>318</v>
      </c>
      <c r="B77" s="55"/>
      <c r="C77" s="8">
        <f>Aggregate_Efficiency_BAU!C8</f>
        <v>0.1568034780102574</v>
      </c>
      <c r="D77" s="8">
        <f>Aggregate_Efficiency_BAU!D8</f>
        <v>0.15992742249939815</v>
      </c>
      <c r="E77" s="8">
        <f>Aggregate_Efficiency_BAU!E8</f>
        <v>0.159256961950485</v>
      </c>
      <c r="F77" s="8">
        <f>Aggregate_Efficiency_BAU!F8</f>
        <v>0.17964942968362627</v>
      </c>
      <c r="G77" s="8">
        <f>Aggregate_Efficiency_BAU!G8</f>
        <v>0.17499830633485761</v>
      </c>
      <c r="H77" s="8">
        <f>Aggregate_Efficiency_BAU!H8</f>
        <v>0.16410964136176276</v>
      </c>
      <c r="I77" s="8">
        <f>Aggregate_Efficiency_BAU!I8</f>
        <v>0.12335774197451999</v>
      </c>
      <c r="J77" s="8">
        <f>Aggregate_Efficiency_BAU!J8</f>
        <v>0.12518343580772928</v>
      </c>
      <c r="K77" s="8">
        <f>Aggregate_Efficiency_BAU!K8</f>
        <v>0.12700912964093902</v>
      </c>
      <c r="L77" s="8">
        <f>Aggregate_Efficiency_BAU!L8</f>
        <v>0.12883482347414832</v>
      </c>
      <c r="M77" s="8">
        <f>Aggregate_Efficiency_BAU!M8</f>
        <v>0.13066051730735762</v>
      </c>
      <c r="N77" s="8">
        <f>Aggregate_Efficiency_BAU!N8</f>
        <v>0.13248621114056736</v>
      </c>
      <c r="O77" s="8">
        <f>Aggregate_Efficiency_BAU!O8</f>
        <v>0.13431190497377665</v>
      </c>
      <c r="P77" s="8">
        <f>Aggregate_Efficiency_BAU!P8</f>
        <v>0.13613759880698639</v>
      </c>
      <c r="Q77" s="8">
        <f>Aggregate_Efficiency_BAU!Q8</f>
        <v>0.13796329264019569</v>
      </c>
      <c r="R77" s="8">
        <f>Aggregate_Efficiency_BAU!R8</f>
        <v>0.13978898647340543</v>
      </c>
      <c r="S77" s="8">
        <f>Aggregate_Efficiency_BAU!S8</f>
        <v>0.14161468030661473</v>
      </c>
      <c r="T77" s="8">
        <f>Aggregate_Efficiency_BAU!T8</f>
        <v>0.14344037413982402</v>
      </c>
      <c r="U77" s="8">
        <f>Aggregate_Efficiency_BAU!U8</f>
        <v>0.14526606797303376</v>
      </c>
      <c r="V77" s="8">
        <f>Aggregate_Efficiency_BAU!V8</f>
        <v>0.14709176180624306</v>
      </c>
      <c r="W77" s="8">
        <f>Aggregate_Efficiency_BAU!W8</f>
        <v>0.1489174556394528</v>
      </c>
      <c r="X77" s="8">
        <f>Aggregate_Efficiency_BAU!X8</f>
        <v>0.1507431494726621</v>
      </c>
      <c r="Y77" s="8">
        <f>Aggregate_Efficiency_BAU!Y8</f>
        <v>0.15256884330587139</v>
      </c>
      <c r="Z77" s="8">
        <f>Aggregate_Efficiency_BAU!Z8</f>
        <v>0.15439453713908113</v>
      </c>
      <c r="AA77" s="8">
        <f>Aggregate_Efficiency_BAU!AA8</f>
        <v>0.15622023097229043</v>
      </c>
      <c r="AB77" s="8">
        <f>Aggregate_Efficiency_BAU!AB8</f>
        <v>0.15804592480550017</v>
      </c>
      <c r="AC77" s="8">
        <f>Aggregate_Efficiency_BAU!AC8</f>
        <v>0.15987161863870947</v>
      </c>
      <c r="AD77" s="8">
        <f>Aggregate_Efficiency_BAU!AD8</f>
        <v>0.16169731247191876</v>
      </c>
      <c r="AE77" s="8">
        <f>Aggregate_Efficiency_BAU!AE8</f>
        <v>0.1635230063051285</v>
      </c>
      <c r="AF77" s="8">
        <f>Aggregate_Efficiency_BAU!AF8</f>
        <v>0.1653487001383378</v>
      </c>
      <c r="AG77" s="8">
        <f>Aggregate_Efficiency_BAU!AG8</f>
        <v>0.16717439397154754</v>
      </c>
      <c r="AH77" s="8">
        <f>Aggregate_Efficiency_BAU!AH8</f>
        <v>0.16900008780475684</v>
      </c>
      <c r="AI77" s="8">
        <f>Aggregate_Efficiency_BAU!AI8</f>
        <v>0.17082578163796613</v>
      </c>
      <c r="AJ77" s="47">
        <f>Aggregate_Efficiency_BAU!AJ8</f>
        <v>0.17265147547117587</v>
      </c>
    </row>
    <row r="78" spans="1:36" x14ac:dyDescent="0.3">
      <c r="A78" s="7" t="s">
        <v>319</v>
      </c>
      <c r="B78" s="55"/>
      <c r="C78" s="8">
        <f>Aggregate_Efficiency_BAU!C9</f>
        <v>2.7798035081324522E-2</v>
      </c>
      <c r="D78" s="8">
        <f>Aggregate_Efficiency_BAU!D9</f>
        <v>2.8064645671249291E-2</v>
      </c>
      <c r="E78" s="8">
        <f>Aggregate_Efficiency_BAU!E9</f>
        <v>2.8618365270782164E-2</v>
      </c>
      <c r="F78" s="8">
        <f>Aggregate_Efficiency_BAU!F9</f>
        <v>3.2768238011330567E-2</v>
      </c>
      <c r="G78" s="8">
        <f>Aggregate_Efficiency_BAU!G9</f>
        <v>3.3720549767468688E-2</v>
      </c>
      <c r="H78" s="8">
        <f>Aggregate_Efficiency_BAU!H9</f>
        <v>2.9928558021861128E-2</v>
      </c>
      <c r="I78" s="8">
        <f>Aggregate_Efficiency_BAU!I9</f>
        <v>2.3282590592800578E-2</v>
      </c>
      <c r="J78" s="8">
        <f>Aggregate_Efficiency_BAU!J9</f>
        <v>2.2797523246152362E-2</v>
      </c>
      <c r="K78" s="8">
        <f>Aggregate_Efficiency_BAU!K9</f>
        <v>2.2312455899504147E-2</v>
      </c>
      <c r="L78" s="8">
        <f>Aggregate_Efficiency_BAU!L9</f>
        <v>2.1827388552855931E-2</v>
      </c>
      <c r="M78" s="8">
        <f>Aggregate_Efficiency_BAU!M9</f>
        <v>2.1342321206207715E-2</v>
      </c>
      <c r="N78" s="8">
        <f>Aggregate_Efficiency_BAU!N9</f>
        <v>2.0857253859559499E-2</v>
      </c>
      <c r="O78" s="8">
        <f>Aggregate_Efficiency_BAU!O9</f>
        <v>2.0372186512911283E-2</v>
      </c>
      <c r="P78" s="8">
        <f>Aggregate_Efficiency_BAU!P9</f>
        <v>1.9887119166263068E-2</v>
      </c>
      <c r="Q78" s="8">
        <f>Aggregate_Efficiency_BAU!Q9</f>
        <v>1.9402051819614852E-2</v>
      </c>
      <c r="R78" s="8">
        <f>Aggregate_Efficiency_BAU!R9</f>
        <v>1.8916984472966636E-2</v>
      </c>
      <c r="S78" s="8">
        <f>Aggregate_Efficiency_BAU!S9</f>
        <v>1.843191712631842E-2</v>
      </c>
      <c r="T78" s="8">
        <f>Aggregate_Efficiency_BAU!T9</f>
        <v>1.7946849779670204E-2</v>
      </c>
      <c r="U78" s="8">
        <f>Aggregate_Efficiency_BAU!U9</f>
        <v>1.7461782433021988E-2</v>
      </c>
      <c r="V78" s="8">
        <f>Aggregate_Efficiency_BAU!V9</f>
        <v>1.6976715086373773E-2</v>
      </c>
      <c r="W78" s="8">
        <f>Aggregate_Efficiency_BAU!W9</f>
        <v>1.6491647739725446E-2</v>
      </c>
      <c r="X78" s="8">
        <f>Aggregate_Efficiency_BAU!X9</f>
        <v>1.600658039307723E-2</v>
      </c>
      <c r="Y78" s="8">
        <f>Aggregate_Efficiency_BAU!Y9</f>
        <v>1.5521513046429014E-2</v>
      </c>
      <c r="Z78" s="8">
        <f>Aggregate_Efficiency_BAU!Z9</f>
        <v>1.5036445699780798E-2</v>
      </c>
      <c r="AA78" s="8">
        <f>Aggregate_Efficiency_BAU!AA9</f>
        <v>1.4551378353132582E-2</v>
      </c>
      <c r="AB78" s="8">
        <f>Aggregate_Efficiency_BAU!AB9</f>
        <v>1.4066311006484367E-2</v>
      </c>
      <c r="AC78" s="8">
        <f>Aggregate_Efficiency_BAU!AC9</f>
        <v>1.3581243659836151E-2</v>
      </c>
      <c r="AD78" s="8">
        <f>Aggregate_Efficiency_BAU!AD9</f>
        <v>1.3096176313187935E-2</v>
      </c>
      <c r="AE78" s="8">
        <f>Aggregate_Efficiency_BAU!AE9</f>
        <v>1.2611108966539719E-2</v>
      </c>
      <c r="AF78" s="8">
        <f>Aggregate_Efficiency_BAU!AF9</f>
        <v>1.2126041619891503E-2</v>
      </c>
      <c r="AG78" s="8">
        <f>Aggregate_Efficiency_BAU!AG9</f>
        <v>1.1640974273243287E-2</v>
      </c>
      <c r="AH78" s="8">
        <f>Aggregate_Efficiency_BAU!AH9</f>
        <v>1.1155906926595072E-2</v>
      </c>
      <c r="AI78" s="8">
        <f>Aggregate_Efficiency_BAU!AI9</f>
        <v>1.0670839579946856E-2</v>
      </c>
      <c r="AJ78" s="47">
        <f>Aggregate_Efficiency_BAU!AJ9</f>
        <v>1.018577223329864E-2</v>
      </c>
    </row>
    <row r="79" spans="1:36" x14ac:dyDescent="0.3">
      <c r="A79" s="11" t="s">
        <v>320</v>
      </c>
      <c r="B79" s="56"/>
      <c r="C79" s="98">
        <f>Aggregate_Efficiency_BAU!C10</f>
        <v>7.8343711147941489E-2</v>
      </c>
      <c r="D79" s="98">
        <f>Aggregate_Efficiency_BAU!D10</f>
        <v>6.9833205895531769E-2</v>
      </c>
      <c r="E79" s="98">
        <f>Aggregate_Efficiency_BAU!E10</f>
        <v>6.4538019933883639E-2</v>
      </c>
      <c r="F79" s="98">
        <f>Aggregate_Efficiency_BAU!F10</f>
        <v>6.673042441862384E-2</v>
      </c>
      <c r="G79" s="98">
        <f>Aggregate_Efficiency_BAU!G10</f>
        <v>5.2437289752496709E-2</v>
      </c>
      <c r="H79" s="98">
        <f>Aggregate_Efficiency_BAU!H10</f>
        <v>6.0798683627077806E-2</v>
      </c>
      <c r="I79" s="98">
        <f>Aggregate_Efficiency_BAU!I10</f>
        <v>6.8792975071074958E-2</v>
      </c>
      <c r="J79" s="98">
        <f>Aggregate_Efficiency_BAU!J10</f>
        <v>6.9153660211210388E-2</v>
      </c>
      <c r="K79" s="98">
        <f>Aggregate_Efficiency_BAU!K10</f>
        <v>6.9514345351345819E-2</v>
      </c>
      <c r="L79" s="98">
        <f>Aggregate_Efficiency_BAU!L10</f>
        <v>6.9875030491481249E-2</v>
      </c>
      <c r="M79" s="98">
        <f>Aggregate_Efficiency_BAU!M10</f>
        <v>7.023571563161668E-2</v>
      </c>
      <c r="N79" s="98">
        <f>Aggregate_Efficiency_BAU!N10</f>
        <v>7.059640077175211E-2</v>
      </c>
      <c r="O79" s="98">
        <f>Aggregate_Efficiency_BAU!O10</f>
        <v>7.0957085911887541E-2</v>
      </c>
      <c r="P79" s="98">
        <f>Aggregate_Efficiency_BAU!P10</f>
        <v>7.1317771052023082E-2</v>
      </c>
      <c r="Q79" s="98">
        <f>Aggregate_Efficiency_BAU!Q10</f>
        <v>7.1678456192158513E-2</v>
      </c>
      <c r="R79" s="98">
        <f>Aggregate_Efficiency_BAU!R10</f>
        <v>7.2039141332293943E-2</v>
      </c>
      <c r="S79" s="98">
        <f>Aggregate_Efficiency_BAU!S10</f>
        <v>7.2399826472429374E-2</v>
      </c>
      <c r="T79" s="98">
        <f>Aggregate_Efficiency_BAU!T10</f>
        <v>7.2760511612564804E-2</v>
      </c>
      <c r="U79" s="98">
        <f>Aggregate_Efficiency_BAU!U10</f>
        <v>7.3121196752700235E-2</v>
      </c>
      <c r="V79" s="98">
        <f>Aggregate_Efficiency_BAU!V10</f>
        <v>7.3481881892835665E-2</v>
      </c>
      <c r="W79" s="98">
        <f>Aggregate_Efficiency_BAU!W10</f>
        <v>7.3842567032971207E-2</v>
      </c>
      <c r="X79" s="98">
        <f>Aggregate_Efficiency_BAU!X10</f>
        <v>7.4203252173106637E-2</v>
      </c>
      <c r="Y79" s="98">
        <f>Aggregate_Efficiency_BAU!Y10</f>
        <v>7.4563937313242068E-2</v>
      </c>
      <c r="Z79" s="98">
        <f>Aggregate_Efficiency_BAU!Z10</f>
        <v>7.4924622453377498E-2</v>
      </c>
      <c r="AA79" s="98">
        <f>Aggregate_Efficiency_BAU!AA10</f>
        <v>7.5285307593512929E-2</v>
      </c>
      <c r="AB79" s="98">
        <f>Aggregate_Efficiency_BAU!AB10</f>
        <v>7.564599273364836E-2</v>
      </c>
      <c r="AC79" s="98">
        <f>Aggregate_Efficiency_BAU!AC10</f>
        <v>7.600667787378379E-2</v>
      </c>
      <c r="AD79" s="98">
        <f>Aggregate_Efficiency_BAU!AD10</f>
        <v>7.6367363013919221E-2</v>
      </c>
      <c r="AE79" s="98">
        <f>Aggregate_Efficiency_BAU!AE10</f>
        <v>7.6728048154054762E-2</v>
      </c>
      <c r="AF79" s="98">
        <f>Aggregate_Efficiency_BAU!AF10</f>
        <v>7.7088733294190193E-2</v>
      </c>
      <c r="AG79" s="98">
        <f>Aggregate_Efficiency_BAU!AG10</f>
        <v>7.7449418434325623E-2</v>
      </c>
      <c r="AH79" s="98">
        <f>Aggregate_Efficiency_BAU!AH10</f>
        <v>7.7810103574461054E-2</v>
      </c>
      <c r="AI79" s="98">
        <f>Aggregate_Efficiency_BAU!AI10</f>
        <v>7.8170788714596484E-2</v>
      </c>
      <c r="AJ79" s="99">
        <f>Aggregate_Efficiency_BAU!AJ10</f>
        <v>7.8531473854731915E-2</v>
      </c>
    </row>
    <row r="80" spans="1:36" x14ac:dyDescent="0.3">
      <c r="C80" s="4"/>
      <c r="D80" s="4"/>
      <c r="E80" s="4"/>
      <c r="F80" s="4"/>
      <c r="G80" s="4"/>
      <c r="H80" s="4"/>
      <c r="I80" s="4"/>
      <c r="K80" s="4"/>
      <c r="L80" s="4"/>
      <c r="M80" s="4"/>
      <c r="N80" s="4"/>
      <c r="O80" s="4"/>
      <c r="P80" s="4"/>
      <c r="Q80" s="4"/>
      <c r="R80" s="4"/>
      <c r="S80" s="4"/>
      <c r="T80" s="4"/>
      <c r="U80" s="4"/>
      <c r="V80" s="4"/>
      <c r="W80" s="4"/>
      <c r="X80" s="4"/>
      <c r="Y80" s="4"/>
      <c r="Z80" s="4"/>
    </row>
    <row r="81" spans="1:36" x14ac:dyDescent="0.3">
      <c r="A81" s="16" t="s">
        <v>321</v>
      </c>
      <c r="B81" s="54" t="s">
        <v>529</v>
      </c>
      <c r="C81" s="18">
        <f t="shared" ref="C81:J81" si="38">+C74*C$72</f>
        <v>210103.59358368866</v>
      </c>
      <c r="D81" s="18">
        <f t="shared" si="38"/>
        <v>204925.2149700984</v>
      </c>
      <c r="E81" s="18">
        <f t="shared" si="38"/>
        <v>212779.09881376137</v>
      </c>
      <c r="F81" s="18">
        <f t="shared" si="38"/>
        <v>206741.40428988807</v>
      </c>
      <c r="G81" s="18">
        <f t="shared" si="38"/>
        <v>211547.00973356017</v>
      </c>
      <c r="H81" s="18">
        <f t="shared" si="38"/>
        <v>207429.18801671994</v>
      </c>
      <c r="I81" s="18">
        <f t="shared" si="38"/>
        <v>196249.42208157465</v>
      </c>
      <c r="J81" s="18">
        <f t="shared" si="38"/>
        <v>192548.56543148347</v>
      </c>
      <c r="K81" s="18">
        <f t="shared" ref="K81:Z81" si="39">+K74*K$72</f>
        <v>188460.865412532</v>
      </c>
      <c r="L81" s="18">
        <f t="shared" si="39"/>
        <v>184432.3006417545</v>
      </c>
      <c r="M81" s="18">
        <f t="shared" si="39"/>
        <v>180459.51449604298</v>
      </c>
      <c r="N81" s="18">
        <f t="shared" si="39"/>
        <v>176537.56028226097</v>
      </c>
      <c r="O81" s="18">
        <f>+O74*O$72</f>
        <v>172665.36019037265</v>
      </c>
      <c r="P81" s="18">
        <f t="shared" si="39"/>
        <v>168837.83630413143</v>
      </c>
      <c r="Q81" s="18">
        <f t="shared" si="39"/>
        <v>165055.17335294592</v>
      </c>
      <c r="R81" s="18">
        <f t="shared" si="39"/>
        <v>161312.66607208803</v>
      </c>
      <c r="S81" s="18">
        <f t="shared" si="39"/>
        <v>157619.53073910967</v>
      </c>
      <c r="T81" s="18">
        <f t="shared" si="39"/>
        <v>153964.54807728154</v>
      </c>
      <c r="U81" s="18">
        <f t="shared" si="39"/>
        <v>150364.27999907202</v>
      </c>
      <c r="V81" s="18">
        <f t="shared" si="39"/>
        <v>146828.05114160865</v>
      </c>
      <c r="W81" s="18">
        <f t="shared" si="39"/>
        <v>143351.29537675367</v>
      </c>
      <c r="X81" s="18">
        <f t="shared" si="39"/>
        <v>139928.09811808323</v>
      </c>
      <c r="Y81" s="18">
        <f t="shared" si="39"/>
        <v>136592.02551296272</v>
      </c>
      <c r="Z81" s="18">
        <f t="shared" si="39"/>
        <v>133306.0791077865</v>
      </c>
      <c r="AA81" s="18">
        <f t="shared" ref="AA81:AJ81" si="40">+AA74*AA$72</f>
        <v>130080.1948994147</v>
      </c>
      <c r="AB81" s="18">
        <f t="shared" si="40"/>
        <v>126901.30815935582</v>
      </c>
      <c r="AC81" s="18">
        <f t="shared" si="40"/>
        <v>123786.02524377781</v>
      </c>
      <c r="AD81" s="18">
        <f t="shared" si="40"/>
        <v>120718.94467897643</v>
      </c>
      <c r="AE81" s="18">
        <f t="shared" si="40"/>
        <v>117696.82865480677</v>
      </c>
      <c r="AF81" s="18">
        <f t="shared" si="40"/>
        <v>114726.07856380333</v>
      </c>
      <c r="AG81" s="18">
        <f t="shared" si="40"/>
        <v>111802.35375365916</v>
      </c>
      <c r="AH81" s="18">
        <f t="shared" si="40"/>
        <v>108925.96341732983</v>
      </c>
      <c r="AI81" s="18">
        <f t="shared" si="40"/>
        <v>106095.68287802865</v>
      </c>
      <c r="AJ81" s="19">
        <f t="shared" si="40"/>
        <v>103313.32751705423</v>
      </c>
    </row>
    <row r="82" spans="1:36" x14ac:dyDescent="0.3">
      <c r="A82" s="7" t="s">
        <v>322</v>
      </c>
      <c r="B82" s="55" t="s">
        <v>529</v>
      </c>
      <c r="C82" s="20">
        <f t="shared" ref="C82:H86" si="41">+C75*C$72</f>
        <v>274516.44968325336</v>
      </c>
      <c r="D82" s="20">
        <f t="shared" si="41"/>
        <v>269608.94534758455</v>
      </c>
      <c r="E82" s="20">
        <f t="shared" si="41"/>
        <v>282790.36386555759</v>
      </c>
      <c r="F82" s="20">
        <f t="shared" si="41"/>
        <v>238196.17005040156</v>
      </c>
      <c r="G82" s="20">
        <f t="shared" si="41"/>
        <v>260113.00373539561</v>
      </c>
      <c r="H82" s="20">
        <f t="shared" si="41"/>
        <v>270897.15626743657</v>
      </c>
      <c r="I82" s="20">
        <f t="shared" ref="I82:Z82" si="42">+I75*I$72</f>
        <v>281477.50259188493</v>
      </c>
      <c r="J82" s="20">
        <f>+J75*J$72</f>
        <v>281345.95187569666</v>
      </c>
      <c r="K82" s="20">
        <f t="shared" si="42"/>
        <v>280570.96144504927</v>
      </c>
      <c r="L82" s="20">
        <f t="shared" si="42"/>
        <v>279793.59980571567</v>
      </c>
      <c r="M82" s="20">
        <f t="shared" si="42"/>
        <v>279010.16041292407</v>
      </c>
      <c r="N82" s="20">
        <f t="shared" si="42"/>
        <v>278214.11013173976</v>
      </c>
      <c r="O82" s="20">
        <f t="shared" si="42"/>
        <v>277404.59399964759</v>
      </c>
      <c r="P82" s="20">
        <f t="shared" si="42"/>
        <v>276574.11718606739</v>
      </c>
      <c r="Q82" s="20">
        <f t="shared" si="42"/>
        <v>275723.36446305853</v>
      </c>
      <c r="R82" s="20">
        <f t="shared" si="42"/>
        <v>274844.7350599324</v>
      </c>
      <c r="S82" s="20">
        <f t="shared" si="42"/>
        <v>273954.2038715427</v>
      </c>
      <c r="T82" s="20">
        <f t="shared" si="42"/>
        <v>273032.80432020704</v>
      </c>
      <c r="U82" s="20">
        <f t="shared" si="42"/>
        <v>272110.26982044365</v>
      </c>
      <c r="V82" s="20">
        <f t="shared" si="42"/>
        <v>271205.4305725951</v>
      </c>
      <c r="W82" s="20">
        <f t="shared" si="42"/>
        <v>270312.46053598239</v>
      </c>
      <c r="X82" s="20">
        <f t="shared" si="42"/>
        <v>269422.38428550772</v>
      </c>
      <c r="Y82" s="20">
        <f t="shared" si="42"/>
        <v>268603.04572711443</v>
      </c>
      <c r="Z82" s="20">
        <f t="shared" si="42"/>
        <v>267786.34167677967</v>
      </c>
      <c r="AA82" s="20">
        <f t="shared" ref="AA82:AJ82" si="43">+AA75*AA$72</f>
        <v>266994.43828252546</v>
      </c>
      <c r="AB82" s="20">
        <f t="shared" si="43"/>
        <v>266203.16599720181</v>
      </c>
      <c r="AC82" s="20">
        <f t="shared" si="43"/>
        <v>265449.76039401739</v>
      </c>
      <c r="AD82" s="20">
        <f t="shared" si="43"/>
        <v>264704.59297291492</v>
      </c>
      <c r="AE82" s="20">
        <f t="shared" si="43"/>
        <v>263962.52440715203</v>
      </c>
      <c r="AF82" s="20">
        <f t="shared" si="43"/>
        <v>263240.01298229111</v>
      </c>
      <c r="AG82" s="20">
        <f t="shared" si="43"/>
        <v>262529.79489410151</v>
      </c>
      <c r="AH82" s="20">
        <f t="shared" si="43"/>
        <v>261835.03370479541</v>
      </c>
      <c r="AI82" s="20">
        <f t="shared" si="43"/>
        <v>261155.37057497966</v>
      </c>
      <c r="AJ82" s="21">
        <f t="shared" si="43"/>
        <v>260498.02175642896</v>
      </c>
    </row>
    <row r="83" spans="1:36" x14ac:dyDescent="0.3">
      <c r="A83" s="7" t="s">
        <v>323</v>
      </c>
      <c r="B83" s="55" t="s">
        <v>529</v>
      </c>
      <c r="C83" s="20">
        <f t="shared" si="41"/>
        <v>85907.356555121252</v>
      </c>
      <c r="D83" s="20">
        <f t="shared" si="41"/>
        <v>86279.024018260316</v>
      </c>
      <c r="E83" s="20">
        <f t="shared" si="41"/>
        <v>86573.356077920122</v>
      </c>
      <c r="F83" s="20">
        <f t="shared" si="41"/>
        <v>76965.977426852507</v>
      </c>
      <c r="G83" s="20">
        <f t="shared" si="41"/>
        <v>77479.062561201688</v>
      </c>
      <c r="H83" s="20">
        <f t="shared" si="41"/>
        <v>82261.564692663247</v>
      </c>
      <c r="I83" s="20">
        <f t="shared" ref="I83:Z83" si="44">+I76*I$72</f>
        <v>115735.02379234112</v>
      </c>
      <c r="J83" s="20">
        <f t="shared" si="44"/>
        <v>114539.38650455263</v>
      </c>
      <c r="K83" s="20">
        <f t="shared" si="44"/>
        <v>113098.72387061316</v>
      </c>
      <c r="L83" s="20">
        <f t="shared" si="44"/>
        <v>111676.31328199081</v>
      </c>
      <c r="M83" s="20">
        <f t="shared" si="44"/>
        <v>110270.38642189853</v>
      </c>
      <c r="N83" s="20">
        <f t="shared" si="44"/>
        <v>108878.13316623056</v>
      </c>
      <c r="O83" s="20">
        <f t="shared" si="44"/>
        <v>107499.0496152515</v>
      </c>
      <c r="P83" s="20">
        <f t="shared" si="44"/>
        <v>106130.10079636067</v>
      </c>
      <c r="Q83" s="20">
        <f t="shared" si="44"/>
        <v>104771.47568737794</v>
      </c>
      <c r="R83" s="20">
        <f t="shared" si="44"/>
        <v>103420.23698597202</v>
      </c>
      <c r="S83" s="20">
        <f t="shared" si="44"/>
        <v>102082.3452929159</v>
      </c>
      <c r="T83" s="20">
        <f t="shared" si="44"/>
        <v>100750.63611896645</v>
      </c>
      <c r="U83" s="20">
        <f t="shared" si="44"/>
        <v>99436.016450060022</v>
      </c>
      <c r="V83" s="20">
        <f t="shared" si="44"/>
        <v>98145.02551306026</v>
      </c>
      <c r="W83" s="20">
        <f t="shared" si="44"/>
        <v>96875.108358883415</v>
      </c>
      <c r="X83" s="20">
        <f t="shared" si="44"/>
        <v>95622.683111959559</v>
      </c>
      <c r="Y83" s="20">
        <f t="shared" si="44"/>
        <v>94411.300704366251</v>
      </c>
      <c r="Z83" s="20">
        <f t="shared" si="44"/>
        <v>93216.275156828546</v>
      </c>
      <c r="AA83" s="20">
        <f t="shared" ref="AA83:AJ83" si="45">+AA76*AA$72</f>
        <v>92044.975050607012</v>
      </c>
      <c r="AB83" s="20">
        <f t="shared" si="45"/>
        <v>90888.660266239094</v>
      </c>
      <c r="AC83" s="20">
        <f t="shared" si="45"/>
        <v>89759.682103648636</v>
      </c>
      <c r="AD83" s="20">
        <f t="shared" si="45"/>
        <v>88647.520617902177</v>
      </c>
      <c r="AE83" s="20">
        <f t="shared" si="45"/>
        <v>87550.171917818938</v>
      </c>
      <c r="AF83" s="20">
        <f t="shared" si="45"/>
        <v>86472.798430273426</v>
      </c>
      <c r="AG83" s="20">
        <f t="shared" si="45"/>
        <v>85412.642418863994</v>
      </c>
      <c r="AH83" s="20">
        <f t="shared" si="45"/>
        <v>84370.404799933589</v>
      </c>
      <c r="AI83" s="20">
        <f t="shared" si="45"/>
        <v>83345.629804618773</v>
      </c>
      <c r="AJ83" s="21">
        <f t="shared" si="45"/>
        <v>82340.267376307776</v>
      </c>
    </row>
    <row r="84" spans="1:36" x14ac:dyDescent="0.3">
      <c r="A84" s="7" t="s">
        <v>324</v>
      </c>
      <c r="B84" s="55" t="s">
        <v>529</v>
      </c>
      <c r="C84" s="20">
        <f t="shared" si="41"/>
        <v>121375.89163565855</v>
      </c>
      <c r="D84" s="20">
        <f t="shared" si="41"/>
        <v>120846.75473376975</v>
      </c>
      <c r="E84" s="20">
        <f t="shared" si="41"/>
        <v>124012.77682496347</v>
      </c>
      <c r="F84" s="20">
        <f t="shared" si="41"/>
        <v>130067.87441228383</v>
      </c>
      <c r="G84" s="20">
        <f t="shared" si="41"/>
        <v>130065.92354855475</v>
      </c>
      <c r="H84" s="20">
        <f t="shared" si="41"/>
        <v>123460.05672640883</v>
      </c>
      <c r="I84" s="20">
        <f t="shared" ref="I84:Z84" si="46">+I77*I$72</f>
        <v>93310.264918560599</v>
      </c>
      <c r="J84" s="20">
        <f t="shared" si="46"/>
        <v>94093.032643438506</v>
      </c>
      <c r="K84" s="20">
        <f t="shared" si="46"/>
        <v>94648.355587827915</v>
      </c>
      <c r="L84" s="20">
        <f t="shared" si="46"/>
        <v>95188.973856734898</v>
      </c>
      <c r="M84" s="20">
        <f t="shared" si="46"/>
        <v>95713.835573835458</v>
      </c>
      <c r="N84" s="20">
        <f t="shared" si="46"/>
        <v>96220.864684046624</v>
      </c>
      <c r="O84" s="20">
        <f t="shared" si="46"/>
        <v>96709.888064338884</v>
      </c>
      <c r="P84" s="20">
        <f t="shared" si="46"/>
        <v>97178.387377509978</v>
      </c>
      <c r="Q84" s="20">
        <f t="shared" si="46"/>
        <v>97626.656645967014</v>
      </c>
      <c r="R84" s="20">
        <f t="shared" si="46"/>
        <v>98052.040175728922</v>
      </c>
      <c r="S84" s="20">
        <f t="shared" si="46"/>
        <v>98460.273657701124</v>
      </c>
      <c r="T84" s="20">
        <f t="shared" si="46"/>
        <v>98844.610686019296</v>
      </c>
      <c r="U84" s="20">
        <f t="shared" si="46"/>
        <v>99215.862407374152</v>
      </c>
      <c r="V84" s="20">
        <f t="shared" si="46"/>
        <v>99581.142058941594</v>
      </c>
      <c r="W84" s="20">
        <f t="shared" si="46"/>
        <v>99938.633731309252</v>
      </c>
      <c r="X84" s="20">
        <f t="shared" si="46"/>
        <v>100285.28347751134</v>
      </c>
      <c r="Y84" s="20">
        <f t="shared" si="46"/>
        <v>100646.72663786744</v>
      </c>
      <c r="Z84" s="20">
        <f t="shared" si="46"/>
        <v>100997.9864182147</v>
      </c>
      <c r="AA84" s="20">
        <f t="shared" ref="AA84:AJ84" si="47">+AA77*AA$72</f>
        <v>101347.67449408259</v>
      </c>
      <c r="AB84" s="20">
        <f t="shared" si="47"/>
        <v>101686.91161815386</v>
      </c>
      <c r="AC84" s="20">
        <f t="shared" si="47"/>
        <v>102030.18337747338</v>
      </c>
      <c r="AD84" s="20">
        <f t="shared" si="47"/>
        <v>102366.46444981416</v>
      </c>
      <c r="AE84" s="20">
        <f t="shared" si="47"/>
        <v>102693.9720567435</v>
      </c>
      <c r="AF84" s="20">
        <f t="shared" si="47"/>
        <v>103019.3238206099</v>
      </c>
      <c r="AG84" s="20">
        <f t="shared" si="47"/>
        <v>103339.94606085528</v>
      </c>
      <c r="AH84" s="20">
        <f t="shared" si="47"/>
        <v>103657.32173680366</v>
      </c>
      <c r="AI84" s="20">
        <f t="shared" si="47"/>
        <v>103971.55501953812</v>
      </c>
      <c r="AJ84" s="21">
        <f t="shared" si="47"/>
        <v>104285.77444085498</v>
      </c>
    </row>
    <row r="85" spans="1:36" x14ac:dyDescent="0.3">
      <c r="A85" s="7" t="s">
        <v>325</v>
      </c>
      <c r="B85" s="55" t="s">
        <v>529</v>
      </c>
      <c r="C85" s="20">
        <f t="shared" si="41"/>
        <v>21517.451886458584</v>
      </c>
      <c r="D85" s="20">
        <f t="shared" si="41"/>
        <v>21206.627976114472</v>
      </c>
      <c r="E85" s="20">
        <f t="shared" si="41"/>
        <v>22285.009722364513</v>
      </c>
      <c r="F85" s="20">
        <f t="shared" si="41"/>
        <v>23724.512089325202</v>
      </c>
      <c r="G85" s="20">
        <f t="shared" si="41"/>
        <v>25062.496545986283</v>
      </c>
      <c r="H85" s="20">
        <f t="shared" si="41"/>
        <v>22515.322320237043</v>
      </c>
      <c r="I85" s="20">
        <f t="shared" ref="I85:Z85" si="48">+I78*I$72</f>
        <v>17611.417503518733</v>
      </c>
      <c r="J85" s="20">
        <f t="shared" si="48"/>
        <v>17135.558591668858</v>
      </c>
      <c r="K85" s="20">
        <f t="shared" si="48"/>
        <v>16627.444546579161</v>
      </c>
      <c r="L85" s="20">
        <f t="shared" si="48"/>
        <v>16127.058370484043</v>
      </c>
      <c r="M85" s="20">
        <f t="shared" si="48"/>
        <v>15634.068078038426</v>
      </c>
      <c r="N85" s="20">
        <f t="shared" si="48"/>
        <v>15148.014151994787</v>
      </c>
      <c r="O85" s="20">
        <f t="shared" si="48"/>
        <v>14668.780683842948</v>
      </c>
      <c r="P85" s="20">
        <f t="shared" si="48"/>
        <v>14195.917858826209</v>
      </c>
      <c r="Q85" s="20">
        <f t="shared" si="48"/>
        <v>13729.430596881353</v>
      </c>
      <c r="R85" s="20">
        <f t="shared" si="48"/>
        <v>13268.920308681443</v>
      </c>
      <c r="S85" s="20">
        <f t="shared" si="48"/>
        <v>12815.137529273588</v>
      </c>
      <c r="T85" s="20">
        <f t="shared" si="48"/>
        <v>12367.155273749824</v>
      </c>
      <c r="U85" s="20">
        <f t="shared" si="48"/>
        <v>11926.293782411871</v>
      </c>
      <c r="V85" s="20">
        <f t="shared" si="48"/>
        <v>11493.238342860142</v>
      </c>
      <c r="W85" s="20">
        <f t="shared" si="48"/>
        <v>11067.559111918839</v>
      </c>
      <c r="X85" s="20">
        <f t="shared" si="48"/>
        <v>10648.738983103436</v>
      </c>
      <c r="Y85" s="20">
        <f t="shared" si="48"/>
        <v>10239.243129464792</v>
      </c>
      <c r="Z85" s="20">
        <f t="shared" si="48"/>
        <v>9836.1688613157239</v>
      </c>
      <c r="AA85" s="20">
        <f t="shared" ref="AA85:AJ85" si="49">+AA78*AA$72</f>
        <v>9440.1880447552539</v>
      </c>
      <c r="AB85" s="20">
        <f t="shared" si="49"/>
        <v>9050.279062051859</v>
      </c>
      <c r="AC85" s="20">
        <f t="shared" si="49"/>
        <v>8667.5595887894106</v>
      </c>
      <c r="AD85" s="20">
        <f t="shared" si="49"/>
        <v>8290.8568268583222</v>
      </c>
      <c r="AE85" s="20">
        <f t="shared" si="49"/>
        <v>7919.8939713583295</v>
      </c>
      <c r="AF85" s="20">
        <f t="shared" si="49"/>
        <v>7555.0434158638554</v>
      </c>
      <c r="AG85" s="20">
        <f t="shared" si="49"/>
        <v>7195.9444560481415</v>
      </c>
      <c r="AH85" s="20">
        <f t="shared" si="49"/>
        <v>6842.5493061983661</v>
      </c>
      <c r="AI85" s="20">
        <f t="shared" si="49"/>
        <v>6494.7092520402703</v>
      </c>
      <c r="AJ85" s="21">
        <f t="shared" si="49"/>
        <v>6152.4591245387001</v>
      </c>
    </row>
    <row r="86" spans="1:36" x14ac:dyDescent="0.3">
      <c r="A86" s="11" t="s">
        <v>326</v>
      </c>
      <c r="B86" s="56" t="s">
        <v>529</v>
      </c>
      <c r="C86" s="23">
        <f t="shared" si="41"/>
        <v>60643.02855581967</v>
      </c>
      <c r="D86" s="23">
        <f t="shared" si="41"/>
        <v>52768.413154172667</v>
      </c>
      <c r="E86" s="23">
        <f t="shared" si="41"/>
        <v>50255.505095432854</v>
      </c>
      <c r="F86" s="23">
        <f t="shared" si="41"/>
        <v>48313.454031248926</v>
      </c>
      <c r="G86" s="23">
        <f t="shared" si="41"/>
        <v>38973.54587530157</v>
      </c>
      <c r="H86" s="23">
        <f t="shared" si="41"/>
        <v>45738.988076534435</v>
      </c>
      <c r="I86" s="23">
        <f t="shared" ref="I86:Z86" si="50">+I79*I$72</f>
        <v>52036.383170371482</v>
      </c>
      <c r="J86" s="23">
        <f>+J79*J$72</f>
        <v>51978.742760029883</v>
      </c>
      <c r="K86" s="23">
        <f t="shared" si="50"/>
        <v>51802.720764007965</v>
      </c>
      <c r="L86" s="23">
        <f t="shared" si="50"/>
        <v>51626.821625806806</v>
      </c>
      <c r="M86" s="23">
        <f t="shared" si="50"/>
        <v>51450.352990426072</v>
      </c>
      <c r="N86" s="23">
        <f t="shared" si="50"/>
        <v>51272.103469185182</v>
      </c>
      <c r="O86" s="23">
        <f t="shared" si="50"/>
        <v>51091.91055886016</v>
      </c>
      <c r="P86" s="23">
        <f t="shared" si="50"/>
        <v>50908.390062175837</v>
      </c>
      <c r="Q86" s="23">
        <f t="shared" si="50"/>
        <v>50721.665869737692</v>
      </c>
      <c r="R86" s="23">
        <f t="shared" si="50"/>
        <v>50530.33832163117</v>
      </c>
      <c r="S86" s="23">
        <f t="shared" si="50"/>
        <v>50337.342935148386</v>
      </c>
      <c r="T86" s="23">
        <f t="shared" si="50"/>
        <v>50139.191889229813</v>
      </c>
      <c r="U86" s="23">
        <f t="shared" si="50"/>
        <v>49941.343476201</v>
      </c>
      <c r="V86" s="23">
        <f t="shared" si="50"/>
        <v>49747.243691102907</v>
      </c>
      <c r="W86" s="23">
        <f t="shared" si="50"/>
        <v>49555.810826871559</v>
      </c>
      <c r="X86" s="23">
        <f t="shared" si="50"/>
        <v>49365.388776640924</v>
      </c>
      <c r="Y86" s="23">
        <f t="shared" si="50"/>
        <v>49188.392945757842</v>
      </c>
      <c r="Z86" s="23">
        <f t="shared" si="50"/>
        <v>49012.329977189504</v>
      </c>
      <c r="AA86" s="23">
        <f t="shared" ref="AA86:AJ86" si="51">+AA79*AA$72</f>
        <v>48841.246749453356</v>
      </c>
      <c r="AB86" s="23">
        <f t="shared" si="51"/>
        <v>48670.710028369627</v>
      </c>
      <c r="AC86" s="23">
        <f t="shared" si="51"/>
        <v>48507.517140362572</v>
      </c>
      <c r="AD86" s="23">
        <f t="shared" si="51"/>
        <v>48346.239226752994</v>
      </c>
      <c r="AE86" s="23">
        <f t="shared" si="51"/>
        <v>48185.929375577092</v>
      </c>
      <c r="AF86" s="23">
        <f t="shared" si="51"/>
        <v>48029.583368423853</v>
      </c>
      <c r="AG86" s="23">
        <f t="shared" si="51"/>
        <v>47875.86503714203</v>
      </c>
      <c r="AH86" s="23">
        <f t="shared" si="51"/>
        <v>47725.341716449118</v>
      </c>
      <c r="AI86" s="23">
        <f t="shared" si="51"/>
        <v>47577.93807134559</v>
      </c>
      <c r="AJ86" s="24">
        <f t="shared" si="51"/>
        <v>47434.958470944221</v>
      </c>
    </row>
    <row r="87" spans="1:36" x14ac:dyDescent="0.3">
      <c r="C87" s="20"/>
      <c r="D87" s="20"/>
      <c r="E87" s="20"/>
      <c r="F87" s="20"/>
      <c r="G87" s="20"/>
      <c r="H87" s="20"/>
      <c r="I87" s="20"/>
      <c r="J87" s="20"/>
      <c r="K87" s="82"/>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row>
    <row r="88" spans="1:36" x14ac:dyDescent="0.3">
      <c r="A88" s="16" t="s">
        <v>1</v>
      </c>
      <c r="B88" s="25"/>
      <c r="C88" s="103">
        <f>Aggregate_Efficiency_BAU!C19</f>
        <v>0.29707470002836039</v>
      </c>
      <c r="D88" s="26">
        <f>Aggregate_Efficiency_BAU!D19</f>
        <v>0.30075755502323703</v>
      </c>
      <c r="E88" s="26">
        <f>Aggregate_Efficiency_BAU!E19</f>
        <v>0.30235708461332755</v>
      </c>
      <c r="F88" s="26">
        <f>Aggregate_Efficiency_BAU!F19</f>
        <v>0.30163627436199908</v>
      </c>
      <c r="G88" s="26">
        <f>Aggregate_Efficiency_BAU!G19</f>
        <v>0.30591525709139111</v>
      </c>
      <c r="H88" s="26">
        <f>Aggregate_Efficiency_BAU!H19</f>
        <v>0.31318182362252578</v>
      </c>
      <c r="I88" s="26">
        <f>Aggregate_Efficiency_BAU!I19</f>
        <v>0.31035416809105376</v>
      </c>
      <c r="J88" s="26">
        <f>Aggregate_Efficiency_BAU!J19</f>
        <v>0.31226091032746695</v>
      </c>
      <c r="K88" s="26">
        <f>Aggregate_Efficiency_BAU!K19</f>
        <v>0.31416765256388013</v>
      </c>
      <c r="L88" s="26">
        <f>Aggregate_Efficiency_BAU!L19</f>
        <v>0.31607439480029376</v>
      </c>
      <c r="M88" s="26">
        <f>Aggregate_Efficiency_BAU!M19</f>
        <v>0.31798113703670694</v>
      </c>
      <c r="N88" s="26">
        <f>Aggregate_Efficiency_BAU!N19</f>
        <v>0.31988787927312012</v>
      </c>
      <c r="O88" s="26">
        <f>Aggregate_Efficiency_BAU!O19</f>
        <v>0.32179462150953375</v>
      </c>
      <c r="P88" s="26">
        <f>Aggregate_Efficiency_BAU!P19</f>
        <v>0.32370136374594694</v>
      </c>
      <c r="Q88" s="26">
        <f>Aggregate_Efficiency_BAU!Q19</f>
        <v>0.32560810598236012</v>
      </c>
      <c r="R88" s="26">
        <f>Aggregate_Efficiency_BAU!R19</f>
        <v>0.3275148482187733</v>
      </c>
      <c r="S88" s="26">
        <f>Aggregate_Efficiency_BAU!S19</f>
        <v>0.3286375769407599</v>
      </c>
      <c r="T88" s="26">
        <f>Aggregate_Efficiency_BAU!T19</f>
        <v>0.32990768885021476</v>
      </c>
      <c r="U88" s="26">
        <f>Aggregate_Efficiency_BAU!U19</f>
        <v>0.33117295235272431</v>
      </c>
      <c r="V88" s="26">
        <f>Aggregate_Efficiency_BAU!V19</f>
        <v>0.33243339515718789</v>
      </c>
      <c r="W88" s="103">
        <f>Aggregate_Efficiency_BAU!W19</f>
        <v>0.33368904476176237</v>
      </c>
      <c r="X88" s="26">
        <f>Aggregate_Efficiency_BAU!X19</f>
        <v>0.33493992845586201</v>
      </c>
      <c r="Y88" s="26">
        <f>Aggregate_Efficiency_BAU!Y19</f>
        <v>0.33618607332213596</v>
      </c>
      <c r="Z88" s="26">
        <f>Aggregate_Efficiency_BAU!Z19</f>
        <v>0.33742750623842177</v>
      </c>
      <c r="AA88" s="26">
        <f>Aggregate_Efficiency_BAU!AA19</f>
        <v>0.33866425387967836</v>
      </c>
      <c r="AB88" s="26">
        <f>Aggregate_Efficiency_BAU!AB19</f>
        <v>0.33989634271989755</v>
      </c>
      <c r="AC88" s="26">
        <f>Aggregate_Efficiency_BAU!AC19</f>
        <v>0.34031391033779829</v>
      </c>
      <c r="AD88" s="26">
        <f>Aggregate_Efficiency_BAU!AD19</f>
        <v>0.34062098780076061</v>
      </c>
      <c r="AE88" s="26">
        <f>Aggregate_Efficiency_BAU!AE19</f>
        <v>0.34092528701147884</v>
      </c>
      <c r="AF88" s="26">
        <f>Aggregate_Efficiency_BAU!AF19</f>
        <v>0.34122684550409321</v>
      </c>
      <c r="AG88" s="26">
        <f>Aggregate_Efficiency_BAU!AG19</f>
        <v>0.34152570013966121</v>
      </c>
      <c r="AH88" s="26">
        <f>Aggregate_Efficiency_BAU!AH19</f>
        <v>0.34182188712117773</v>
      </c>
      <c r="AI88" s="26">
        <f>Aggregate_Efficiency_BAU!AI19</f>
        <v>0.34211544200819455</v>
      </c>
      <c r="AJ88" s="46">
        <f>Aggregate_Efficiency_BAU!AJ19</f>
        <v>0.34240639973105252</v>
      </c>
    </row>
    <row r="89" spans="1:36" x14ac:dyDescent="0.3">
      <c r="A89" s="7" t="s">
        <v>2</v>
      </c>
      <c r="C89" s="104">
        <f>Aggregate_Efficiency_BAU!C20</f>
        <v>6.8374586465437094E-3</v>
      </c>
      <c r="D89" s="8">
        <f>Aggregate_Efficiency_BAU!D20</f>
        <v>6.839298344089779E-3</v>
      </c>
      <c r="E89" s="8">
        <f>Aggregate_Efficiency_BAU!E20</f>
        <v>6.7376335502061851E-3</v>
      </c>
      <c r="F89" s="8">
        <f>Aggregate_Efficiency_BAU!F20</f>
        <v>7.0045483994046085E-3</v>
      </c>
      <c r="G89" s="8">
        <f>Aggregate_Efficiency_BAU!G20</f>
        <v>7.0586514207742184E-3</v>
      </c>
      <c r="H89" s="8">
        <f>Aggregate_Efficiency_BAU!H20</f>
        <v>7.019983198624089E-3</v>
      </c>
      <c r="I89" s="8">
        <f>Aggregate_Efficiency_BAU!I20</f>
        <v>7.6482888054332232E-3</v>
      </c>
      <c r="J89" s="8">
        <f>Aggregate_Efficiency_BAU!J20</f>
        <v>7.9060576591556408E-3</v>
      </c>
      <c r="K89" s="8">
        <f>Aggregate_Efficiency_BAU!K20</f>
        <v>8.1638265128779475E-3</v>
      </c>
      <c r="L89" s="8">
        <f>Aggregate_Efficiency_BAU!L20</f>
        <v>8.4215953666003651E-3</v>
      </c>
      <c r="M89" s="8">
        <f>Aggregate_Efficiency_BAU!M20</f>
        <v>8.6793642203227828E-3</v>
      </c>
      <c r="N89" s="8">
        <f>Aggregate_Efficiency_BAU!N20</f>
        <v>8.9371330740450894E-3</v>
      </c>
      <c r="O89" s="8">
        <f>Aggregate_Efficiency_BAU!O20</f>
        <v>9.194901927767507E-3</v>
      </c>
      <c r="P89" s="8">
        <f>Aggregate_Efficiency_BAU!P20</f>
        <v>9.4526707814898137E-3</v>
      </c>
      <c r="Q89" s="8">
        <f>Aggregate_Efficiency_BAU!Q20</f>
        <v>9.7104396352122313E-3</v>
      </c>
      <c r="R89" s="8">
        <f>Aggregate_Efficiency_BAU!R20</f>
        <v>9.9682084889346489E-3</v>
      </c>
      <c r="S89" s="8">
        <f>Aggregate_Efficiency_BAU!S20</f>
        <v>1.0225977342656956E-2</v>
      </c>
      <c r="T89" s="8">
        <f>Aggregate_Efficiency_BAU!T20</f>
        <v>1.0483746196379373E-2</v>
      </c>
      <c r="U89" s="8">
        <f>Aggregate_Efficiency_BAU!U20</f>
        <v>1.0741515050101791E-2</v>
      </c>
      <c r="V89" s="8">
        <f>Aggregate_Efficiency_BAU!V20</f>
        <v>1.0999283903824097E-2</v>
      </c>
      <c r="W89" s="104">
        <f>Aggregate_Efficiency_BAU!W20</f>
        <v>1.1257052757546515E-2</v>
      </c>
      <c r="X89" s="8">
        <f>Aggregate_Efficiency_BAU!X20</f>
        <v>1.1514821611268933E-2</v>
      </c>
      <c r="Y89" s="8">
        <f>Aggregate_Efficiency_BAU!Y20</f>
        <v>1.1772590464991239E-2</v>
      </c>
      <c r="Z89" s="8">
        <f>Aggregate_Efficiency_BAU!Z20</f>
        <v>1.2030359318713657E-2</v>
      </c>
      <c r="AA89" s="8">
        <f>Aggregate_Efficiency_BAU!AA20</f>
        <v>1.2288128172436075E-2</v>
      </c>
      <c r="AB89" s="8">
        <f>Aggregate_Efficiency_BAU!AB20</f>
        <v>1.2545897026158381E-2</v>
      </c>
      <c r="AC89" s="8">
        <f>Aggregate_Efficiency_BAU!AC20</f>
        <v>1.2803665879880799E-2</v>
      </c>
      <c r="AD89" s="8">
        <f>Aggregate_Efficiency_BAU!AD20</f>
        <v>1.3061434733603106E-2</v>
      </c>
      <c r="AE89" s="8">
        <f>Aggregate_Efficiency_BAU!AE20</f>
        <v>1.3319203587325523E-2</v>
      </c>
      <c r="AF89" s="8">
        <f>Aggregate_Efficiency_BAU!AF20</f>
        <v>1.3576972441047941E-2</v>
      </c>
      <c r="AG89" s="8">
        <f>Aggregate_Efficiency_BAU!AG20</f>
        <v>1.3834741294770247E-2</v>
      </c>
      <c r="AH89" s="8">
        <f>Aggregate_Efficiency_BAU!AH20</f>
        <v>1.4092510148492665E-2</v>
      </c>
      <c r="AI89" s="8">
        <f>Aggregate_Efficiency_BAU!AI20</f>
        <v>1.4350279002215083E-2</v>
      </c>
      <c r="AJ89" s="47">
        <f>Aggregate_Efficiency_BAU!AJ20</f>
        <v>1.4608047855937389E-2</v>
      </c>
    </row>
    <row r="90" spans="1:36" x14ac:dyDescent="0.3">
      <c r="A90" s="7" t="s">
        <v>3</v>
      </c>
      <c r="C90" s="104">
        <f>Aggregate_Efficiency_BAU!C21</f>
        <v>0.73677032678217225</v>
      </c>
      <c r="D90" s="8">
        <f>Aggregate_Efficiency_BAU!D21</f>
        <v>0.72971057339847045</v>
      </c>
      <c r="E90" s="8">
        <f>Aggregate_Efficiency_BAU!E21</f>
        <v>0.73192340854277149</v>
      </c>
      <c r="F90" s="8">
        <f>Aggregate_Efficiency_BAU!F21</f>
        <v>0.75836109971094856</v>
      </c>
      <c r="G90" s="8">
        <f>Aggregate_Efficiency_BAU!G21</f>
        <v>0.73914204051865828</v>
      </c>
      <c r="H90" s="8">
        <f>Aggregate_Efficiency_BAU!H21</f>
        <v>0.75301204877530503</v>
      </c>
      <c r="I90" s="8">
        <f>Aggregate_Efficiency_BAU!I21</f>
        <v>0.74281677238832755</v>
      </c>
      <c r="J90" s="8">
        <f>Aggregate_Efficiency_BAU!J21</f>
        <v>0.74264650092190032</v>
      </c>
      <c r="K90" s="8">
        <f>Aggregate_Efficiency_BAU!K21</f>
        <v>0.74247622945547298</v>
      </c>
      <c r="L90" s="8">
        <f>Aggregate_Efficiency_BAU!L21</f>
        <v>0.74230595798904564</v>
      </c>
      <c r="M90" s="8">
        <f>Aggregate_Efficiency_BAU!M21</f>
        <v>0.7421356865226183</v>
      </c>
      <c r="N90" s="8">
        <f>Aggregate_Efficiency_BAU!N21</f>
        <v>0.74196541505619107</v>
      </c>
      <c r="O90" s="8">
        <f>Aggregate_Efficiency_BAU!O21</f>
        <v>0.74179514358976384</v>
      </c>
      <c r="P90" s="8">
        <f>Aggregate_Efficiency_BAU!P21</f>
        <v>0.7416248721233365</v>
      </c>
      <c r="Q90" s="8">
        <f>Aggregate_Efficiency_BAU!Q21</f>
        <v>0.74145460065690916</v>
      </c>
      <c r="R90" s="8">
        <f>Aggregate_Efficiency_BAU!R21</f>
        <v>0.74128432919048182</v>
      </c>
      <c r="S90" s="8">
        <f>Aggregate_Efficiency_BAU!S21</f>
        <v>0.74111405772405459</v>
      </c>
      <c r="T90" s="8">
        <f>Aggregate_Efficiency_BAU!T21</f>
        <v>0.74094378625762725</v>
      </c>
      <c r="U90" s="8">
        <f>Aggregate_Efficiency_BAU!U21</f>
        <v>0.74077351479120002</v>
      </c>
      <c r="V90" s="8">
        <f>Aggregate_Efficiency_BAU!V21</f>
        <v>0.74060324332477268</v>
      </c>
      <c r="W90" s="104">
        <f>Aggregate_Efficiency_BAU!W21</f>
        <v>0.73947302596315045</v>
      </c>
      <c r="X90" s="8">
        <f>Aggregate_Efficiency_BAU!X21</f>
        <v>0.73855213466070713</v>
      </c>
      <c r="Y90" s="8">
        <f>Aggregate_Efficiency_BAU!Y21</f>
        <v>0.73763311198606263</v>
      </c>
      <c r="Z90" s="8">
        <f>Aggregate_Efficiency_BAU!Z21</f>
        <v>0.73671595225738751</v>
      </c>
      <c r="AA90" s="8">
        <f>Aggregate_Efficiency_BAU!AA21</f>
        <v>0.73580064981586646</v>
      </c>
      <c r="AB90" s="8">
        <f>Aggregate_Efficiency_BAU!AB21</f>
        <v>0.73488719902557798</v>
      </c>
      <c r="AC90" s="8">
        <f>Aggregate_Efficiency_BAU!AC21</f>
        <v>0.73397559427338166</v>
      </c>
      <c r="AD90" s="8">
        <f>Aggregate_Efficiency_BAU!AD21</f>
        <v>0.73306582996880065</v>
      </c>
      <c r="AE90" s="8">
        <f>Aggregate_Efficiency_BAU!AE21</f>
        <v>0.73215790054391028</v>
      </c>
      <c r="AF90" s="8">
        <f>Aggregate_Efficiency_BAU!AF21</f>
        <v>0.73125180045322136</v>
      </c>
      <c r="AG90" s="8">
        <f>Aggregate_Efficiency_BAU!AG21</f>
        <v>0.73034752417356941</v>
      </c>
      <c r="AH90" s="8">
        <f>Aggregate_Efficiency_BAU!AH21</f>
        <v>0.72944506620400185</v>
      </c>
      <c r="AI90" s="8">
        <f>Aggregate_Efficiency_BAU!AI21</f>
        <v>0.72854442106566641</v>
      </c>
      <c r="AJ90" s="47">
        <f>Aggregate_Efficiency_BAU!AJ21</f>
        <v>0.72764558330170026</v>
      </c>
    </row>
    <row r="91" spans="1:36" x14ac:dyDescent="0.3">
      <c r="A91" s="7" t="s">
        <v>4</v>
      </c>
      <c r="C91" s="104">
        <f>Aggregate_Efficiency_BAU!C22</f>
        <v>0.40105886627633597</v>
      </c>
      <c r="D91" s="8">
        <f>Aggregate_Efficiency_BAU!D22</f>
        <v>0.41096146450280435</v>
      </c>
      <c r="E91" s="8">
        <f>Aggregate_Efficiency_BAU!E22</f>
        <v>0.41088932246445492</v>
      </c>
      <c r="F91" s="8">
        <f>Aggregate_Efficiency_BAU!F22</f>
        <v>0.40750368338699106</v>
      </c>
      <c r="G91" s="8">
        <f>Aggregate_Efficiency_BAU!G22</f>
        <v>0.42720606041321774</v>
      </c>
      <c r="H91" s="8">
        <f>Aggregate_Efficiency_BAU!H22</f>
        <v>0.43001357182455235</v>
      </c>
      <c r="I91" s="8">
        <f>Aggregate_Efficiency_BAU!I22</f>
        <v>0.43031559435583944</v>
      </c>
      <c r="J91" s="8">
        <f>Aggregate_Efficiency_BAU!J22</f>
        <v>0.43471853854438613</v>
      </c>
      <c r="K91" s="8">
        <f>Aggregate_Efficiency_BAU!K22</f>
        <v>0.43912148273293106</v>
      </c>
      <c r="L91" s="8">
        <f>Aggregate_Efficiency_BAU!L22</f>
        <v>0.44352442692147598</v>
      </c>
      <c r="M91" s="8">
        <f>Aggregate_Efficiency_BAU!M22</f>
        <v>0.4479273711100209</v>
      </c>
      <c r="N91" s="8">
        <f>Aggregate_Efficiency_BAU!N22</f>
        <v>0.4523303152985676</v>
      </c>
      <c r="O91" s="8">
        <f>Aggregate_Efficiency_BAU!O22</f>
        <v>0.45673325948711252</v>
      </c>
      <c r="P91" s="8">
        <f>Aggregate_Efficiency_BAU!P22</f>
        <v>0.46113620367565744</v>
      </c>
      <c r="Q91" s="8">
        <f>Aggregate_Efficiency_BAU!Q22</f>
        <v>0.46553914786420236</v>
      </c>
      <c r="R91" s="8">
        <f>Aggregate_Efficiency_BAU!R22</f>
        <v>0.46994209205274906</v>
      </c>
      <c r="S91" s="8">
        <f>Aggregate_Efficiency_BAU!S22</f>
        <v>0.47434503624129398</v>
      </c>
      <c r="T91" s="8">
        <f>Aggregate_Efficiency_BAU!T22</f>
        <v>0.4787479804298389</v>
      </c>
      <c r="U91" s="8">
        <f>Aggregate_Efficiency_BAU!U22</f>
        <v>0.48315092461838383</v>
      </c>
      <c r="V91" s="8">
        <f>Aggregate_Efficiency_BAU!V22</f>
        <v>0.48755386880693052</v>
      </c>
      <c r="W91" s="104">
        <f>Aggregate_Efficiency_BAU!W22</f>
        <v>0.49195681299547545</v>
      </c>
      <c r="X91" s="8">
        <f>Aggregate_Efficiency_BAU!X22</f>
        <v>0.49635975718402037</v>
      </c>
      <c r="Y91" s="8">
        <f>Aggregate_Efficiency_BAU!Y22</f>
        <v>0.50076270137256707</v>
      </c>
      <c r="Z91" s="8">
        <f>Aggregate_Efficiency_BAU!Z22</f>
        <v>0.50516564556111199</v>
      </c>
      <c r="AA91" s="8">
        <f>Aggregate_Efficiency_BAU!AA22</f>
        <v>0.50956858974965691</v>
      </c>
      <c r="AB91" s="8">
        <f>Aggregate_Efficiency_BAU!AB22</f>
        <v>0.51397153393820183</v>
      </c>
      <c r="AC91" s="8">
        <f>Aggregate_Efficiency_BAU!AC22</f>
        <v>0.51837447812674853</v>
      </c>
      <c r="AD91" s="8">
        <f>Aggregate_Efficiency_BAU!AD22</f>
        <v>0.52277742231529345</v>
      </c>
      <c r="AE91" s="8">
        <f>Aggregate_Efficiency_BAU!AE22</f>
        <v>0.52718036650383837</v>
      </c>
      <c r="AF91" s="8">
        <f>Aggregate_Efficiency_BAU!AF22</f>
        <v>0.53158331069238329</v>
      </c>
      <c r="AG91" s="8">
        <f>Aggregate_Efficiency_BAU!AG22</f>
        <v>0.53367957139269884</v>
      </c>
      <c r="AH91" s="8">
        <f>Aggregate_Efficiency_BAU!AH22</f>
        <v>0.53499610962691091</v>
      </c>
      <c r="AI91" s="8">
        <f>Aggregate_Efficiency_BAU!AI22</f>
        <v>0.53629772199406267</v>
      </c>
      <c r="AJ91" s="47">
        <f>Aggregate_Efficiency_BAU!AJ22</f>
        <v>0.53758466088990009</v>
      </c>
    </row>
    <row r="92" spans="1:36" x14ac:dyDescent="0.3">
      <c r="A92" s="7" t="s">
        <v>78</v>
      </c>
      <c r="C92" s="104">
        <f>Aggregate_Efficiency_BAU!C23</f>
        <v>0.17678411550230308</v>
      </c>
      <c r="D92" s="8">
        <f>Aggregate_Efficiency_BAU!D23</f>
        <v>0.18850158777774689</v>
      </c>
      <c r="E92" s="8">
        <f>Aggregate_Efficiency_BAU!E23</f>
        <v>0.16560610728118103</v>
      </c>
      <c r="F92" s="8">
        <f>Aggregate_Efficiency_BAU!F23</f>
        <v>0.16584000620949668</v>
      </c>
      <c r="G92" s="8">
        <f>Aggregate_Efficiency_BAU!G23</f>
        <v>0.17929810648980846</v>
      </c>
      <c r="H92" s="8">
        <f>Aggregate_Efficiency_BAU!H23</f>
        <v>0.1627500495649741</v>
      </c>
      <c r="I92" s="8">
        <f>Aggregate_Efficiency_BAU!I23</f>
        <v>0.16997240411369635</v>
      </c>
      <c r="J92" s="8">
        <f>Aggregate_Efficiency_BAU!J23</f>
        <v>0.17022649109973426</v>
      </c>
      <c r="K92" s="8">
        <f>Aggregate_Efficiency_BAU!K23</f>
        <v>0.17048057808577205</v>
      </c>
      <c r="L92" s="8">
        <f>Aggregate_Efficiency_BAU!L23</f>
        <v>0.17073466507180984</v>
      </c>
      <c r="M92" s="8">
        <f>Aggregate_Efficiency_BAU!M23</f>
        <v>0.17098875205784764</v>
      </c>
      <c r="N92" s="8">
        <f>Aggregate_Efficiency_BAU!N23</f>
        <v>0.17124283904388543</v>
      </c>
      <c r="O92" s="8">
        <f>Aggregate_Efficiency_BAU!O23</f>
        <v>0.17149692602992334</v>
      </c>
      <c r="P92" s="8">
        <f>Aggregate_Efficiency_BAU!P23</f>
        <v>0.17175101301596113</v>
      </c>
      <c r="Q92" s="8">
        <f>Aggregate_Efficiency_BAU!Q23</f>
        <v>0.17200510000199892</v>
      </c>
      <c r="R92" s="8">
        <f>Aggregate_Efficiency_BAU!R23</f>
        <v>0.17225918698803672</v>
      </c>
      <c r="S92" s="8">
        <f>Aggregate_Efficiency_BAU!S23</f>
        <v>0.17251327397407462</v>
      </c>
      <c r="T92" s="8">
        <f>Aggregate_Efficiency_BAU!T23</f>
        <v>0.17276736096011241</v>
      </c>
      <c r="U92" s="8">
        <f>Aggregate_Efficiency_BAU!U23</f>
        <v>0.17302144794615021</v>
      </c>
      <c r="V92" s="8">
        <f>Aggregate_Efficiency_BAU!V23</f>
        <v>0.173275534932188</v>
      </c>
      <c r="W92" s="104">
        <f>Aggregate_Efficiency_BAU!W23</f>
        <v>0.17352962191822591</v>
      </c>
      <c r="X92" s="8">
        <f>Aggregate_Efficiency_BAU!X23</f>
        <v>0.1737837089042637</v>
      </c>
      <c r="Y92" s="8">
        <f>Aggregate_Efficiency_BAU!Y23</f>
        <v>0.17403779589030149</v>
      </c>
      <c r="Z92" s="8">
        <f>Aggregate_Efficiency_BAU!Z23</f>
        <v>0.17429188287633929</v>
      </c>
      <c r="AA92" s="8">
        <f>Aggregate_Efficiency_BAU!AA23</f>
        <v>0.17439466119385028</v>
      </c>
      <c r="AB92" s="8">
        <f>Aggregate_Efficiency_BAU!AB23</f>
        <v>0.17454625812841407</v>
      </c>
      <c r="AC92" s="8">
        <f>Aggregate_Efficiency_BAU!AC23</f>
        <v>0.17469767762416744</v>
      </c>
      <c r="AD92" s="8">
        <f>Aggregate_Efficiency_BAU!AD23</f>
        <v>0.17484891999245702</v>
      </c>
      <c r="AE92" s="8">
        <f>Aggregate_Efficiency_BAU!AE23</f>
        <v>0.17499998554390117</v>
      </c>
      <c r="AF92" s="8">
        <f>Aggregate_Efficiency_BAU!AF23</f>
        <v>0.17515087458839276</v>
      </c>
      <c r="AG92" s="8">
        <f>Aggregate_Efficiency_BAU!AG23</f>
        <v>0.17530158743510052</v>
      </c>
      <c r="AH92" s="8">
        <f>Aggregate_Efficiency_BAU!AH23</f>
        <v>0.17545212439247168</v>
      </c>
      <c r="AI92" s="8">
        <f>Aggregate_Efficiency_BAU!AI23</f>
        <v>0.17560248576823409</v>
      </c>
      <c r="AJ92" s="47">
        <f>Aggregate_Efficiency_BAU!AJ23</f>
        <v>0.17575267186939808</v>
      </c>
    </row>
    <row r="93" spans="1:36" x14ac:dyDescent="0.3">
      <c r="A93" s="11" t="s">
        <v>79</v>
      </c>
      <c r="B93" s="33"/>
      <c r="C93" s="98">
        <f>Aggregate_Efficiency_BAU!C24</f>
        <v>0.20857444769682629</v>
      </c>
      <c r="D93" s="12">
        <f>Aggregate_Efficiency_BAU!D24</f>
        <v>0.19412629019929217</v>
      </c>
      <c r="E93" s="12">
        <f>Aggregate_Efficiency_BAU!E24</f>
        <v>0.17649312405100046</v>
      </c>
      <c r="F93" s="12">
        <f>Aggregate_Efficiency_BAU!F24</f>
        <v>0.17373554514194589</v>
      </c>
      <c r="G93" s="12">
        <f>Aggregate_Efficiency_BAU!G24</f>
        <v>0.18464615557149722</v>
      </c>
      <c r="H93" s="12">
        <f>Aggregate_Efficiency_BAU!H24</f>
        <v>0.17476388176502783</v>
      </c>
      <c r="I93" s="12">
        <f>Aggregate_Efficiency_BAU!I24</f>
        <v>0.17891092667533082</v>
      </c>
      <c r="J93" s="12">
        <f>Aggregate_Efficiency_BAU!J24</f>
        <v>0.17800461412489121</v>
      </c>
      <c r="K93" s="12">
        <f>Aggregate_Efficiency_BAU!K24</f>
        <v>0.17709830157445139</v>
      </c>
      <c r="L93" s="12">
        <f>Aggregate_Efficiency_BAU!L24</f>
        <v>0.17619198902401179</v>
      </c>
      <c r="M93" s="12">
        <f>Aggregate_Efficiency_BAU!M24</f>
        <v>0.17528567647357196</v>
      </c>
      <c r="N93" s="12">
        <f>Aggregate_Efficiency_BAU!N24</f>
        <v>0.17437936392313236</v>
      </c>
      <c r="O93" s="12">
        <f>Aggregate_Efficiency_BAU!O24</f>
        <v>0.17347305137269253</v>
      </c>
      <c r="P93" s="12">
        <f>Aggregate_Efficiency_BAU!P24</f>
        <v>0.17256673882225293</v>
      </c>
      <c r="Q93" s="12">
        <f>Aggregate_Efficiency_BAU!Q24</f>
        <v>0.1716604262718131</v>
      </c>
      <c r="R93" s="12">
        <f>Aggregate_Efficiency_BAU!R24</f>
        <v>0.1707541137213735</v>
      </c>
      <c r="S93" s="12">
        <f>Aggregate_Efficiency_BAU!S24</f>
        <v>0.1698478011709339</v>
      </c>
      <c r="T93" s="12">
        <f>Aggregate_Efficiency_BAU!T24</f>
        <v>0.16894148862049407</v>
      </c>
      <c r="U93" s="12">
        <f>Aggregate_Efficiency_BAU!U24</f>
        <v>0.16803517607005447</v>
      </c>
      <c r="V93" s="12">
        <f>Aggregate_Efficiency_BAU!V24</f>
        <v>0.16712886351961465</v>
      </c>
      <c r="W93" s="98">
        <f>Aggregate_Efficiency_BAU!W24</f>
        <v>0.16622255096917504</v>
      </c>
      <c r="X93" s="12">
        <f>Aggregate_Efficiency_BAU!X24</f>
        <v>0.16531623841873522</v>
      </c>
      <c r="Y93" s="12">
        <f>Aggregate_Efficiency_BAU!Y24</f>
        <v>0.16440992586829561</v>
      </c>
      <c r="Z93" s="12">
        <f>Aggregate_Efficiency_BAU!Z24</f>
        <v>0.16350361331785601</v>
      </c>
      <c r="AA93" s="12">
        <f>Aggregate_Efficiency_BAU!AA24</f>
        <v>0.16259730076741619</v>
      </c>
      <c r="AB93" s="12">
        <f>Aggregate_Efficiency_BAU!AB24</f>
        <v>0.16169098821697658</v>
      </c>
      <c r="AC93" s="12">
        <f>Aggregate_Efficiency_BAU!AC24</f>
        <v>0.16078467566653676</v>
      </c>
      <c r="AD93" s="12">
        <f>Aggregate_Efficiency_BAU!AD24</f>
        <v>0.15987836311609716</v>
      </c>
      <c r="AE93" s="12">
        <f>Aggregate_Efficiency_BAU!AE24</f>
        <v>0.15897205056565733</v>
      </c>
      <c r="AF93" s="12">
        <f>Aggregate_Efficiency_BAU!AF24</f>
        <v>0.15767591316366544</v>
      </c>
      <c r="AG93" s="12">
        <f>Aggregate_Efficiency_BAU!AG24</f>
        <v>0.15626303463121569</v>
      </c>
      <c r="AH93" s="12">
        <f>Aggregate_Efficiency_BAU!AH24</f>
        <v>0.15485929739210386</v>
      </c>
      <c r="AI93" s="12">
        <f>Aggregate_Efficiency_BAU!AI24</f>
        <v>0.15346461301644609</v>
      </c>
      <c r="AJ93" s="48">
        <f>Aggregate_Efficiency_BAU!AJ24</f>
        <v>0.15207889421128151</v>
      </c>
    </row>
    <row r="94" spans="1:36" x14ac:dyDescent="0.3">
      <c r="A94" s="16" t="s">
        <v>80</v>
      </c>
      <c r="B94" s="25"/>
      <c r="C94" s="103">
        <f>Aggregate_Efficiency_BAU!C25</f>
        <v>6.9253403686348705E-2</v>
      </c>
      <c r="D94" s="26">
        <f>Aggregate_Efficiency_BAU!D25</f>
        <v>6.1170091514868602E-2</v>
      </c>
      <c r="E94" s="26">
        <f>Aggregate_Efficiency_BAU!E25</f>
        <v>5.9562702328930253E-2</v>
      </c>
      <c r="F94" s="26">
        <f>Aggregate_Efficiency_BAU!F25</f>
        <v>6.4743036956132052E-2</v>
      </c>
      <c r="G94" s="26">
        <f>Aggregate_Efficiency_BAU!G25</f>
        <v>5.4408394803749441E-2</v>
      </c>
      <c r="H94" s="26">
        <f>Aggregate_Efficiency_BAU!H25</f>
        <v>6.0070970006901099E-2</v>
      </c>
      <c r="I94" s="26">
        <f>Aggregate_Efficiency_BAU!I25</f>
        <v>5.2651272296907692E-2</v>
      </c>
      <c r="J94" s="26">
        <f>Aggregate_Efficiency_BAU!J25</f>
        <v>4.9897148116763823E-2</v>
      </c>
      <c r="K94" s="26">
        <f>Aggregate_Efficiency_BAU!K25</f>
        <v>4.7143023936619066E-2</v>
      </c>
      <c r="L94" s="26">
        <f>Aggregate_Efficiency_BAU!L25</f>
        <v>4.4388899756474309E-2</v>
      </c>
      <c r="M94" s="26">
        <f>Aggregate_Efficiency_BAU!M25</f>
        <v>4.1634775576330441E-2</v>
      </c>
      <c r="N94" s="26">
        <f>Aggregate_Efficiency_BAU!N25</f>
        <v>3.8880651396185684E-2</v>
      </c>
      <c r="O94" s="26">
        <f>Aggregate_Efficiency_BAU!O25</f>
        <v>3.6126527216041815E-2</v>
      </c>
      <c r="P94" s="26">
        <f>Aggregate_Efficiency_BAU!P25</f>
        <v>3.3372403035897058E-2</v>
      </c>
      <c r="Q94" s="26">
        <f>Aggregate_Efficiency_BAU!Q25</f>
        <v>3.0618278855753189E-2</v>
      </c>
      <c r="R94" s="26">
        <f>Aggregate_Efficiency_BAU!R25</f>
        <v>2.7864154675608432E-2</v>
      </c>
      <c r="S94" s="26">
        <f>Aggregate_Efficiency_BAU!S25</f>
        <v>2.5050269375287478E-2</v>
      </c>
      <c r="T94" s="26">
        <f>Aggregate_Efficiency_BAU!T25</f>
        <v>2.2260050399927844E-2</v>
      </c>
      <c r="U94" s="26">
        <f>Aggregate_Efficiency_BAU!U25</f>
        <v>1.948048254669214E-2</v>
      </c>
      <c r="V94" s="26">
        <f>Aggregate_Efficiency_BAU!V25</f>
        <v>1.6711504943861422E-2</v>
      </c>
      <c r="W94" s="103">
        <f>Aggregate_Efficiency_BAU!W25</f>
        <v>1.3953057182678953E-2</v>
      </c>
      <c r="X94" s="26">
        <f>Aggregate_Efficiency_BAU!X25</f>
        <v>1.1205079312963195E-2</v>
      </c>
      <c r="Y94" s="26">
        <f>Aggregate_Efficiency_BAU!Y25</f>
        <v>8.4675118387577668E-3</v>
      </c>
      <c r="Z94" s="26">
        <f>Aggregate_Efficiency_BAU!Z25</f>
        <v>5.7402957140445521E-3</v>
      </c>
      <c r="AA94" s="26">
        <f>Aggregate_Efficiency_BAU!AA25</f>
        <v>3.023372338491525E-3</v>
      </c>
      <c r="AB94" s="26">
        <f>Aggregate_Efficiency_BAU!AB25</f>
        <v>3.1668355326156363E-4</v>
      </c>
      <c r="AC94" s="26">
        <f>Aggregate_Efficiency_BAU!AC25</f>
        <v>0</v>
      </c>
      <c r="AD94" s="26">
        <f>Aggregate_Efficiency_BAU!AD25</f>
        <v>0</v>
      </c>
      <c r="AE94" s="26">
        <f>Aggregate_Efficiency_BAU!AE25</f>
        <v>0</v>
      </c>
      <c r="AF94" s="26">
        <f>Aggregate_Efficiency_BAU!AF25</f>
        <v>0</v>
      </c>
      <c r="AG94" s="26">
        <f>Aggregate_Efficiency_BAU!AG25</f>
        <v>0</v>
      </c>
      <c r="AH94" s="26">
        <f>Aggregate_Efficiency_BAU!AH25</f>
        <v>0</v>
      </c>
      <c r="AI94" s="26">
        <f>Aggregate_Efficiency_BAU!AI25</f>
        <v>0</v>
      </c>
      <c r="AJ94" s="46">
        <f>Aggregate_Efficiency_BAU!AJ25</f>
        <v>0</v>
      </c>
    </row>
    <row r="95" spans="1:36" x14ac:dyDescent="0.3">
      <c r="A95" s="7" t="s">
        <v>5</v>
      </c>
      <c r="C95" s="104">
        <f>Aggregate_Efficiency_BAU!C26</f>
        <v>7.8378661850697043E-2</v>
      </c>
      <c r="D95" s="8">
        <f>Aggregate_Efficiency_BAU!D26</f>
        <v>7.7637821338972388E-2</v>
      </c>
      <c r="E95" s="8">
        <f>Aggregate_Efficiency_BAU!E26</f>
        <v>6.9863979493689735E-2</v>
      </c>
      <c r="F95" s="8">
        <f>Aggregate_Efficiency_BAU!F26</f>
        <v>7.0795621413395307E-2</v>
      </c>
      <c r="G95" s="8">
        <f>Aggregate_Efficiency_BAU!G26</f>
        <v>6.9265914118159369E-2</v>
      </c>
      <c r="H95" s="8">
        <f>Aggregate_Efficiency_BAU!H26</f>
        <v>8.2289434017492211E-2</v>
      </c>
      <c r="I95" s="8">
        <f>Aggregate_Efficiency_BAU!I26</f>
        <v>7.0176561559910589E-2</v>
      </c>
      <c r="J95" s="8">
        <f>Aggregate_Efficiency_BAU!J26</f>
        <v>6.8490573252289355E-2</v>
      </c>
      <c r="K95" s="8">
        <f>Aggregate_Efficiency_BAU!K26</f>
        <v>6.6804584944667678E-2</v>
      </c>
      <c r="L95" s="8">
        <f>Aggregate_Efficiency_BAU!L26</f>
        <v>6.5118596637046E-2</v>
      </c>
      <c r="M95" s="8">
        <f>Aggregate_Efficiency_BAU!M26</f>
        <v>6.3432608329424767E-2</v>
      </c>
      <c r="N95" s="8">
        <f>Aggregate_Efficiency_BAU!N26</f>
        <v>6.1746620021803089E-2</v>
      </c>
      <c r="O95" s="8">
        <f>Aggregate_Efficiency_BAU!O26</f>
        <v>6.0060631714181412E-2</v>
      </c>
      <c r="P95" s="8">
        <f>Aggregate_Efficiency_BAU!P26</f>
        <v>5.8374643406560178E-2</v>
      </c>
      <c r="Q95" s="8">
        <f>Aggregate_Efficiency_BAU!Q26</f>
        <v>5.6688655098938501E-2</v>
      </c>
      <c r="R95" s="8">
        <f>Aggregate_Efficiency_BAU!R26</f>
        <v>5.5002666791316823E-2</v>
      </c>
      <c r="S95" s="8">
        <f>Aggregate_Efficiency_BAU!S26</f>
        <v>5.3189786386496324E-2</v>
      </c>
      <c r="T95" s="8">
        <f>Aggregate_Efficiency_BAU!T26</f>
        <v>5.1409312120568512E-2</v>
      </c>
      <c r="U95" s="8">
        <f>Aggregate_Efficiency_BAU!U26</f>
        <v>4.9635634471326469E-2</v>
      </c>
      <c r="V95" s="8">
        <f>Aggregate_Efficiency_BAU!V26</f>
        <v>4.7868714595750879E-2</v>
      </c>
      <c r="W95" s="104">
        <f>Aggregate_Efficiency_BAU!W26</f>
        <v>4.6108513946245017E-2</v>
      </c>
      <c r="X95" s="8">
        <f>Aggregate_Efficiency_BAU!X26</f>
        <v>4.4354994267833736E-2</v>
      </c>
      <c r="Y95" s="8">
        <f>Aggregate_Efficiency_BAU!Y26</f>
        <v>4.2608117595391098E-2</v>
      </c>
      <c r="Z95" s="8">
        <f>Aggregate_Efficiency_BAU!Z26</f>
        <v>4.0867846250898836E-2</v>
      </c>
      <c r="AA95" s="8">
        <f>Aggregate_Efficiency_BAU!AA26</f>
        <v>3.9134142840740765E-2</v>
      </c>
      <c r="AB95" s="8">
        <f>Aggregate_Efficiency_BAU!AB26</f>
        <v>3.7406970253020769E-2</v>
      </c>
      <c r="AC95" s="8">
        <f>Aggregate_Efficiency_BAU!AC26</f>
        <v>3.5601566038287534E-2</v>
      </c>
      <c r="AD95" s="8">
        <f>Aggregate_Efficiency_BAU!AD26</f>
        <v>3.3800828035430427E-2</v>
      </c>
      <c r="AE95" s="8">
        <f>Aggregate_Efficiency_BAU!AE26</f>
        <v>3.2016382027268961E-2</v>
      </c>
      <c r="AF95" s="8">
        <f>Aggregate_Efficiency_BAU!AF26</f>
        <v>3.0248007909232568E-2</v>
      </c>
      <c r="AG95" s="8">
        <f>Aggregate_Efficiency_BAU!AG26</f>
        <v>2.8495489523787911E-2</v>
      </c>
      <c r="AH95" s="8">
        <f>Aggregate_Efficiency_BAU!AH26</f>
        <v>2.6758614572356978E-2</v>
      </c>
      <c r="AI95" s="8">
        <f>Aggregate_Efficiency_BAU!AI26</f>
        <v>2.503717452958695E-2</v>
      </c>
      <c r="AJ95" s="47">
        <f>Aggregate_Efficiency_BAU!AJ26</f>
        <v>2.3330964559892052E-2</v>
      </c>
    </row>
    <row r="96" spans="1:36" x14ac:dyDescent="0.3">
      <c r="A96" s="7" t="s">
        <v>6</v>
      </c>
      <c r="C96" s="104">
        <f>Aggregate_Efficiency_BAU!C27</f>
        <v>0.27024947773168134</v>
      </c>
      <c r="D96" s="8">
        <f>Aggregate_Efficiency_BAU!D27</f>
        <v>0.2755297028528147</v>
      </c>
      <c r="E96" s="8">
        <f>Aggregate_Efficiency_BAU!E27</f>
        <v>0.27458465346280109</v>
      </c>
      <c r="F96" s="8">
        <f>Aggregate_Efficiency_BAU!F27</f>
        <v>0.26404359715863673</v>
      </c>
      <c r="G96" s="8">
        <f>Aggregate_Efficiency_BAU!G27</f>
        <v>0.29137166357704269</v>
      </c>
      <c r="H96" s="8">
        <f>Aggregate_Efficiency_BAU!H27</f>
        <v>0.25694602251816051</v>
      </c>
      <c r="I96" s="8">
        <f>Aggregate_Efficiency_BAU!I27</f>
        <v>0.28170259248192053</v>
      </c>
      <c r="J96" s="8">
        <f>Aggregate_Efficiency_BAU!J27</f>
        <v>0.28512851877729162</v>
      </c>
      <c r="K96" s="8">
        <f>Aggregate_Efficiency_BAU!K27</f>
        <v>0.2885544450726627</v>
      </c>
      <c r="L96" s="8">
        <f>Aggregate_Efficiency_BAU!L27</f>
        <v>0.2919803713680329</v>
      </c>
      <c r="M96" s="8">
        <f>Aggregate_Efficiency_BAU!M27</f>
        <v>0.29540629766340398</v>
      </c>
      <c r="N96" s="8">
        <f>Aggregate_Efficiency_BAU!N27</f>
        <v>0.29883222395877507</v>
      </c>
      <c r="O96" s="8">
        <f>Aggregate_Efficiency_BAU!O27</f>
        <v>0.30225815025414615</v>
      </c>
      <c r="P96" s="8">
        <f>Aggregate_Efficiency_BAU!P27</f>
        <v>0.30568407654951724</v>
      </c>
      <c r="Q96" s="8">
        <f>Aggregate_Efficiency_BAU!Q27</f>
        <v>0.30911000284488832</v>
      </c>
      <c r="R96" s="8">
        <f>Aggregate_Efficiency_BAU!R27</f>
        <v>0.31253592914025852</v>
      </c>
      <c r="S96" s="8">
        <f>Aggregate_Efficiency_BAU!S27</f>
        <v>0.31520987568723885</v>
      </c>
      <c r="T96" s="8">
        <f>Aggregate_Efficiency_BAU!T27</f>
        <v>0.31801833565482646</v>
      </c>
      <c r="U96" s="8">
        <f>Aggregate_Efficiency_BAU!U27</f>
        <v>0.32081607486882457</v>
      </c>
      <c r="V96" s="8">
        <f>Aggregate_Efficiency_BAU!V27</f>
        <v>0.32360315459890032</v>
      </c>
      <c r="W96" s="104">
        <f>Aggregate_Efficiency_BAU!W27</f>
        <v>0.32637963564873029</v>
      </c>
      <c r="X96" s="8">
        <f>Aggregate_Efficiency_BAU!X27</f>
        <v>0.32914557836042024</v>
      </c>
      <c r="Y96" s="8">
        <f>Aggregate_Efficiency_BAU!Y27</f>
        <v>0.33190104261887771</v>
      </c>
      <c r="Z96" s="8">
        <f>Aggregate_Efficiency_BAU!Z27</f>
        <v>0.33464608785613559</v>
      </c>
      <c r="AA96" s="8">
        <f>Aggregate_Efficiency_BAU!AA27</f>
        <v>0.33738077305562225</v>
      </c>
      <c r="AB96" s="8">
        <f>Aggregate_Efficiency_BAU!AB27</f>
        <v>0.34010515675638781</v>
      </c>
      <c r="AC96" s="8">
        <f>Aggregate_Efficiency_BAU!AC27</f>
        <v>0.34200538294659705</v>
      </c>
      <c r="AD96" s="8">
        <f>Aggregate_Efficiency_BAU!AD27</f>
        <v>0.34378157827330352</v>
      </c>
      <c r="AE96" s="8">
        <f>Aggregate_Efficiency_BAU!AE27</f>
        <v>0.3455417036526901</v>
      </c>
      <c r="AF96" s="8">
        <f>Aggregate_Efficiency_BAU!AF27</f>
        <v>0.34728597618947271</v>
      </c>
      <c r="AG96" s="8">
        <f>Aggregate_Efficiency_BAU!AG27</f>
        <v>0.34901460909512277</v>
      </c>
      <c r="AH96" s="8">
        <f>Aggregate_Efficiency_BAU!AH27</f>
        <v>0.35072781177475182</v>
      </c>
      <c r="AI96" s="8">
        <f>Aggregate_Efficiency_BAU!AI27</f>
        <v>0.35242578991167217</v>
      </c>
      <c r="AJ96" s="47">
        <f>Aggregate_Efficiency_BAU!AJ27</f>
        <v>0.35410874554971788</v>
      </c>
    </row>
    <row r="97" spans="1:36" x14ac:dyDescent="0.3">
      <c r="A97" s="7" t="s">
        <v>81</v>
      </c>
      <c r="C97" s="104">
        <f>Aggregate_Efficiency_BAU!C28</f>
        <v>0.26201817485068724</v>
      </c>
      <c r="D97" s="8">
        <f>Aggregate_Efficiency_BAU!D28</f>
        <v>0.258762126120194</v>
      </c>
      <c r="E97" s="8">
        <f>Aggregate_Efficiency_BAU!E28</f>
        <v>0.26551584399319361</v>
      </c>
      <c r="F97" s="8">
        <f>Aggregate_Efficiency_BAU!F28</f>
        <v>0.27237961063939431</v>
      </c>
      <c r="G97" s="8">
        <f>Aggregate_Efficiency_BAU!G28</f>
        <v>0.25652296148097503</v>
      </c>
      <c r="H97" s="8">
        <f>Aggregate_Efficiency_BAU!H28</f>
        <v>0.27022413881891133</v>
      </c>
      <c r="I97" s="8">
        <f>Aggregate_Efficiency_BAU!I28</f>
        <v>0.2682956723354204</v>
      </c>
      <c r="J97" s="8">
        <f>Aggregate_Efficiency_BAU!J28</f>
        <v>0.26932365439548978</v>
      </c>
      <c r="K97" s="8">
        <f>Aggregate_Efficiency_BAU!K28</f>
        <v>0.27035163645555871</v>
      </c>
      <c r="L97" s="8">
        <f>Aggregate_Efficiency_BAU!L28</f>
        <v>0.27137961851562808</v>
      </c>
      <c r="M97" s="8">
        <f>Aggregate_Efficiency_BAU!M28</f>
        <v>0.27240760057569702</v>
      </c>
      <c r="N97" s="8">
        <f>Aggregate_Efficiency_BAU!N28</f>
        <v>0.27343558263576639</v>
      </c>
      <c r="O97" s="8">
        <f>Aggregate_Efficiency_BAU!O28</f>
        <v>0.27446356469583533</v>
      </c>
      <c r="P97" s="8">
        <f>Aggregate_Efficiency_BAU!P28</f>
        <v>0.27549154675590426</v>
      </c>
      <c r="Q97" s="8">
        <f>Aggregate_Efficiency_BAU!Q28</f>
        <v>0.27651952881597364</v>
      </c>
      <c r="R97" s="8">
        <f>Aggregate_Efficiency_BAU!R28</f>
        <v>0.27754751087604257</v>
      </c>
      <c r="S97" s="8">
        <f>Aggregate_Efficiency_BAU!S28</f>
        <v>0.27791249161021742</v>
      </c>
      <c r="T97" s="8">
        <f>Aggregate_Efficiency_BAU!T28</f>
        <v>0.2784046129744624</v>
      </c>
      <c r="U97" s="8">
        <f>Aggregate_Efficiency_BAU!U28</f>
        <v>0.27889485576043249</v>
      </c>
      <c r="V97" s="8">
        <f>Aggregate_Efficiency_BAU!V28</f>
        <v>0.27938323070429949</v>
      </c>
      <c r="W97" s="104">
        <f>Aggregate_Efficiency_BAU!W28</f>
        <v>0.27986974846058332</v>
      </c>
      <c r="X97" s="8">
        <f>Aggregate_Efficiency_BAU!X28</f>
        <v>0.28035441960292085</v>
      </c>
      <c r="Y97" s="8">
        <f>Aggregate_Efficiency_BAU!Y28</f>
        <v>0.2808372546248375</v>
      </c>
      <c r="Z97" s="8">
        <f>Aggregate_Efficiency_BAU!Z28</f>
        <v>0.28131826394049925</v>
      </c>
      <c r="AA97" s="8">
        <f>Aggregate_Efficiency_BAU!AA28</f>
        <v>0.28179745788546712</v>
      </c>
      <c r="AB97" s="8">
        <f>Aggregate_Efficiency_BAU!AB28</f>
        <v>0.2822748467174323</v>
      </c>
      <c r="AC97" s="8">
        <f>Aggregate_Efficiency_BAU!AC28</f>
        <v>0.2820791406773171</v>
      </c>
      <c r="AD97" s="8">
        <f>Aggregate_Efficiency_BAU!AD28</f>
        <v>0.28179660589050548</v>
      </c>
      <c r="AE97" s="8">
        <f>Aggregate_Efficiency_BAU!AE28</f>
        <v>0.28151662730856208</v>
      </c>
      <c r="AF97" s="8">
        <f>Aggregate_Efficiency_BAU!AF28</f>
        <v>0.28123917039720153</v>
      </c>
      <c r="AG97" s="8">
        <f>Aggregate_Efficiency_BAU!AG28</f>
        <v>0.28096420124142812</v>
      </c>
      <c r="AH97" s="8">
        <f>Aggregate_Efficiency_BAU!AH28</f>
        <v>0.2806916865317135</v>
      </c>
      <c r="AI97" s="8">
        <f>Aggregate_Efficiency_BAU!AI28</f>
        <v>0.2804215935505463</v>
      </c>
      <c r="AJ97" s="47">
        <f>Aggregate_Efficiency_BAU!AJ28</f>
        <v>0.2801538901593375</v>
      </c>
    </row>
    <row r="98" spans="1:36" x14ac:dyDescent="0.3">
      <c r="A98" s="7" t="s">
        <v>82</v>
      </c>
      <c r="C98" s="98">
        <f>Aggregate_Efficiency_BAU!C29</f>
        <v>2.3025581852225301E-2</v>
      </c>
      <c r="D98" s="12">
        <f>Aggregate_Efficiency_BAU!D29</f>
        <v>2.6142703149913325E-2</v>
      </c>
      <c r="E98" s="12">
        <f>Aggregate_Efficiency_BAU!E29</f>
        <v>2.8115736108057735E-2</v>
      </c>
      <c r="F98" s="12">
        <f>Aggregate_Efficiency_BAU!F29</f>
        <v>2.6401859470442608E-2</v>
      </c>
      <c r="G98" s="12">
        <f>Aggregate_Efficiency_BAU!G29</f>
        <v>2.2515808928682209E-2</v>
      </c>
      <c r="H98" s="12">
        <f>Aggregate_Efficiency_BAU!H29</f>
        <v>1.7287611016008949E-2</v>
      </c>
      <c r="I98" s="12">
        <f>Aggregate_Efficiency_BAU!I29</f>
        <v>1.6819733234787027E-2</v>
      </c>
      <c r="J98" s="12">
        <f>Aggregate_Efficiency_BAU!J29</f>
        <v>1.4899195130699372E-2</v>
      </c>
      <c r="K98" s="12">
        <f>Aggregate_Efficiency_BAU!K29</f>
        <v>1.2978657026611717E-2</v>
      </c>
      <c r="L98" s="12">
        <f>Aggregate_Efficiency_BAU!L29</f>
        <v>1.1058118922524063E-2</v>
      </c>
      <c r="M98" s="12">
        <f>Aggregate_Efficiency_BAU!M29</f>
        <v>9.1375808184368523E-3</v>
      </c>
      <c r="N98" s="12">
        <f>Aggregate_Efficiency_BAU!N29</f>
        <v>7.2170427143491978E-3</v>
      </c>
      <c r="O98" s="12">
        <f>Aggregate_Efficiency_BAU!O29</f>
        <v>5.2965046102615432E-3</v>
      </c>
      <c r="P98" s="12">
        <f>Aggregate_Efficiency_BAU!P29</f>
        <v>3.3759665061743327E-3</v>
      </c>
      <c r="Q98" s="12">
        <f>Aggregate_Efficiency_BAU!Q29</f>
        <v>1.4554284020866781E-3</v>
      </c>
      <c r="R98" s="12">
        <f>Aggregate_Efficiency_BAU!R29</f>
        <v>-4.6510970200097645E-4</v>
      </c>
      <c r="S98" s="12">
        <f>Aggregate_Efficiency_BAU!S29</f>
        <v>0</v>
      </c>
      <c r="T98" s="12">
        <f>Aggregate_Efficiency_BAU!T29</f>
        <v>0</v>
      </c>
      <c r="U98" s="12">
        <f>Aggregate_Efficiency_BAU!U29</f>
        <v>0</v>
      </c>
      <c r="V98" s="12">
        <f>Aggregate_Efficiency_BAU!V29</f>
        <v>0</v>
      </c>
      <c r="W98" s="98">
        <f>Aggregate_Efficiency_BAU!W29</f>
        <v>0</v>
      </c>
      <c r="X98" s="12">
        <f>Aggregate_Efficiency_BAU!X29</f>
        <v>0</v>
      </c>
      <c r="Y98" s="12">
        <f>Aggregate_Efficiency_BAU!Y29</f>
        <v>0</v>
      </c>
      <c r="Z98" s="12">
        <f>Aggregate_Efficiency_BAU!Z29</f>
        <v>0</v>
      </c>
      <c r="AA98" s="12">
        <f>Aggregate_Efficiency_BAU!AA29</f>
        <v>0</v>
      </c>
      <c r="AB98" s="12">
        <f>Aggregate_Efficiency_BAU!AB29</f>
        <v>0</v>
      </c>
      <c r="AC98" s="12">
        <f>Aggregate_Efficiency_BAU!AC29</f>
        <v>0</v>
      </c>
      <c r="AD98" s="12">
        <f>Aggregate_Efficiency_BAU!AD29</f>
        <v>0</v>
      </c>
      <c r="AE98" s="12">
        <f>Aggregate_Efficiency_BAU!AE29</f>
        <v>0</v>
      </c>
      <c r="AF98" s="12">
        <f>Aggregate_Efficiency_BAU!AF29</f>
        <v>0</v>
      </c>
      <c r="AG98" s="12">
        <f>Aggregate_Efficiency_BAU!AG29</f>
        <v>0</v>
      </c>
      <c r="AH98" s="12">
        <f>Aggregate_Efficiency_BAU!AH29</f>
        <v>0</v>
      </c>
      <c r="AI98" s="12">
        <f>Aggregate_Efficiency_BAU!AI29</f>
        <v>0</v>
      </c>
      <c r="AJ98" s="48">
        <f>Aggregate_Efficiency_BAU!AJ29</f>
        <v>0</v>
      </c>
    </row>
    <row r="99" spans="1:36" x14ac:dyDescent="0.3">
      <c r="A99" s="16" t="s">
        <v>83</v>
      </c>
      <c r="B99" s="25"/>
      <c r="C99" s="103">
        <f>Aggregate_Efficiency_BAU!C30</f>
        <v>0</v>
      </c>
      <c r="D99" s="26">
        <f>Aggregate_Efficiency_BAU!D30</f>
        <v>0</v>
      </c>
      <c r="E99" s="26">
        <f>Aggregate_Efficiency_BAU!E30</f>
        <v>0</v>
      </c>
      <c r="F99" s="26">
        <f>Aggregate_Efficiency_BAU!F30</f>
        <v>0</v>
      </c>
      <c r="G99" s="26">
        <f>Aggregate_Efficiency_BAU!G30</f>
        <v>0</v>
      </c>
      <c r="H99" s="26">
        <f>Aggregate_Efficiency_BAU!H30</f>
        <v>0</v>
      </c>
      <c r="I99" s="26">
        <f>Aggregate_Efficiency_BAU!I30</f>
        <v>0</v>
      </c>
      <c r="J99" s="26">
        <f>Aggregate_Efficiency_BAU!J30</f>
        <v>0</v>
      </c>
      <c r="K99" s="26">
        <f>Aggregate_Efficiency_BAU!K30</f>
        <v>0</v>
      </c>
      <c r="L99" s="26">
        <f>Aggregate_Efficiency_BAU!L30</f>
        <v>0</v>
      </c>
      <c r="M99" s="26">
        <f>Aggregate_Efficiency_BAU!M30</f>
        <v>0</v>
      </c>
      <c r="N99" s="26">
        <f>Aggregate_Efficiency_BAU!N30</f>
        <v>0</v>
      </c>
      <c r="O99" s="26">
        <f>Aggregate_Efficiency_BAU!O30</f>
        <v>0</v>
      </c>
      <c r="P99" s="26">
        <f>Aggregate_Efficiency_BAU!P30</f>
        <v>0</v>
      </c>
      <c r="Q99" s="26">
        <f>Aggregate_Efficiency_BAU!Q30</f>
        <v>0</v>
      </c>
      <c r="R99" s="26">
        <f>Aggregate_Efficiency_BAU!R30</f>
        <v>0</v>
      </c>
      <c r="S99" s="26">
        <f>Aggregate_Efficiency_BAU!S30</f>
        <v>0</v>
      </c>
      <c r="T99" s="26">
        <f>Aggregate_Efficiency_BAU!T30</f>
        <v>0</v>
      </c>
      <c r="U99" s="26">
        <f>Aggregate_Efficiency_BAU!U30</f>
        <v>0</v>
      </c>
      <c r="V99" s="26">
        <f>Aggregate_Efficiency_BAU!V30</f>
        <v>0</v>
      </c>
      <c r="W99" s="103">
        <f>Aggregate_Efficiency_BAU!W30</f>
        <v>0</v>
      </c>
      <c r="X99" s="26">
        <f>Aggregate_Efficiency_BAU!X30</f>
        <v>0</v>
      </c>
      <c r="Y99" s="26">
        <f>Aggregate_Efficiency_BAU!Y30</f>
        <v>0</v>
      </c>
      <c r="Z99" s="26">
        <f>Aggregate_Efficiency_BAU!Z30</f>
        <v>0</v>
      </c>
      <c r="AA99" s="26">
        <f>Aggregate_Efficiency_BAU!AA30</f>
        <v>0</v>
      </c>
      <c r="AB99" s="26">
        <f>Aggregate_Efficiency_BAU!AB30</f>
        <v>0</v>
      </c>
      <c r="AC99" s="26">
        <f>Aggregate_Efficiency_BAU!AC30</f>
        <v>0</v>
      </c>
      <c r="AD99" s="26">
        <f>Aggregate_Efficiency_BAU!AD30</f>
        <v>0</v>
      </c>
      <c r="AE99" s="26">
        <f>Aggregate_Efficiency_BAU!AE30</f>
        <v>0</v>
      </c>
      <c r="AF99" s="26">
        <f>Aggregate_Efficiency_BAU!AF30</f>
        <v>0</v>
      </c>
      <c r="AG99" s="26">
        <f>Aggregate_Efficiency_BAU!AG30</f>
        <v>0</v>
      </c>
      <c r="AH99" s="26">
        <f>Aggregate_Efficiency_BAU!AH30</f>
        <v>0</v>
      </c>
      <c r="AI99" s="26">
        <f>Aggregate_Efficiency_BAU!AI30</f>
        <v>0</v>
      </c>
      <c r="AJ99" s="46">
        <f>Aggregate_Efficiency_BAU!AJ30</f>
        <v>0</v>
      </c>
    </row>
    <row r="100" spans="1:36" x14ac:dyDescent="0.3">
      <c r="A100" s="7" t="s">
        <v>7</v>
      </c>
      <c r="C100" s="104">
        <f>Aggregate_Efficiency_BAU!C31</f>
        <v>0.94650317133816064</v>
      </c>
      <c r="D100" s="8">
        <f>Aggregate_Efficiency_BAU!D31</f>
        <v>0.94323568341295327</v>
      </c>
      <c r="E100" s="8">
        <f>Aggregate_Efficiency_BAU!E31</f>
        <v>0.94252361700254594</v>
      </c>
      <c r="F100" s="8">
        <f>Aggregate_Efficiency_BAU!F31</f>
        <v>0.9378862526473053</v>
      </c>
      <c r="G100" s="8">
        <f>Aggregate_Efficiency_BAU!G31</f>
        <v>0.92726816968655401</v>
      </c>
      <c r="H100" s="8">
        <f>Aggregate_Efficiency_BAU!H31</f>
        <v>0.92771701585664346</v>
      </c>
      <c r="I100" s="8">
        <f>Aggregate_Efficiency_BAU!I31</f>
        <v>0.93231342663970374</v>
      </c>
      <c r="J100" s="8">
        <f>Aggregate_Efficiency_BAU!J31</f>
        <v>0.93126882464553429</v>
      </c>
      <c r="K100" s="8">
        <f>Aggregate_Efficiency_BAU!K31</f>
        <v>0.93022422265136484</v>
      </c>
      <c r="L100" s="8">
        <f>Aggregate_Efficiency_BAU!L31</f>
        <v>0.92917962065719584</v>
      </c>
      <c r="M100" s="8">
        <f>Aggregate_Efficiency_BAU!M31</f>
        <v>0.92813501866302639</v>
      </c>
      <c r="N100" s="8">
        <f>Aggregate_Efficiency_BAU!N31</f>
        <v>0.92709041666885694</v>
      </c>
      <c r="O100" s="8">
        <f>Aggregate_Efficiency_BAU!O31</f>
        <v>0.9260458146746875</v>
      </c>
      <c r="P100" s="8">
        <f>Aggregate_Efficiency_BAU!P31</f>
        <v>0.92500121268051805</v>
      </c>
      <c r="Q100" s="8">
        <f>Aggregate_Efficiency_BAU!Q31</f>
        <v>0.9239566106863486</v>
      </c>
      <c r="R100" s="8">
        <f>Aggregate_Efficiency_BAU!R31</f>
        <v>0.9229120086921796</v>
      </c>
      <c r="S100" s="8">
        <f>Aggregate_Efficiency_BAU!S31</f>
        <v>0.92186740669801015</v>
      </c>
      <c r="T100" s="8">
        <f>Aggregate_Efficiency_BAU!T31</f>
        <v>0.9208228047038407</v>
      </c>
      <c r="U100" s="8">
        <f>Aggregate_Efficiency_BAU!U31</f>
        <v>0.91977820270967126</v>
      </c>
      <c r="V100" s="8">
        <f>Aggregate_Efficiency_BAU!V31</f>
        <v>0.91873360071550181</v>
      </c>
      <c r="W100" s="104">
        <f>Aggregate_Efficiency_BAU!W31</f>
        <v>0.91768899872133236</v>
      </c>
      <c r="X100" s="8">
        <f>Aggregate_Efficiency_BAU!X31</f>
        <v>0.91664439672716291</v>
      </c>
      <c r="Y100" s="8">
        <f>Aggregate_Efficiency_BAU!Y31</f>
        <v>0.91559979473299391</v>
      </c>
      <c r="Z100" s="8">
        <f>Aggregate_Efficiency_BAU!Z31</f>
        <v>0.91455519273882446</v>
      </c>
      <c r="AA100" s="8">
        <f>Aggregate_Efficiency_BAU!AA31</f>
        <v>0.91351059074465502</v>
      </c>
      <c r="AB100" s="8">
        <f>Aggregate_Efficiency_BAU!AB31</f>
        <v>0.91246598875048557</v>
      </c>
      <c r="AC100" s="8">
        <f>Aggregate_Efficiency_BAU!AC31</f>
        <v>0.91142138675631612</v>
      </c>
      <c r="AD100" s="8">
        <f>Aggregate_Efficiency_BAU!AD31</f>
        <v>0.91037678476214667</v>
      </c>
      <c r="AE100" s="8">
        <f>Aggregate_Efficiency_BAU!AE31</f>
        <v>0.90933218276797767</v>
      </c>
      <c r="AF100" s="8">
        <f>Aggregate_Efficiency_BAU!AF31</f>
        <v>0.90828758077380822</v>
      </c>
      <c r="AG100" s="8">
        <f>Aggregate_Efficiency_BAU!AG31</f>
        <v>0.90724297877963878</v>
      </c>
      <c r="AH100" s="8">
        <f>Aggregate_Efficiency_BAU!AH31</f>
        <v>0.90619837678546933</v>
      </c>
      <c r="AI100" s="8">
        <f>Aggregate_Efficiency_BAU!AI31</f>
        <v>0.90515377479129988</v>
      </c>
      <c r="AJ100" s="47">
        <f>Aggregate_Efficiency_BAU!AJ31</f>
        <v>0.90410917279713043</v>
      </c>
    </row>
    <row r="101" spans="1:36" x14ac:dyDescent="0.3">
      <c r="A101" s="7" t="s">
        <v>8</v>
      </c>
      <c r="C101" s="104">
        <f>Aggregate_Efficiency_BAU!C32</f>
        <v>2.5002831002256718E-3</v>
      </c>
      <c r="D101" s="8">
        <f>Aggregate_Efficiency_BAU!D32</f>
        <v>2.6990588427153886E-3</v>
      </c>
      <c r="E101" s="8">
        <f>Aggregate_Efficiency_BAU!E32</f>
        <v>2.8751384999644138E-3</v>
      </c>
      <c r="F101" s="8">
        <f>Aggregate_Efficiency_BAU!F32</f>
        <v>3.9454464408440627E-3</v>
      </c>
      <c r="G101" s="8">
        <f>Aggregate_Efficiency_BAU!G32</f>
        <v>4.2923768840875814E-3</v>
      </c>
      <c r="H101" s="8">
        <f>Aggregate_Efficiency_BAU!H32</f>
        <v>5.5594063509772883E-3</v>
      </c>
      <c r="I101" s="8">
        <f>Aggregate_Efficiency_BAU!I32</f>
        <v>4.7571423490151421E-3</v>
      </c>
      <c r="J101" s="8">
        <f>Aggregate_Efficiency_BAU!J32</f>
        <v>5.0449742107405715E-3</v>
      </c>
      <c r="K101" s="8">
        <f>Aggregate_Efficiency_BAU!K32</f>
        <v>5.3328060724660009E-3</v>
      </c>
      <c r="L101" s="8">
        <f>Aggregate_Efficiency_BAU!L32</f>
        <v>5.6206379341913193E-3</v>
      </c>
      <c r="M101" s="8">
        <f>Aggregate_Efficiency_BAU!M32</f>
        <v>5.9084697959167487E-3</v>
      </c>
      <c r="N101" s="8">
        <f>Aggregate_Efficiency_BAU!N32</f>
        <v>6.1963016576421781E-3</v>
      </c>
      <c r="O101" s="8">
        <f>Aggregate_Efficiency_BAU!O32</f>
        <v>6.4841335193674965E-3</v>
      </c>
      <c r="P101" s="8">
        <f>Aggregate_Efficiency_BAU!P32</f>
        <v>6.7719653810929259E-3</v>
      </c>
      <c r="Q101" s="8">
        <f>Aggregate_Efficiency_BAU!Q32</f>
        <v>7.0597972428183553E-3</v>
      </c>
      <c r="R101" s="8">
        <f>Aggregate_Efficiency_BAU!R32</f>
        <v>7.3476291045436737E-3</v>
      </c>
      <c r="S101" s="8">
        <f>Aggregate_Efficiency_BAU!S32</f>
        <v>7.6354609662691031E-3</v>
      </c>
      <c r="T101" s="8">
        <f>Aggregate_Efficiency_BAU!T32</f>
        <v>7.9232928279945325E-3</v>
      </c>
      <c r="U101" s="8">
        <f>Aggregate_Efficiency_BAU!U32</f>
        <v>8.2111246897198509E-3</v>
      </c>
      <c r="V101" s="8">
        <f>Aggregate_Efficiency_BAU!V32</f>
        <v>8.4989565514452803E-3</v>
      </c>
      <c r="W101" s="104">
        <f>Aggregate_Efficiency_BAU!W32</f>
        <v>8.7867884131707097E-3</v>
      </c>
      <c r="X101" s="8">
        <f>Aggregate_Efficiency_BAU!X32</f>
        <v>9.0746202748960281E-3</v>
      </c>
      <c r="Y101" s="8">
        <f>Aggregate_Efficiency_BAU!Y32</f>
        <v>9.3624521366214575E-3</v>
      </c>
      <c r="Z101" s="8">
        <f>Aggregate_Efficiency_BAU!Z32</f>
        <v>9.6502839983468869E-3</v>
      </c>
      <c r="AA101" s="8">
        <f>Aggregate_Efficiency_BAU!AA32</f>
        <v>9.9381158600722053E-3</v>
      </c>
      <c r="AB101" s="8">
        <f>Aggregate_Efficiency_BAU!AB32</f>
        <v>1.0225947721797635E-2</v>
      </c>
      <c r="AC101" s="8">
        <f>Aggregate_Efficiency_BAU!AC32</f>
        <v>1.0513779583523064E-2</v>
      </c>
      <c r="AD101" s="8">
        <f>Aggregate_Efficiency_BAU!AD32</f>
        <v>1.0801611445248382E-2</v>
      </c>
      <c r="AE101" s="8">
        <f>Aggregate_Efficiency_BAU!AE32</f>
        <v>1.1089443306973812E-2</v>
      </c>
      <c r="AF101" s="8">
        <f>Aggregate_Efficiency_BAU!AF32</f>
        <v>1.1377275168699241E-2</v>
      </c>
      <c r="AG101" s="8">
        <f>Aggregate_Efficiency_BAU!AG32</f>
        <v>1.166510703042456E-2</v>
      </c>
      <c r="AH101" s="8">
        <f>Aggregate_Efficiency_BAU!AH32</f>
        <v>1.1952938892149989E-2</v>
      </c>
      <c r="AI101" s="8">
        <f>Aggregate_Efficiency_BAU!AI32</f>
        <v>1.2240770753875418E-2</v>
      </c>
      <c r="AJ101" s="47">
        <f>Aggregate_Efficiency_BAU!AJ32</f>
        <v>1.2528602615600737E-2</v>
      </c>
    </row>
    <row r="102" spans="1:36" x14ac:dyDescent="0.3">
      <c r="A102" s="7" t="s">
        <v>84</v>
      </c>
      <c r="C102" s="104">
        <f>Aggregate_Efficiency_BAU!C33</f>
        <v>4.4159086915070075E-2</v>
      </c>
      <c r="D102" s="8">
        <f>Aggregate_Efficiency_BAU!D33</f>
        <v>4.7225959400241491E-2</v>
      </c>
      <c r="E102" s="8">
        <f>Aggregate_Efficiency_BAU!E33</f>
        <v>4.7863610947283308E-2</v>
      </c>
      <c r="F102" s="8">
        <f>Aggregate_Efficiency_BAU!F33</f>
        <v>5.116375251244603E-2</v>
      </c>
      <c r="G102" s="8">
        <f>Aggregate_Efficiency_BAU!G33</f>
        <v>6.1380802008584229E-2</v>
      </c>
      <c r="H102" s="8">
        <f>Aggregate_Efficiency_BAU!H33</f>
        <v>5.9703594593755037E-2</v>
      </c>
      <c r="I102" s="8">
        <f>Aggregate_Efficiency_BAU!I33</f>
        <v>5.5281142205848011E-2</v>
      </c>
      <c r="J102" s="8">
        <f>Aggregate_Efficiency_BAU!J33</f>
        <v>5.5780143484569611E-2</v>
      </c>
      <c r="K102" s="8">
        <f>Aggregate_Efficiency_BAU!K33</f>
        <v>5.6279144763291211E-2</v>
      </c>
      <c r="L102" s="8">
        <f>Aggregate_Efficiency_BAU!L33</f>
        <v>5.6778146042012811E-2</v>
      </c>
      <c r="M102" s="8">
        <f>Aggregate_Efficiency_BAU!M33</f>
        <v>5.7277147320734412E-2</v>
      </c>
      <c r="N102" s="8">
        <f>Aggregate_Efficiency_BAU!N33</f>
        <v>5.7776148599456012E-2</v>
      </c>
      <c r="O102" s="8">
        <f>Aggregate_Efficiency_BAU!O33</f>
        <v>5.8275149878177612E-2</v>
      </c>
      <c r="P102" s="8">
        <f>Aggregate_Efficiency_BAU!P33</f>
        <v>5.8774151156899213E-2</v>
      </c>
      <c r="Q102" s="8">
        <f>Aggregate_Efficiency_BAU!Q33</f>
        <v>5.9273152435620813E-2</v>
      </c>
      <c r="R102" s="8">
        <f>Aggregate_Efficiency_BAU!R33</f>
        <v>5.9772153714342413E-2</v>
      </c>
      <c r="S102" s="8">
        <f>Aggregate_Efficiency_BAU!S33</f>
        <v>6.0271154993064013E-2</v>
      </c>
      <c r="T102" s="8">
        <f>Aggregate_Efficiency_BAU!T33</f>
        <v>6.0770156271785614E-2</v>
      </c>
      <c r="U102" s="8">
        <f>Aggregate_Efficiency_BAU!U33</f>
        <v>6.1269157550507214E-2</v>
      </c>
      <c r="V102" s="8">
        <f>Aggregate_Efficiency_BAU!V33</f>
        <v>6.1768158829228814E-2</v>
      </c>
      <c r="W102" s="104">
        <f>Aggregate_Efficiency_BAU!W33</f>
        <v>6.2267160107950414E-2</v>
      </c>
      <c r="X102" s="8">
        <f>Aggregate_Efficiency_BAU!X33</f>
        <v>6.2766161386672015E-2</v>
      </c>
      <c r="Y102" s="8">
        <f>Aggregate_Efficiency_BAU!Y33</f>
        <v>6.3265162665393615E-2</v>
      </c>
      <c r="Z102" s="8">
        <f>Aggregate_Efficiency_BAU!Z33</f>
        <v>6.3764163944115215E-2</v>
      </c>
      <c r="AA102" s="8">
        <f>Aggregate_Efficiency_BAU!AA33</f>
        <v>6.4263165222836816E-2</v>
      </c>
      <c r="AB102" s="8">
        <f>Aggregate_Efficiency_BAU!AB33</f>
        <v>6.4762166501558416E-2</v>
      </c>
      <c r="AC102" s="8">
        <f>Aggregate_Efficiency_BAU!AC33</f>
        <v>6.5261167780280016E-2</v>
      </c>
      <c r="AD102" s="8">
        <f>Aggregate_Efficiency_BAU!AD33</f>
        <v>6.5760169059001616E-2</v>
      </c>
      <c r="AE102" s="8">
        <f>Aggregate_Efficiency_BAU!AE33</f>
        <v>6.6259170337723217E-2</v>
      </c>
      <c r="AF102" s="8">
        <f>Aggregate_Efficiency_BAU!AF33</f>
        <v>6.6758171616444817E-2</v>
      </c>
      <c r="AG102" s="8">
        <f>Aggregate_Efficiency_BAU!AG33</f>
        <v>6.7257172895166417E-2</v>
      </c>
      <c r="AH102" s="8">
        <f>Aggregate_Efficiency_BAU!AH33</f>
        <v>6.7756174173888017E-2</v>
      </c>
      <c r="AI102" s="8">
        <f>Aggregate_Efficiency_BAU!AI33</f>
        <v>6.8255175452609618E-2</v>
      </c>
      <c r="AJ102" s="47">
        <f>Aggregate_Efficiency_BAU!AJ33</f>
        <v>6.8754176731331218E-2</v>
      </c>
    </row>
    <row r="103" spans="1:36" x14ac:dyDescent="0.3">
      <c r="A103" s="11" t="s">
        <v>85</v>
      </c>
      <c r="C103" s="98">
        <f>Aggregate_Efficiency_BAU!C34</f>
        <v>0</v>
      </c>
      <c r="D103" s="12">
        <f>Aggregate_Efficiency_BAU!D34</f>
        <v>0</v>
      </c>
      <c r="E103" s="12">
        <f>Aggregate_Efficiency_BAU!E34</f>
        <v>0</v>
      </c>
      <c r="F103" s="12">
        <f>Aggregate_Efficiency_BAU!F34</f>
        <v>0</v>
      </c>
      <c r="G103" s="12">
        <f>Aggregate_Efficiency_BAU!G34</f>
        <v>0</v>
      </c>
      <c r="H103" s="12">
        <f>Aggregate_Efficiency_BAU!H34</f>
        <v>0</v>
      </c>
      <c r="I103" s="12">
        <f>Aggregate_Efficiency_BAU!I34</f>
        <v>0</v>
      </c>
      <c r="J103" s="12">
        <f>Aggregate_Efficiency_BAU!J34</f>
        <v>0</v>
      </c>
      <c r="K103" s="12">
        <f>Aggregate_Efficiency_BAU!K34</f>
        <v>0</v>
      </c>
      <c r="L103" s="12">
        <f>Aggregate_Efficiency_BAU!L34</f>
        <v>0</v>
      </c>
      <c r="M103" s="12">
        <f>Aggregate_Efficiency_BAU!M34</f>
        <v>0</v>
      </c>
      <c r="N103" s="12">
        <f>Aggregate_Efficiency_BAU!N34</f>
        <v>0</v>
      </c>
      <c r="O103" s="12">
        <f>Aggregate_Efficiency_BAU!O34</f>
        <v>0</v>
      </c>
      <c r="P103" s="12">
        <f>Aggregate_Efficiency_BAU!P34</f>
        <v>0</v>
      </c>
      <c r="Q103" s="12">
        <f>Aggregate_Efficiency_BAU!Q34</f>
        <v>0</v>
      </c>
      <c r="R103" s="12">
        <f>Aggregate_Efficiency_BAU!R34</f>
        <v>0</v>
      </c>
      <c r="S103" s="12">
        <f>Aggregate_Efficiency_BAU!S34</f>
        <v>0</v>
      </c>
      <c r="T103" s="12">
        <f>Aggregate_Efficiency_BAU!T34</f>
        <v>0</v>
      </c>
      <c r="U103" s="12">
        <f>Aggregate_Efficiency_BAU!U34</f>
        <v>0</v>
      </c>
      <c r="V103" s="12">
        <f>Aggregate_Efficiency_BAU!V34</f>
        <v>0</v>
      </c>
      <c r="W103" s="98">
        <f>Aggregate_Efficiency_BAU!W34</f>
        <v>0</v>
      </c>
      <c r="X103" s="12">
        <f>Aggregate_Efficiency_BAU!X34</f>
        <v>0</v>
      </c>
      <c r="Y103" s="12">
        <f>Aggregate_Efficiency_BAU!Y34</f>
        <v>0</v>
      </c>
      <c r="Z103" s="12">
        <f>Aggregate_Efficiency_BAU!Z34</f>
        <v>0</v>
      </c>
      <c r="AA103" s="12">
        <f>Aggregate_Efficiency_BAU!AA34</f>
        <v>0</v>
      </c>
      <c r="AB103" s="12">
        <f>Aggregate_Efficiency_BAU!AB34</f>
        <v>0</v>
      </c>
      <c r="AC103" s="12">
        <f>Aggregate_Efficiency_BAU!AC34</f>
        <v>0</v>
      </c>
      <c r="AD103" s="12">
        <f>Aggregate_Efficiency_BAU!AD34</f>
        <v>0</v>
      </c>
      <c r="AE103" s="12">
        <f>Aggregate_Efficiency_BAU!AE34</f>
        <v>0</v>
      </c>
      <c r="AF103" s="12">
        <f>Aggregate_Efficiency_BAU!AF34</f>
        <v>0</v>
      </c>
      <c r="AG103" s="12">
        <f>Aggregate_Efficiency_BAU!AG34</f>
        <v>0</v>
      </c>
      <c r="AH103" s="12">
        <f>Aggregate_Efficiency_BAU!AH34</f>
        <v>0</v>
      </c>
      <c r="AI103" s="12">
        <f>Aggregate_Efficiency_BAU!AI34</f>
        <v>0</v>
      </c>
      <c r="AJ103" s="48">
        <f>Aggregate_Efficiency_BAU!AJ34</f>
        <v>0</v>
      </c>
    </row>
    <row r="104" spans="1:36" x14ac:dyDescent="0.3">
      <c r="A104" s="16" t="s">
        <v>86</v>
      </c>
      <c r="B104" s="25"/>
      <c r="C104" s="103">
        <f>Aggregate_Efficiency_BAU!C35</f>
        <v>0</v>
      </c>
      <c r="D104" s="26">
        <f>Aggregate_Efficiency_BAU!D35</f>
        <v>0</v>
      </c>
      <c r="E104" s="26">
        <f>Aggregate_Efficiency_BAU!E35</f>
        <v>0</v>
      </c>
      <c r="F104" s="26">
        <f>Aggregate_Efficiency_BAU!F35</f>
        <v>0</v>
      </c>
      <c r="G104" s="26">
        <f>Aggregate_Efficiency_BAU!G35</f>
        <v>0</v>
      </c>
      <c r="H104" s="26">
        <f>Aggregate_Efficiency_BAU!H35</f>
        <v>0</v>
      </c>
      <c r="I104" s="26">
        <f>Aggregate_Efficiency_BAU!I35</f>
        <v>0</v>
      </c>
      <c r="J104" s="26">
        <f>Aggregate_Efficiency_BAU!J35</f>
        <v>0</v>
      </c>
      <c r="K104" s="26">
        <f>Aggregate_Efficiency_BAU!K35</f>
        <v>0</v>
      </c>
      <c r="L104" s="26">
        <f>Aggregate_Efficiency_BAU!L35</f>
        <v>0</v>
      </c>
      <c r="M104" s="26">
        <f>Aggregate_Efficiency_BAU!M35</f>
        <v>0</v>
      </c>
      <c r="N104" s="26">
        <f>Aggregate_Efficiency_BAU!N35</f>
        <v>0</v>
      </c>
      <c r="O104" s="26">
        <f>Aggregate_Efficiency_BAU!O35</f>
        <v>0</v>
      </c>
      <c r="P104" s="26">
        <f>Aggregate_Efficiency_BAU!P35</f>
        <v>0</v>
      </c>
      <c r="Q104" s="26">
        <f>Aggregate_Efficiency_BAU!Q35</f>
        <v>0</v>
      </c>
      <c r="R104" s="26">
        <f>Aggregate_Efficiency_BAU!R35</f>
        <v>0</v>
      </c>
      <c r="S104" s="26">
        <f>Aggregate_Efficiency_BAU!S35</f>
        <v>0</v>
      </c>
      <c r="T104" s="26">
        <f>Aggregate_Efficiency_BAU!T35</f>
        <v>0</v>
      </c>
      <c r="U104" s="26">
        <f>Aggregate_Efficiency_BAU!U35</f>
        <v>0</v>
      </c>
      <c r="V104" s="26">
        <f>Aggregate_Efficiency_BAU!V35</f>
        <v>0</v>
      </c>
      <c r="W104" s="103">
        <f>Aggregate_Efficiency_BAU!W35</f>
        <v>0</v>
      </c>
      <c r="X104" s="26">
        <f>Aggregate_Efficiency_BAU!X35</f>
        <v>0</v>
      </c>
      <c r="Y104" s="26">
        <f>Aggregate_Efficiency_BAU!Y35</f>
        <v>0</v>
      </c>
      <c r="Z104" s="26">
        <f>Aggregate_Efficiency_BAU!Z35</f>
        <v>0</v>
      </c>
      <c r="AA104" s="26">
        <f>Aggregate_Efficiency_BAU!AA35</f>
        <v>0</v>
      </c>
      <c r="AB104" s="26">
        <f>Aggregate_Efficiency_BAU!AB35</f>
        <v>0</v>
      </c>
      <c r="AC104" s="26">
        <f>Aggregate_Efficiency_BAU!AC35</f>
        <v>0</v>
      </c>
      <c r="AD104" s="26">
        <f>Aggregate_Efficiency_BAU!AD35</f>
        <v>0</v>
      </c>
      <c r="AE104" s="26">
        <f>Aggregate_Efficiency_BAU!AE35</f>
        <v>0</v>
      </c>
      <c r="AF104" s="26">
        <f>Aggregate_Efficiency_BAU!AF35</f>
        <v>0</v>
      </c>
      <c r="AG104" s="26">
        <f>Aggregate_Efficiency_BAU!AG35</f>
        <v>0</v>
      </c>
      <c r="AH104" s="26">
        <f>Aggregate_Efficiency_BAU!AH35</f>
        <v>0</v>
      </c>
      <c r="AI104" s="26">
        <f>Aggregate_Efficiency_BAU!AI35</f>
        <v>0</v>
      </c>
      <c r="AJ104" s="46">
        <f>Aggregate_Efficiency_BAU!AJ35</f>
        <v>0</v>
      </c>
    </row>
    <row r="105" spans="1:36" x14ac:dyDescent="0.3">
      <c r="A105" s="7" t="s">
        <v>9</v>
      </c>
      <c r="C105" s="104">
        <f>Aggregate_Efficiency_BAU!C36</f>
        <v>7.7348965779967568E-2</v>
      </c>
      <c r="D105" s="8">
        <f>Aggregate_Efficiency_BAU!D36</f>
        <v>8.7056263700780803E-2</v>
      </c>
      <c r="E105" s="8">
        <f>Aggregate_Efficiency_BAU!E36</f>
        <v>9.0620218991878707E-2</v>
      </c>
      <c r="F105" s="8">
        <f>Aggregate_Efficiency_BAU!F36</f>
        <v>7.3143915179733829E-2</v>
      </c>
      <c r="G105" s="8">
        <f>Aggregate_Efficiency_BAU!G36</f>
        <v>6.6652382003170169E-2</v>
      </c>
      <c r="H105" s="8">
        <f>Aggregate_Efficiency_BAU!H36</f>
        <v>6.6249944563131866E-2</v>
      </c>
      <c r="I105" s="8">
        <f>Aggregate_Efficiency_BAU!I36</f>
        <v>7.1929210978063374E-2</v>
      </c>
      <c r="J105" s="8">
        <f>Aggregate_Efficiency_BAU!J36</f>
        <v>7.0741379131395554E-2</v>
      </c>
      <c r="K105" s="8">
        <f>Aggregate_Efficiency_BAU!K36</f>
        <v>6.9553547284727735E-2</v>
      </c>
      <c r="L105" s="8">
        <f>Aggregate_Efficiency_BAU!L36</f>
        <v>6.8365715438059915E-2</v>
      </c>
      <c r="M105" s="8">
        <f>Aggregate_Efficiency_BAU!M36</f>
        <v>6.7177883591392096E-2</v>
      </c>
      <c r="N105" s="8">
        <f>Aggregate_Efficiency_BAU!N36</f>
        <v>6.5990051744724276E-2</v>
      </c>
      <c r="O105" s="8">
        <f>Aggregate_Efficiency_BAU!O36</f>
        <v>6.4802219898056457E-2</v>
      </c>
      <c r="P105" s="8">
        <f>Aggregate_Efficiency_BAU!P36</f>
        <v>6.3614388051388637E-2</v>
      </c>
      <c r="Q105" s="8">
        <f>Aggregate_Efficiency_BAU!Q36</f>
        <v>6.2426556204720818E-2</v>
      </c>
      <c r="R105" s="8">
        <f>Aggregate_Efficiency_BAU!R36</f>
        <v>6.1238724358052554E-2</v>
      </c>
      <c r="S105" s="8">
        <f>Aggregate_Efficiency_BAU!S36</f>
        <v>6.0050892511384735E-2</v>
      </c>
      <c r="T105" s="8">
        <f>Aggregate_Efficiency_BAU!T36</f>
        <v>5.8863060664716915E-2</v>
      </c>
      <c r="U105" s="8">
        <f>Aggregate_Efficiency_BAU!U36</f>
        <v>5.7675228818049096E-2</v>
      </c>
      <c r="V105" s="8">
        <f>Aggregate_Efficiency_BAU!V36</f>
        <v>5.6487396971381276E-2</v>
      </c>
      <c r="W105" s="104">
        <f>Aggregate_Efficiency_BAU!W36</f>
        <v>5.5227871139484387E-2</v>
      </c>
      <c r="X105" s="8">
        <f>Aggregate_Efficiency_BAU!X36</f>
        <v>5.3986694320182646E-2</v>
      </c>
      <c r="Y105" s="8">
        <f>Aggregate_Efficiency_BAU!Y36</f>
        <v>5.2748036036457099E-2</v>
      </c>
      <c r="Z105" s="8">
        <f>Aggregate_Efficiency_BAU!Z36</f>
        <v>5.1511888630342589E-2</v>
      </c>
      <c r="AA105" s="8">
        <f>Aggregate_Efficiency_BAU!AA36</f>
        <v>5.0278244474889482E-2</v>
      </c>
      <c r="AB105" s="8">
        <f>Aggregate_Efficiency_BAU!AB36</f>
        <v>4.9047095974006624E-2</v>
      </c>
      <c r="AC105" s="8">
        <f>Aggregate_Efficiency_BAU!AC36</f>
        <v>4.7818435562305549E-2</v>
      </c>
      <c r="AD105" s="8">
        <f>Aggregate_Efficiency_BAU!AD36</f>
        <v>4.6592255704945365E-2</v>
      </c>
      <c r="AE105" s="8">
        <f>Aggregate_Efficiency_BAU!AE36</f>
        <v>4.5368548897478961E-2</v>
      </c>
      <c r="AF105" s="8">
        <f>Aggregate_Efficiency_BAU!AF36</f>
        <v>4.414730766569968E-2</v>
      </c>
      <c r="AG105" s="8">
        <f>Aggregate_Efficiency_BAU!AG36</f>
        <v>4.2928524565489248E-2</v>
      </c>
      <c r="AH105" s="8">
        <f>Aggregate_Efficiency_BAU!AH36</f>
        <v>4.1712192182666558E-2</v>
      </c>
      <c r="AI105" s="8">
        <f>Aggregate_Efficiency_BAU!AI36</f>
        <v>4.0498303132837234E-2</v>
      </c>
      <c r="AJ105" s="47">
        <f>Aggregate_Efficiency_BAU!AJ36</f>
        <v>3.9286850061244293E-2</v>
      </c>
    </row>
    <row r="106" spans="1:36" x14ac:dyDescent="0.3">
      <c r="A106" s="7" t="s">
        <v>10</v>
      </c>
      <c r="C106" s="104">
        <f>Aggregate_Efficiency_BAU!C37</f>
        <v>0.13908516202682489</v>
      </c>
      <c r="D106" s="8">
        <f>Aggregate_Efficiency_BAU!D37</f>
        <v>0.13780262189122403</v>
      </c>
      <c r="E106" s="8">
        <f>Aggregate_Efficiency_BAU!E37</f>
        <v>0.13277494210350974</v>
      </c>
      <c r="F106" s="8">
        <f>Aggregate_Efficiency_BAU!F37</f>
        <v>0.1231687038588377</v>
      </c>
      <c r="G106" s="8">
        <f>Aggregate_Efficiency_BAU!G37</f>
        <v>0.14388299022226819</v>
      </c>
      <c r="H106" s="8">
        <f>Aggregate_Efficiency_BAU!H37</f>
        <v>0.13039760678848536</v>
      </c>
      <c r="I106" s="8">
        <f>Aggregate_Efficiency_BAU!I37</f>
        <v>0.13838597881932069</v>
      </c>
      <c r="J106" s="8">
        <f>Aggregate_Efficiency_BAU!J37</f>
        <v>0.13973149244892102</v>
      </c>
      <c r="K106" s="8">
        <f>Aggregate_Efficiency_BAU!K37</f>
        <v>0.14107700607852136</v>
      </c>
      <c r="L106" s="8">
        <f>Aggregate_Efficiency_BAU!L37</f>
        <v>0.14242251970812125</v>
      </c>
      <c r="M106" s="8">
        <f>Aggregate_Efficiency_BAU!M37</f>
        <v>0.14376803333772159</v>
      </c>
      <c r="N106" s="8">
        <f>Aggregate_Efficiency_BAU!N37</f>
        <v>0.14511354696732148</v>
      </c>
      <c r="O106" s="8">
        <f>Aggregate_Efficiency_BAU!O37</f>
        <v>0.14645906059692182</v>
      </c>
      <c r="P106" s="8">
        <f>Aggregate_Efficiency_BAU!P37</f>
        <v>0.14780457422652171</v>
      </c>
      <c r="Q106" s="8">
        <f>Aggregate_Efficiency_BAU!Q37</f>
        <v>0.14915008785612205</v>
      </c>
      <c r="R106" s="8">
        <f>Aggregate_Efficiency_BAU!R37</f>
        <v>0.15049560148572194</v>
      </c>
      <c r="S106" s="8">
        <f>Aggregate_Efficiency_BAU!S37</f>
        <v>0.15184111511532228</v>
      </c>
      <c r="T106" s="8">
        <f>Aggregate_Efficiency_BAU!T37</f>
        <v>0.15318662874492217</v>
      </c>
      <c r="U106" s="8">
        <f>Aggregate_Efficiency_BAU!U37</f>
        <v>0.15453214237452251</v>
      </c>
      <c r="V106" s="8">
        <f>Aggregate_Efficiency_BAU!V37</f>
        <v>0.15587765600412284</v>
      </c>
      <c r="W106" s="104">
        <f>Aggregate_Efficiency_BAU!W37</f>
        <v>0.15701933519893169</v>
      </c>
      <c r="X106" s="8">
        <f>Aggregate_Efficiency_BAU!X37</f>
        <v>0.15820226988670708</v>
      </c>
      <c r="Y106" s="8">
        <f>Aggregate_Efficiency_BAU!Y37</f>
        <v>0.15938280422100387</v>
      </c>
      <c r="Z106" s="8">
        <f>Aggregate_Efficiency_BAU!Z37</f>
        <v>0.16056094550043828</v>
      </c>
      <c r="AA106" s="8">
        <f>Aggregate_Efficiency_BAU!AA37</f>
        <v>0.16173670099406526</v>
      </c>
      <c r="AB106" s="8">
        <f>Aggregate_Efficiency_BAU!AB37</f>
        <v>0.1629100779415307</v>
      </c>
      <c r="AC106" s="8">
        <f>Aggregate_Efficiency_BAU!AC37</f>
        <v>0.16408108355321702</v>
      </c>
      <c r="AD106" s="8">
        <f>Aggregate_Efficiency_BAU!AD37</f>
        <v>0.16524972501039381</v>
      </c>
      <c r="AE106" s="8">
        <f>Aggregate_Efficiency_BAU!AE37</f>
        <v>0.16641600946536206</v>
      </c>
      <c r="AF106" s="8">
        <f>Aggregate_Efficiency_BAU!AF37</f>
        <v>0.16757994404160251</v>
      </c>
      <c r="AG106" s="8">
        <f>Aggregate_Efficiency_BAU!AG37</f>
        <v>0.16874153583391782</v>
      </c>
      <c r="AH106" s="8">
        <f>Aggregate_Efficiency_BAU!AH37</f>
        <v>0.16990079190858012</v>
      </c>
      <c r="AI106" s="8">
        <f>Aggregate_Efficiency_BAU!AI37</f>
        <v>0.17105771930347116</v>
      </c>
      <c r="AJ106" s="47">
        <f>Aggregate_Efficiency_BAU!AJ37</f>
        <v>0.17221232502822609</v>
      </c>
    </row>
    <row r="107" spans="1:36" x14ac:dyDescent="0.3">
      <c r="A107" s="7" t="s">
        <v>87</v>
      </c>
      <c r="C107" s="104">
        <f>Aggregate_Efficiency_BAU!C38</f>
        <v>1.9601913374372927E-2</v>
      </c>
      <c r="D107" s="8">
        <f>Aggregate_Efficiency_BAU!D38</f>
        <v>1.8216042807255681E-2</v>
      </c>
      <c r="E107" s="8">
        <f>Aggregate_Efficiency_BAU!E38</f>
        <v>1.6428919875683821E-2</v>
      </c>
      <c r="F107" s="8">
        <f>Aggregate_Efficiency_BAU!F38</f>
        <v>1.2844490382625532E-2</v>
      </c>
      <c r="G107" s="8">
        <f>Aggregate_Efficiency_BAU!G38</f>
        <v>1.6374280611642183E-2</v>
      </c>
      <c r="H107" s="8">
        <f>Aggregate_Efficiency_BAU!H38</f>
        <v>1.7708290149780006E-2</v>
      </c>
      <c r="I107" s="8">
        <f>Aggregate_Efficiency_BAU!I38</f>
        <v>1.2953267842292782E-2</v>
      </c>
      <c r="J107" s="8">
        <f>Aggregate_Efficiency_BAU!J38</f>
        <v>1.1935309522880022E-2</v>
      </c>
      <c r="K107" s="8">
        <f>Aggregate_Efficiency_BAU!K38</f>
        <v>1.0917351203467707E-2</v>
      </c>
      <c r="L107" s="8">
        <f>Aggregate_Efficiency_BAU!L38</f>
        <v>9.8993928840549472E-3</v>
      </c>
      <c r="M107" s="8">
        <f>Aggregate_Efficiency_BAU!M38</f>
        <v>8.8814345646421877E-3</v>
      </c>
      <c r="N107" s="8">
        <f>Aggregate_Efficiency_BAU!N38</f>
        <v>7.8634762452294282E-3</v>
      </c>
      <c r="O107" s="8">
        <f>Aggregate_Efficiency_BAU!O38</f>
        <v>6.8455179258166687E-3</v>
      </c>
      <c r="P107" s="8">
        <f>Aggregate_Efficiency_BAU!P38</f>
        <v>5.8275596064039092E-3</v>
      </c>
      <c r="Q107" s="8">
        <f>Aggregate_Efficiency_BAU!Q38</f>
        <v>4.8096012869911497E-3</v>
      </c>
      <c r="R107" s="8">
        <f>Aggregate_Efficiency_BAU!R38</f>
        <v>3.7916429675788343E-3</v>
      </c>
      <c r="S107" s="8">
        <f>Aggregate_Efficiency_BAU!S38</f>
        <v>2.7736846481660749E-3</v>
      </c>
      <c r="T107" s="8">
        <f>Aggregate_Efficiency_BAU!T38</f>
        <v>1.7557263287533154E-3</v>
      </c>
      <c r="U107" s="8">
        <f>Aggregate_Efficiency_BAU!U38</f>
        <v>7.3776800934055586E-4</v>
      </c>
      <c r="V107" s="8">
        <f>Aggregate_Efficiency_BAU!V38</f>
        <v>-2.8019031007220363E-4</v>
      </c>
      <c r="W107" s="104">
        <f>Aggregate_Efficiency_BAU!W38</f>
        <v>0</v>
      </c>
      <c r="X107" s="8">
        <f>Aggregate_Efficiency_BAU!X38</f>
        <v>0</v>
      </c>
      <c r="Y107" s="8">
        <f>Aggregate_Efficiency_BAU!Y38</f>
        <v>0</v>
      </c>
      <c r="Z107" s="8">
        <f>Aggregate_Efficiency_BAU!Z38</f>
        <v>0</v>
      </c>
      <c r="AA107" s="8">
        <f>Aggregate_Efficiency_BAU!AA38</f>
        <v>0</v>
      </c>
      <c r="AB107" s="8">
        <f>Aggregate_Efficiency_BAU!AB38</f>
        <v>0</v>
      </c>
      <c r="AC107" s="8">
        <f>Aggregate_Efficiency_BAU!AC38</f>
        <v>0</v>
      </c>
      <c r="AD107" s="8">
        <f>Aggregate_Efficiency_BAU!AD38</f>
        <v>0</v>
      </c>
      <c r="AE107" s="8">
        <f>Aggregate_Efficiency_BAU!AE38</f>
        <v>0</v>
      </c>
      <c r="AF107" s="8">
        <f>Aggregate_Efficiency_BAU!AF38</f>
        <v>0</v>
      </c>
      <c r="AG107" s="8">
        <f>Aggregate_Efficiency_BAU!AG38</f>
        <v>0</v>
      </c>
      <c r="AH107" s="8">
        <f>Aggregate_Efficiency_BAU!AH38</f>
        <v>0</v>
      </c>
      <c r="AI107" s="8">
        <f>Aggregate_Efficiency_BAU!AI38</f>
        <v>0</v>
      </c>
      <c r="AJ107" s="47">
        <f>Aggregate_Efficiency_BAU!AJ38</f>
        <v>0</v>
      </c>
    </row>
    <row r="108" spans="1:36" x14ac:dyDescent="0.3">
      <c r="A108" s="7" t="s">
        <v>88</v>
      </c>
      <c r="C108" s="104">
        <f>Aggregate_Efficiency_BAU!C39</f>
        <v>1.9231307410743012E-2</v>
      </c>
      <c r="D108" s="8">
        <f>Aggregate_Efficiency_BAU!D39</f>
        <v>1.9644153018182394E-2</v>
      </c>
      <c r="E108" s="8">
        <f>Aggregate_Efficiency_BAU!E39</f>
        <v>2.0836863544304408E-2</v>
      </c>
      <c r="F108" s="8">
        <f>Aggregate_Efficiency_BAU!F39</f>
        <v>2.4392321908205606E-2</v>
      </c>
      <c r="G108" s="8">
        <f>Aggregate_Efficiency_BAU!G39</f>
        <v>2.5442080300328192E-2</v>
      </c>
      <c r="H108" s="8">
        <f>Aggregate_Efficiency_BAU!H39</f>
        <v>2.5857494613751506E-2</v>
      </c>
      <c r="I108" s="8">
        <f>Aggregate_Efficiency_BAU!I39</f>
        <v>2.6444102351114385E-2</v>
      </c>
      <c r="J108" s="8">
        <f>Aggregate_Efficiency_BAU!J39</f>
        <v>2.7523279114382682E-2</v>
      </c>
      <c r="K108" s="8">
        <f>Aggregate_Efficiency_BAU!K39</f>
        <v>2.8602455877650979E-2</v>
      </c>
      <c r="L108" s="8">
        <f>Aggregate_Efficiency_BAU!L39</f>
        <v>2.968163264091972E-2</v>
      </c>
      <c r="M108" s="8">
        <f>Aggregate_Efficiency_BAU!M39</f>
        <v>3.0760809404188016E-2</v>
      </c>
      <c r="N108" s="8">
        <f>Aggregate_Efficiency_BAU!N39</f>
        <v>3.1839986167456313E-2</v>
      </c>
      <c r="O108" s="8">
        <f>Aggregate_Efficiency_BAU!O39</f>
        <v>3.2919162930725054E-2</v>
      </c>
      <c r="P108" s="8">
        <f>Aggregate_Efficiency_BAU!P39</f>
        <v>3.3998339693993351E-2</v>
      </c>
      <c r="Q108" s="8">
        <f>Aggregate_Efficiency_BAU!Q39</f>
        <v>3.5077516457261648E-2</v>
      </c>
      <c r="R108" s="8">
        <f>Aggregate_Efficiency_BAU!R39</f>
        <v>3.6156693220530389E-2</v>
      </c>
      <c r="S108" s="8">
        <f>Aggregate_Efficiency_BAU!S39</f>
        <v>3.7235869983798686E-2</v>
      </c>
      <c r="T108" s="8">
        <f>Aggregate_Efficiency_BAU!T39</f>
        <v>3.8315046747066983E-2</v>
      </c>
      <c r="U108" s="8">
        <f>Aggregate_Efficiency_BAU!U39</f>
        <v>3.9394223510335724E-2</v>
      </c>
      <c r="V108" s="8">
        <f>Aggregate_Efficiency_BAU!V39</f>
        <v>4.0473400273604021E-2</v>
      </c>
      <c r="W108" s="104">
        <f>Aggregate_Efficiency_BAU!W39</f>
        <v>4.1498705549138322E-2</v>
      </c>
      <c r="X108" s="8">
        <f>Aggregate_Efficiency_BAU!X39</f>
        <v>4.2533242262178479E-2</v>
      </c>
      <c r="Y108" s="8">
        <f>Aggregate_Efficiency_BAU!Y39</f>
        <v>4.3565679743685616E-2</v>
      </c>
      <c r="Z108" s="8">
        <f>Aggregate_Efficiency_BAU!Z39</f>
        <v>4.4596024376671706E-2</v>
      </c>
      <c r="AA108" s="8">
        <f>Aggregate_Efficiency_BAU!AA39</f>
        <v>4.5624282518297095E-2</v>
      </c>
      <c r="AB108" s="8">
        <f>Aggregate_Efficiency_BAU!AB39</f>
        <v>4.6650460499999741E-2</v>
      </c>
      <c r="AC108" s="8">
        <f>Aggregate_Efficiency_BAU!AC39</f>
        <v>4.7674564627627931E-2</v>
      </c>
      <c r="AD108" s="8">
        <f>Aggregate_Efficiency_BAU!AD39</f>
        <v>4.8696601181568003E-2</v>
      </c>
      <c r="AE108" s="8">
        <f>Aggregate_Efficiency_BAU!AE39</f>
        <v>4.9716576416871612E-2</v>
      </c>
      <c r="AF108" s="8">
        <f>Aggregate_Efficiency_BAU!AF39</f>
        <v>5.0734496563385752E-2</v>
      </c>
      <c r="AG108" s="8">
        <f>Aggregate_Efficiency_BAU!AG39</f>
        <v>5.1750367825878371E-2</v>
      </c>
      <c r="AH108" s="8">
        <f>Aggregate_Efficiency_BAU!AH39</f>
        <v>5.2764196384163166E-2</v>
      </c>
      <c r="AI108" s="8">
        <f>Aggregate_Efficiency_BAU!AI39</f>
        <v>5.3775988393227468E-2</v>
      </c>
      <c r="AJ108" s="47">
        <f>Aggregate_Efficiency_BAU!AJ39</f>
        <v>5.4785749983355524E-2</v>
      </c>
    </row>
    <row r="109" spans="1:36" x14ac:dyDescent="0.3">
      <c r="A109" s="11" t="s">
        <v>89</v>
      </c>
      <c r="B109" s="33"/>
      <c r="C109" s="98">
        <f>Aggregate_Efficiency_BAU!C40</f>
        <v>7.9623246259193717E-3</v>
      </c>
      <c r="D109" s="12">
        <f>Aggregate_Efficiency_BAU!D40</f>
        <v>7.5703451840866192E-3</v>
      </c>
      <c r="E109" s="12">
        <f>Aggregate_Efficiency_BAU!E40</f>
        <v>7.4156469418517751E-3</v>
      </c>
      <c r="F109" s="12">
        <f>Aggregate_Efficiency_BAU!F40</f>
        <v>8.0894689596486772E-3</v>
      </c>
      <c r="G109" s="12">
        <f>Aggregate_Efficiency_BAU!G40</f>
        <v>8.506226343932834E-3</v>
      </c>
      <c r="H109" s="12">
        <f>Aggregate_Efficiency_BAU!H40</f>
        <v>6.7746151095461849E-3</v>
      </c>
      <c r="I109" s="12">
        <f>Aggregate_Efficiency_BAU!I40</f>
        <v>7.4706676208812633E-3</v>
      </c>
      <c r="J109" s="12">
        <f>Aggregate_Efficiency_BAU!J40</f>
        <v>7.4220388605205218E-3</v>
      </c>
      <c r="K109" s="12">
        <f>Aggregate_Efficiency_BAU!K40</f>
        <v>7.3734101001597663E-3</v>
      </c>
      <c r="L109" s="12">
        <f>Aggregate_Efficiency_BAU!L40</f>
        <v>7.3247813397990108E-3</v>
      </c>
      <c r="M109" s="12">
        <f>Aggregate_Efficiency_BAU!M40</f>
        <v>7.2761525794382553E-3</v>
      </c>
      <c r="N109" s="12">
        <f>Aggregate_Efficiency_BAU!N40</f>
        <v>7.2275238190774999E-3</v>
      </c>
      <c r="O109" s="12">
        <f>Aggregate_Efficiency_BAU!O40</f>
        <v>7.1788950587167444E-3</v>
      </c>
      <c r="P109" s="12">
        <f>Aggregate_Efficiency_BAU!P40</f>
        <v>7.1302662983559889E-3</v>
      </c>
      <c r="Q109" s="12">
        <f>Aggregate_Efficiency_BAU!Q40</f>
        <v>7.0816375379952334E-3</v>
      </c>
      <c r="R109" s="12">
        <f>Aggregate_Efficiency_BAU!R40</f>
        <v>7.033008777634478E-3</v>
      </c>
      <c r="S109" s="12">
        <f>Aggregate_Efficiency_BAU!S40</f>
        <v>6.9843800172737225E-3</v>
      </c>
      <c r="T109" s="12">
        <f>Aggregate_Efficiency_BAU!T40</f>
        <v>6.935751256912967E-3</v>
      </c>
      <c r="U109" s="12">
        <f>Aggregate_Efficiency_BAU!U40</f>
        <v>6.8871224965522115E-3</v>
      </c>
      <c r="V109" s="12">
        <f>Aggregate_Efficiency_BAU!V40</f>
        <v>6.8384937361914561E-3</v>
      </c>
      <c r="W109" s="98">
        <f>Aggregate_Efficiency_BAU!W40</f>
        <v>6.781062149295144E-3</v>
      </c>
      <c r="X109" s="12">
        <f>Aggregate_Efficiency_BAU!X40</f>
        <v>6.725658870224702E-3</v>
      </c>
      <c r="Y109" s="12">
        <f>Aggregate_Efficiency_BAU!Y40</f>
        <v>6.6703680127908971E-3</v>
      </c>
      <c r="Z109" s="12">
        <f>Aggregate_Efficiency_BAU!Z40</f>
        <v>6.615189235159781E-3</v>
      </c>
      <c r="AA109" s="12">
        <f>Aggregate_Efficiency_BAU!AA40</f>
        <v>6.5601221968818388E-3</v>
      </c>
      <c r="AB109" s="12">
        <f>Aggregate_Efficiency_BAU!AB40</f>
        <v>6.5051665588850387E-3</v>
      </c>
      <c r="AC109" s="12">
        <f>Aggregate_Efficiency_BAU!AC40</f>
        <v>6.4503219834678395E-3</v>
      </c>
      <c r="AD109" s="12">
        <f>Aggregate_Efficiency_BAU!AD40</f>
        <v>6.3955881342922646E-3</v>
      </c>
      <c r="AE109" s="12">
        <f>Aggregate_Efficiency_BAU!AE40</f>
        <v>6.3409646763770595E-3</v>
      </c>
      <c r="AF109" s="12">
        <f>Aggregate_Efficiency_BAU!AF40</f>
        <v>6.2864512760908231E-3</v>
      </c>
      <c r="AG109" s="12">
        <f>Aggregate_Efficiency_BAU!AG40</f>
        <v>6.2320476011452327E-3</v>
      </c>
      <c r="AH109" s="12">
        <f>Aggregate_Efficiency_BAU!AH40</f>
        <v>6.1777533205882923E-3</v>
      </c>
      <c r="AI109" s="12">
        <f>Aggregate_Efficiency_BAU!AI40</f>
        <v>6.1235681047976196E-3</v>
      </c>
      <c r="AJ109" s="48">
        <f>Aggregate_Efficiency_BAU!AJ40</f>
        <v>6.0694916254737758E-3</v>
      </c>
    </row>
    <row r="110" spans="1:36" x14ac:dyDescent="0.3">
      <c r="A110" s="16" t="s">
        <v>90</v>
      </c>
      <c r="B110" s="25"/>
      <c r="C110" s="103">
        <f>Aggregate_Efficiency_BAU!C41</f>
        <v>0</v>
      </c>
      <c r="D110" s="26">
        <f>Aggregate_Efficiency_BAU!D41</f>
        <v>0</v>
      </c>
      <c r="E110" s="26">
        <f>Aggregate_Efficiency_BAU!E41</f>
        <v>0</v>
      </c>
      <c r="F110" s="26">
        <f>Aggregate_Efficiency_BAU!F41</f>
        <v>0</v>
      </c>
      <c r="G110" s="26">
        <f>Aggregate_Efficiency_BAU!G41</f>
        <v>0</v>
      </c>
      <c r="H110" s="26">
        <f>Aggregate_Efficiency_BAU!H41</f>
        <v>0</v>
      </c>
      <c r="I110" s="26">
        <f>Aggregate_Efficiency_BAU!I41</f>
        <v>0</v>
      </c>
      <c r="J110" s="26">
        <f>Aggregate_Efficiency_BAU!J41</f>
        <v>0</v>
      </c>
      <c r="K110" s="26">
        <f>Aggregate_Efficiency_BAU!K41</f>
        <v>0</v>
      </c>
      <c r="L110" s="26">
        <f>Aggregate_Efficiency_BAU!L41</f>
        <v>0</v>
      </c>
      <c r="M110" s="26">
        <f>Aggregate_Efficiency_BAU!M41</f>
        <v>0</v>
      </c>
      <c r="N110" s="26">
        <f>Aggregate_Efficiency_BAU!N41</f>
        <v>0</v>
      </c>
      <c r="O110" s="26">
        <f>Aggregate_Efficiency_BAU!O41</f>
        <v>0</v>
      </c>
      <c r="P110" s="26">
        <f>Aggregate_Efficiency_BAU!P41</f>
        <v>0</v>
      </c>
      <c r="Q110" s="26">
        <f>Aggregate_Efficiency_BAU!Q41</f>
        <v>0</v>
      </c>
      <c r="R110" s="26">
        <f>Aggregate_Efficiency_BAU!R41</f>
        <v>0</v>
      </c>
      <c r="S110" s="26">
        <f>Aggregate_Efficiency_BAU!S41</f>
        <v>0</v>
      </c>
      <c r="T110" s="26">
        <f>Aggregate_Efficiency_BAU!T41</f>
        <v>0</v>
      </c>
      <c r="U110" s="26">
        <f>Aggregate_Efficiency_BAU!U41</f>
        <v>0</v>
      </c>
      <c r="V110" s="26">
        <f>Aggregate_Efficiency_BAU!V41</f>
        <v>0</v>
      </c>
      <c r="W110" s="103">
        <f>Aggregate_Efficiency_BAU!W41</f>
        <v>0</v>
      </c>
      <c r="X110" s="26">
        <f>Aggregate_Efficiency_BAU!X41</f>
        <v>0</v>
      </c>
      <c r="Y110" s="26">
        <f>Aggregate_Efficiency_BAU!Y41</f>
        <v>0</v>
      </c>
      <c r="Z110" s="26">
        <f>Aggregate_Efficiency_BAU!Z41</f>
        <v>0</v>
      </c>
      <c r="AA110" s="26">
        <f>Aggregate_Efficiency_BAU!AA41</f>
        <v>0</v>
      </c>
      <c r="AB110" s="26">
        <f>Aggregate_Efficiency_BAU!AB41</f>
        <v>0</v>
      </c>
      <c r="AC110" s="26">
        <f>Aggregate_Efficiency_BAU!AC41</f>
        <v>0</v>
      </c>
      <c r="AD110" s="26">
        <f>Aggregate_Efficiency_BAU!AD41</f>
        <v>0</v>
      </c>
      <c r="AE110" s="26">
        <f>Aggregate_Efficiency_BAU!AE41</f>
        <v>0</v>
      </c>
      <c r="AF110" s="26">
        <f>Aggregate_Efficiency_BAU!AF41</f>
        <v>0</v>
      </c>
      <c r="AG110" s="26">
        <f>Aggregate_Efficiency_BAU!AG41</f>
        <v>0</v>
      </c>
      <c r="AH110" s="26">
        <f>Aggregate_Efficiency_BAU!AH41</f>
        <v>0</v>
      </c>
      <c r="AI110" s="26">
        <f>Aggregate_Efficiency_BAU!AI41</f>
        <v>0</v>
      </c>
      <c r="AJ110" s="46">
        <f>Aggregate_Efficiency_BAU!AJ41</f>
        <v>0</v>
      </c>
    </row>
    <row r="111" spans="1:36" x14ac:dyDescent="0.3">
      <c r="A111" s="7" t="s">
        <v>11</v>
      </c>
      <c r="C111" s="104">
        <f>Aggregate_Efficiency_BAU!C42</f>
        <v>0.16815233018132691</v>
      </c>
      <c r="D111" s="8">
        <f>Aggregate_Efficiency_BAU!D42</f>
        <v>0.16121303374385371</v>
      </c>
      <c r="E111" s="8">
        <f>Aggregate_Efficiency_BAU!E42</f>
        <v>0.15597230791189287</v>
      </c>
      <c r="F111" s="8">
        <f>Aggregate_Efficiency_BAU!F42</f>
        <v>0.16526972258757192</v>
      </c>
      <c r="G111" s="8">
        <f>Aggregate_Efficiency_BAU!G42</f>
        <v>0.14503903609766</v>
      </c>
      <c r="H111" s="8">
        <f>Aggregate_Efficiency_BAU!H42</f>
        <v>0.13492864570873445</v>
      </c>
      <c r="I111" s="8">
        <f>Aggregate_Efficiency_BAU!I42</f>
        <v>0.13387910443929663</v>
      </c>
      <c r="J111" s="8">
        <f>Aggregate_Efficiency_BAU!J42</f>
        <v>0.12812071568902006</v>
      </c>
      <c r="K111" s="8">
        <f>Aggregate_Efficiency_BAU!K42</f>
        <v>0.12236232693874349</v>
      </c>
      <c r="L111" s="8">
        <f>Aggregate_Efficiency_BAU!L42</f>
        <v>0.1166039381884687</v>
      </c>
      <c r="M111" s="8">
        <f>Aggregate_Efficiency_BAU!M42</f>
        <v>0.11084554943819214</v>
      </c>
      <c r="N111" s="8">
        <f>Aggregate_Efficiency_BAU!N42</f>
        <v>0.10508716068791735</v>
      </c>
      <c r="O111" s="8">
        <f>Aggregate_Efficiency_BAU!O42</f>
        <v>9.9328771937640781E-2</v>
      </c>
      <c r="P111" s="8">
        <f>Aggregate_Efficiency_BAU!P42</f>
        <v>9.3570383187365991E-2</v>
      </c>
      <c r="Q111" s="8">
        <f>Aggregate_Efficiency_BAU!Q42</f>
        <v>8.7811994437089425E-2</v>
      </c>
      <c r="R111" s="8">
        <f>Aggregate_Efficiency_BAU!R42</f>
        <v>8.2053605686812858E-2</v>
      </c>
      <c r="S111" s="8">
        <f>Aggregate_Efficiency_BAU!S42</f>
        <v>7.6295216936538068E-2</v>
      </c>
      <c r="T111" s="8">
        <f>Aggregate_Efficiency_BAU!T42</f>
        <v>7.0536828186261502E-2</v>
      </c>
      <c r="U111" s="8">
        <f>Aggregate_Efficiency_BAU!U42</f>
        <v>6.4778439435986712E-2</v>
      </c>
      <c r="V111" s="8">
        <f>Aggregate_Efficiency_BAU!V42</f>
        <v>5.9020050685710146E-2</v>
      </c>
      <c r="W111" s="104">
        <f>Aggregate_Efficiency_BAU!W42</f>
        <v>5.326166193543358E-2</v>
      </c>
      <c r="X111" s="8">
        <f>Aggregate_Efficiency_BAU!X42</f>
        <v>4.750327318515879E-2</v>
      </c>
      <c r="Y111" s="8">
        <f>Aggregate_Efficiency_BAU!Y42</f>
        <v>4.1744884434882223E-2</v>
      </c>
      <c r="Z111" s="8">
        <f>Aggregate_Efficiency_BAU!Z42</f>
        <v>3.5986495684607434E-2</v>
      </c>
      <c r="AA111" s="8">
        <f>Aggregate_Efficiency_BAU!AA42</f>
        <v>3.0228106934330867E-2</v>
      </c>
      <c r="AB111" s="8">
        <f>Aggregate_Efficiency_BAU!AB42</f>
        <v>2.4469718184056077E-2</v>
      </c>
      <c r="AC111" s="8">
        <f>Aggregate_Efficiency_BAU!AC42</f>
        <v>1.8711329433779511E-2</v>
      </c>
      <c r="AD111" s="8">
        <f>Aggregate_Efficiency_BAU!AD42</f>
        <v>1.2952940683502945E-2</v>
      </c>
      <c r="AE111" s="8">
        <f>Aggregate_Efficiency_BAU!AE42</f>
        <v>7.1945519332281549E-3</v>
      </c>
      <c r="AF111" s="8">
        <f>Aggregate_Efficiency_BAU!AF42</f>
        <v>1.4361631829515886E-3</v>
      </c>
      <c r="AG111" s="8">
        <f>Aggregate_Efficiency_BAU!AG42</f>
        <v>0</v>
      </c>
      <c r="AH111" s="8">
        <f>Aggregate_Efficiency_BAU!AH42</f>
        <v>0</v>
      </c>
      <c r="AI111" s="8">
        <f>Aggregate_Efficiency_BAU!AI42</f>
        <v>0</v>
      </c>
      <c r="AJ111" s="47">
        <f>Aggregate_Efficiency_BAU!AJ42</f>
        <v>0</v>
      </c>
    </row>
    <row r="112" spans="1:36" x14ac:dyDescent="0.3">
      <c r="A112" s="7" t="s">
        <v>12</v>
      </c>
      <c r="C112" s="104">
        <f>Aggregate_Efficiency_BAU!C43</f>
        <v>9.6609133099527247E-2</v>
      </c>
      <c r="D112" s="8">
        <f>Aggregate_Efficiency_BAU!D43</f>
        <v>0.10273662933400371</v>
      </c>
      <c r="E112" s="8">
        <f>Aggregate_Efficiency_BAU!E43</f>
        <v>0.10682449135750217</v>
      </c>
      <c r="F112" s="8">
        <f>Aggregate_Efficiency_BAU!F43</f>
        <v>0.10634153699003475</v>
      </c>
      <c r="G112" s="8">
        <f>Aggregate_Efficiency_BAU!G43</f>
        <v>0.10377429757792243</v>
      </c>
      <c r="H112" s="8">
        <f>Aggregate_Efficiency_BAU!H43</f>
        <v>9.9861115836463371E-2</v>
      </c>
      <c r="I112" s="8">
        <f>Aggregate_Efficiency_BAU!I43</f>
        <v>0.10576663881419268</v>
      </c>
      <c r="J112" s="8">
        <f>Aggregate_Efficiency_BAU!J43</f>
        <v>0.10673735015491537</v>
      </c>
      <c r="K112" s="8">
        <f>Aggregate_Efficiency_BAU!K43</f>
        <v>0.10770806149563805</v>
      </c>
      <c r="L112" s="8">
        <f>Aggregate_Efficiency_BAU!L43</f>
        <v>0.10867877283636096</v>
      </c>
      <c r="M112" s="8">
        <f>Aggregate_Efficiency_BAU!M43</f>
        <v>0.10964948417708364</v>
      </c>
      <c r="N112" s="8">
        <f>Aggregate_Efficiency_BAU!N43</f>
        <v>0.11062019551780633</v>
      </c>
      <c r="O112" s="8">
        <f>Aggregate_Efficiency_BAU!O43</f>
        <v>0.11159090685852902</v>
      </c>
      <c r="P112" s="8">
        <f>Aggregate_Efficiency_BAU!P43</f>
        <v>0.11256161819925192</v>
      </c>
      <c r="Q112" s="8">
        <f>Aggregate_Efficiency_BAU!Q43</f>
        <v>0.11353232953997461</v>
      </c>
      <c r="R112" s="8">
        <f>Aggregate_Efficiency_BAU!R43</f>
        <v>0.11450304088069729</v>
      </c>
      <c r="S112" s="8">
        <f>Aggregate_Efficiency_BAU!S43</f>
        <v>0.11547375222141998</v>
      </c>
      <c r="T112" s="8">
        <f>Aggregate_Efficiency_BAU!T43</f>
        <v>0.11644446356214289</v>
      </c>
      <c r="U112" s="8">
        <f>Aggregate_Efficiency_BAU!U43</f>
        <v>0.11741517490286557</v>
      </c>
      <c r="V112" s="8">
        <f>Aggregate_Efficiency_BAU!V43</f>
        <v>0.11838588624358826</v>
      </c>
      <c r="W112" s="104">
        <f>Aggregate_Efficiency_BAU!W43</f>
        <v>0.11935659758431094</v>
      </c>
      <c r="X112" s="8">
        <f>Aggregate_Efficiency_BAU!X43</f>
        <v>0.12032730892503385</v>
      </c>
      <c r="Y112" s="8">
        <f>Aggregate_Efficiency_BAU!Y43</f>
        <v>0.12129802026575653</v>
      </c>
      <c r="Z112" s="8">
        <f>Aggregate_Efficiency_BAU!Z43</f>
        <v>0.12226873160647922</v>
      </c>
      <c r="AA112" s="8">
        <f>Aggregate_Efficiency_BAU!AA43</f>
        <v>0.1232394429472019</v>
      </c>
      <c r="AB112" s="8">
        <f>Aggregate_Efficiency_BAU!AB43</f>
        <v>0.12421015428792481</v>
      </c>
      <c r="AC112" s="8">
        <f>Aggregate_Efficiency_BAU!AC43</f>
        <v>0.1251808656286475</v>
      </c>
      <c r="AD112" s="8">
        <f>Aggregate_Efficiency_BAU!AD43</f>
        <v>0.12615157696937018</v>
      </c>
      <c r="AE112" s="8">
        <f>Aggregate_Efficiency_BAU!AE43</f>
        <v>0.12712228831009287</v>
      </c>
      <c r="AF112" s="8">
        <f>Aggregate_Efficiency_BAU!AF43</f>
        <v>0.12809299965081578</v>
      </c>
      <c r="AG112" s="8">
        <f>Aggregate_Efficiency_BAU!AG43</f>
        <v>0.12850826926451106</v>
      </c>
      <c r="AH112" s="8">
        <f>Aggregate_Efficiency_BAU!AH43</f>
        <v>0.12873667753747692</v>
      </c>
      <c r="AI112" s="8">
        <f>Aggregate_Efficiency_BAU!AI43</f>
        <v>0.12896249629847181</v>
      </c>
      <c r="AJ112" s="47">
        <f>Aggregate_Efficiency_BAU!AJ43</f>
        <v>0.12918576933602718</v>
      </c>
    </row>
    <row r="113" spans="1:36" x14ac:dyDescent="0.3">
      <c r="A113" s="7" t="s">
        <v>91</v>
      </c>
      <c r="C113" s="104">
        <f>Aggregate_Efficiency_BAU!C44</f>
        <v>0.31443397549423002</v>
      </c>
      <c r="D113" s="8">
        <f>Aggregate_Efficiency_BAU!D44</f>
        <v>0.30410467456320428</v>
      </c>
      <c r="E113" s="8">
        <f>Aggregate_Efficiency_BAU!E44</f>
        <v>0.3052403425356629</v>
      </c>
      <c r="F113" s="8">
        <f>Aggregate_Efficiency_BAU!F44</f>
        <v>0.29973914272588736</v>
      </c>
      <c r="G113" s="8">
        <f>Aggregate_Efficiency_BAU!G44</f>
        <v>0.30177824139287313</v>
      </c>
      <c r="H113" s="8">
        <f>Aggregate_Efficiency_BAU!H44</f>
        <v>0.31189756499591148</v>
      </c>
      <c r="I113" s="8">
        <f>Aggregate_Efficiency_BAU!I44</f>
        <v>0.30586445874646129</v>
      </c>
      <c r="J113" s="8">
        <f>Aggregate_Efficiency_BAU!J44</f>
        <v>0.30545363427613792</v>
      </c>
      <c r="K113" s="8">
        <f>Aggregate_Efficiency_BAU!K44</f>
        <v>0.30504280980581444</v>
      </c>
      <c r="L113" s="8">
        <f>Aggregate_Efficiency_BAU!L44</f>
        <v>0.30463198533549107</v>
      </c>
      <c r="M113" s="8">
        <f>Aggregate_Efficiency_BAU!M44</f>
        <v>0.30422116086516759</v>
      </c>
      <c r="N113" s="8">
        <f>Aggregate_Efficiency_BAU!N44</f>
        <v>0.30381033639484412</v>
      </c>
      <c r="O113" s="8">
        <f>Aggregate_Efficiency_BAU!O44</f>
        <v>0.30339951192452075</v>
      </c>
      <c r="P113" s="8">
        <f>Aggregate_Efficiency_BAU!P44</f>
        <v>0.30298868745419727</v>
      </c>
      <c r="Q113" s="8">
        <f>Aggregate_Efficiency_BAU!Q44</f>
        <v>0.3025778629838739</v>
      </c>
      <c r="R113" s="8">
        <f>Aggregate_Efficiency_BAU!R44</f>
        <v>0.30216703851355042</v>
      </c>
      <c r="S113" s="8">
        <f>Aggregate_Efficiency_BAU!S44</f>
        <v>0.30175621404322706</v>
      </c>
      <c r="T113" s="8">
        <f>Aggregate_Efficiency_BAU!T44</f>
        <v>0.30134538957290358</v>
      </c>
      <c r="U113" s="8">
        <f>Aggregate_Efficiency_BAU!U44</f>
        <v>0.3009345651025801</v>
      </c>
      <c r="V113" s="8">
        <f>Aggregate_Efficiency_BAU!V44</f>
        <v>0.30052374063225673</v>
      </c>
      <c r="W113" s="104">
        <f>Aggregate_Efficiency_BAU!W44</f>
        <v>0.30011291616193325</v>
      </c>
      <c r="X113" s="8">
        <f>Aggregate_Efficiency_BAU!X44</f>
        <v>0.29970209169160988</v>
      </c>
      <c r="Y113" s="8">
        <f>Aggregate_Efficiency_BAU!Y44</f>
        <v>0.29929126722128641</v>
      </c>
      <c r="Z113" s="8">
        <f>Aggregate_Efficiency_BAU!Z44</f>
        <v>0.29888044275096304</v>
      </c>
      <c r="AA113" s="8">
        <f>Aggregate_Efficiency_BAU!AA44</f>
        <v>0.29846961828063956</v>
      </c>
      <c r="AB113" s="8">
        <f>Aggregate_Efficiency_BAU!AB44</f>
        <v>0.29805879381031608</v>
      </c>
      <c r="AC113" s="8">
        <f>Aggregate_Efficiency_BAU!AC44</f>
        <v>0.29764796933999271</v>
      </c>
      <c r="AD113" s="8">
        <f>Aggregate_Efficiency_BAU!AD44</f>
        <v>0.29723714486966923</v>
      </c>
      <c r="AE113" s="8">
        <f>Aggregate_Efficiency_BAU!AE44</f>
        <v>0.29682632039934587</v>
      </c>
      <c r="AF113" s="8">
        <f>Aggregate_Efficiency_BAU!AF44</f>
        <v>0.29641549592902239</v>
      </c>
      <c r="AG113" s="8">
        <f>Aggregate_Efficiency_BAU!AG44</f>
        <v>0.29473077855216406</v>
      </c>
      <c r="AH113" s="8">
        <f>Aggregate_Efficiency_BAU!AH44</f>
        <v>0.292643817531412</v>
      </c>
      <c r="AI113" s="8">
        <f>Aggregate_Efficiency_BAU!AI44</f>
        <v>0.29058051682066549</v>
      </c>
      <c r="AJ113" s="47">
        <f>Aggregate_Efficiency_BAU!AJ44</f>
        <v>0.28854047632513902</v>
      </c>
    </row>
    <row r="114" spans="1:36" x14ac:dyDescent="0.3">
      <c r="A114" s="7" t="s">
        <v>92</v>
      </c>
      <c r="C114" s="104">
        <f>Aggregate_Efficiency_BAU!C45</f>
        <v>1.9554557909882784E-2</v>
      </c>
      <c r="D114" s="8">
        <f>Aggregate_Efficiency_BAU!D45</f>
        <v>2.0755221084887504E-2</v>
      </c>
      <c r="E114" s="8">
        <f>Aggregate_Efficiency_BAU!E45</f>
        <v>2.0887097732625745E-2</v>
      </c>
      <c r="F114" s="8">
        <f>Aggregate_Efficiency_BAU!F45</f>
        <v>2.0966870402634792E-2</v>
      </c>
      <c r="G114" s="8">
        <f>Aggregate_Efficiency_BAU!G45</f>
        <v>2.2022839982477203E-2</v>
      </c>
      <c r="H114" s="8">
        <f>Aggregate_Efficiency_BAU!H45</f>
        <v>2.3170341243634464E-2</v>
      </c>
      <c r="I114" s="8">
        <f>Aggregate_Efficiency_BAU!I45</f>
        <v>2.4018419690572834E-2</v>
      </c>
      <c r="J114" s="8">
        <f>Aggregate_Efficiency_BAU!J45</f>
        <v>2.482016076349125E-2</v>
      </c>
      <c r="K114" s="8">
        <f>Aggregate_Efficiency_BAU!K45</f>
        <v>2.5621901836409666E-2</v>
      </c>
      <c r="L114" s="8">
        <f>Aggregate_Efficiency_BAU!L45</f>
        <v>2.6423642909328082E-2</v>
      </c>
      <c r="M114" s="8">
        <f>Aggregate_Efficiency_BAU!M45</f>
        <v>2.7225383982246498E-2</v>
      </c>
      <c r="N114" s="8">
        <f>Aggregate_Efficiency_BAU!N45</f>
        <v>2.8027125055164914E-2</v>
      </c>
      <c r="O114" s="8">
        <f>Aggregate_Efficiency_BAU!O45</f>
        <v>2.882886612808333E-2</v>
      </c>
      <c r="P114" s="8">
        <f>Aggregate_Efficiency_BAU!P45</f>
        <v>2.9630607201001968E-2</v>
      </c>
      <c r="Q114" s="8">
        <f>Aggregate_Efficiency_BAU!Q45</f>
        <v>3.0432348273920384E-2</v>
      </c>
      <c r="R114" s="8">
        <f>Aggregate_Efficiency_BAU!R45</f>
        <v>3.12340893468388E-2</v>
      </c>
      <c r="S114" s="8">
        <f>Aggregate_Efficiency_BAU!S45</f>
        <v>3.2035830419757216E-2</v>
      </c>
      <c r="T114" s="8">
        <f>Aggregate_Efficiency_BAU!T45</f>
        <v>3.2837571492675632E-2</v>
      </c>
      <c r="U114" s="8">
        <f>Aggregate_Efficiency_BAU!U45</f>
        <v>3.3639312565594048E-2</v>
      </c>
      <c r="V114" s="8">
        <f>Aggregate_Efficiency_BAU!V45</f>
        <v>3.4441053638512464E-2</v>
      </c>
      <c r="W114" s="104">
        <f>Aggregate_Efficiency_BAU!W45</f>
        <v>3.524279471143088E-2</v>
      </c>
      <c r="X114" s="8">
        <f>Aggregate_Efficiency_BAU!X45</f>
        <v>3.6044535784349296E-2</v>
      </c>
      <c r="Y114" s="8">
        <f>Aggregate_Efficiency_BAU!Y45</f>
        <v>3.6846276857267712E-2</v>
      </c>
      <c r="Z114" s="8">
        <f>Aggregate_Efficiency_BAU!Z45</f>
        <v>3.7648017930186128E-2</v>
      </c>
      <c r="AA114" s="8">
        <f>Aggregate_Efficiency_BAU!AA45</f>
        <v>3.8449759003104544E-2</v>
      </c>
      <c r="AB114" s="8">
        <f>Aggregate_Efficiency_BAU!AB45</f>
        <v>3.925150007602296E-2</v>
      </c>
      <c r="AC114" s="8">
        <f>Aggregate_Efficiency_BAU!AC45</f>
        <v>4.0053241148941376E-2</v>
      </c>
      <c r="AD114" s="8">
        <f>Aggregate_Efficiency_BAU!AD45</f>
        <v>4.0854982221859792E-2</v>
      </c>
      <c r="AE114" s="8">
        <f>Aggregate_Efficiency_BAU!AE45</f>
        <v>4.1656723294778208E-2</v>
      </c>
      <c r="AF114" s="8">
        <f>Aggregate_Efficiency_BAU!AF45</f>
        <v>4.2458464367696624E-2</v>
      </c>
      <c r="AG114" s="8">
        <f>Aggregate_Efficiency_BAU!AG45</f>
        <v>4.3074029767864772E-2</v>
      </c>
      <c r="AH114" s="8">
        <f>Aggregate_Efficiency_BAU!AH45</f>
        <v>4.3622207860410586E-2</v>
      </c>
      <c r="AI114" s="8">
        <f>Aggregate_Efficiency_BAU!AI45</f>
        <v>4.4164171144208696E-2</v>
      </c>
      <c r="AJ114" s="47">
        <f>Aggregate_Efficiency_BAU!AJ45</f>
        <v>4.4700024711397252E-2</v>
      </c>
    </row>
    <row r="115" spans="1:36" x14ac:dyDescent="0.3">
      <c r="A115" s="11" t="s">
        <v>93</v>
      </c>
      <c r="B115" s="33"/>
      <c r="C115" s="98">
        <f>Aggregate_Efficiency_BAU!C46</f>
        <v>1.9113703869702876E-4</v>
      </c>
      <c r="D115" s="12">
        <f>Aggregate_Efficiency_BAU!D46</f>
        <v>2.2897677124658695E-4</v>
      </c>
      <c r="E115" s="12">
        <f>Aggregate_Efficiency_BAU!E46</f>
        <v>1.8643799786136452E-4</v>
      </c>
      <c r="F115" s="12">
        <f>Aggregate_Efficiency_BAU!F46</f>
        <v>1.7904390688008959E-4</v>
      </c>
      <c r="G115" s="12">
        <f>Aggregate_Efficiency_BAU!G46</f>
        <v>1.7952453584936921E-4</v>
      </c>
      <c r="H115" s="12">
        <f>Aggregate_Efficiency_BAU!H46</f>
        <v>1.2876039070386987E-4</v>
      </c>
      <c r="I115" s="12">
        <f>Aggregate_Efficiency_BAU!I46</f>
        <v>1.5578395363713415E-4</v>
      </c>
      <c r="J115" s="12">
        <f>Aggregate_Efficiency_BAU!J46</f>
        <v>1.496005720492688E-4</v>
      </c>
      <c r="K115" s="12">
        <f>Aggregate_Efficiency_BAU!K46</f>
        <v>1.4341719046329082E-4</v>
      </c>
      <c r="L115" s="12">
        <f>Aggregate_Efficiency_BAU!L46</f>
        <v>1.3723380887520342E-4</v>
      </c>
      <c r="M115" s="12">
        <f>Aggregate_Efficiency_BAU!M46</f>
        <v>1.3105042728922545E-4</v>
      </c>
      <c r="N115" s="12">
        <f>Aggregate_Efficiency_BAU!N46</f>
        <v>1.2486704569969476E-4</v>
      </c>
      <c r="O115" s="12">
        <f>Aggregate_Efficiency_BAU!O46</f>
        <v>1.1868366411360576E-4</v>
      </c>
      <c r="P115" s="12">
        <f>Aggregate_Efficiency_BAU!P46</f>
        <v>1.1250028252540734E-4</v>
      </c>
      <c r="Q115" s="12">
        <f>Aggregate_Efficiency_BAU!Q46</f>
        <v>1.0631690093931834E-4</v>
      </c>
      <c r="R115" s="12">
        <f>Aggregate_Efficiency_BAU!R46</f>
        <v>1.00133519351564E-4</v>
      </c>
      <c r="S115" s="12">
        <f>Aggregate_Efficiency_BAU!S46</f>
        <v>9.3950137763698649E-5</v>
      </c>
      <c r="T115" s="12">
        <f>Aggregate_Efficiency_BAU!T46</f>
        <v>8.7766756177498628E-5</v>
      </c>
      <c r="U115" s="12">
        <f>Aggregate_Efficiency_BAU!U46</f>
        <v>8.1583374589744295E-5</v>
      </c>
      <c r="V115" s="12">
        <f>Aggregate_Efficiency_BAU!V46</f>
        <v>7.539999300187894E-5</v>
      </c>
      <c r="W115" s="98">
        <f>Aggregate_Efficiency_BAU!W46</f>
        <v>6.9216611415900964E-5</v>
      </c>
      <c r="X115" s="12">
        <f>Aggregate_Efficiency_BAU!X46</f>
        <v>6.3033229827813564E-5</v>
      </c>
      <c r="Y115" s="12">
        <f>Aggregate_Efficiency_BAU!Y46</f>
        <v>5.6849848240059231E-5</v>
      </c>
      <c r="Z115" s="12">
        <f>Aggregate_Efficiency_BAU!Z46</f>
        <v>5.0666466652193876E-5</v>
      </c>
      <c r="AA115" s="12">
        <f>Aggregate_Efficiency_BAU!AA46</f>
        <v>4.4483085066215899E-5</v>
      </c>
      <c r="AB115" s="12">
        <f>Aggregate_Efficiency_BAU!AB46</f>
        <v>3.8299703478239522E-5</v>
      </c>
      <c r="AC115" s="12">
        <f>Aggregate_Efficiency_BAU!AC46</f>
        <v>3.2116321890374167E-5</v>
      </c>
      <c r="AD115" s="12">
        <f>Aggregate_Efficiency_BAU!AD46</f>
        <v>2.593294030439619E-5</v>
      </c>
      <c r="AE115" s="12">
        <f>Aggregate_Efficiency_BAU!AE46</f>
        <v>1.9749558716530835E-5</v>
      </c>
      <c r="AF115" s="12">
        <f>Aggregate_Efficiency_BAU!AF46</f>
        <v>1.3566177130330814E-5</v>
      </c>
      <c r="AG115" s="12">
        <f>Aggregate_Efficiency_BAU!AG46</f>
        <v>7.3510227612400003E-6</v>
      </c>
      <c r="AH115" s="12">
        <f>Aggregate_Efficiency_BAU!AH46</f>
        <v>1.1874437895881274E-6</v>
      </c>
      <c r="AI115" s="12">
        <f>Aggregate_Efficiency_BAU!AI46</f>
        <v>-4.9062574086419786E-6</v>
      </c>
      <c r="AJ115" s="48">
        <f>Aggregate_Efficiency_BAU!AJ46</f>
        <v>-1.0931262463570457E-5</v>
      </c>
    </row>
    <row r="116" spans="1:36" x14ac:dyDescent="0.3">
      <c r="A116" s="16" t="s">
        <v>94</v>
      </c>
      <c r="B116" s="25"/>
      <c r="C116" s="103">
        <f>Aggregate_Efficiency_BAU!C47</f>
        <v>0</v>
      </c>
      <c r="D116" s="26">
        <f>Aggregate_Efficiency_BAU!D47</f>
        <v>0</v>
      </c>
      <c r="E116" s="26">
        <f>Aggregate_Efficiency_BAU!E47</f>
        <v>0</v>
      </c>
      <c r="F116" s="26">
        <f>Aggregate_Efficiency_BAU!F47</f>
        <v>0</v>
      </c>
      <c r="G116" s="26">
        <f>Aggregate_Efficiency_BAU!G47</f>
        <v>0</v>
      </c>
      <c r="H116" s="26">
        <f>Aggregate_Efficiency_BAU!H47</f>
        <v>0</v>
      </c>
      <c r="I116" s="26">
        <f>Aggregate_Efficiency_BAU!I47</f>
        <v>0</v>
      </c>
      <c r="J116" s="26">
        <f>Aggregate_Efficiency_BAU!J47</f>
        <v>0</v>
      </c>
      <c r="K116" s="26">
        <f>Aggregate_Efficiency_BAU!K47</f>
        <v>0</v>
      </c>
      <c r="L116" s="26">
        <f>Aggregate_Efficiency_BAU!L47</f>
        <v>0</v>
      </c>
      <c r="M116" s="26">
        <f>Aggregate_Efficiency_BAU!M47</f>
        <v>0</v>
      </c>
      <c r="N116" s="26">
        <f>Aggregate_Efficiency_BAU!N47</f>
        <v>0</v>
      </c>
      <c r="O116" s="26">
        <f>Aggregate_Efficiency_BAU!O47</f>
        <v>0</v>
      </c>
      <c r="P116" s="26">
        <f>Aggregate_Efficiency_BAU!P47</f>
        <v>0</v>
      </c>
      <c r="Q116" s="26">
        <f>Aggregate_Efficiency_BAU!Q47</f>
        <v>0</v>
      </c>
      <c r="R116" s="26">
        <f>Aggregate_Efficiency_BAU!R47</f>
        <v>0</v>
      </c>
      <c r="S116" s="26">
        <f>Aggregate_Efficiency_BAU!S47</f>
        <v>0</v>
      </c>
      <c r="T116" s="26">
        <f>Aggregate_Efficiency_BAU!T47</f>
        <v>0</v>
      </c>
      <c r="U116" s="26">
        <f>Aggregate_Efficiency_BAU!U47</f>
        <v>0</v>
      </c>
      <c r="V116" s="26">
        <f>Aggregate_Efficiency_BAU!V47</f>
        <v>0</v>
      </c>
      <c r="W116" s="103">
        <f>Aggregate_Efficiency_BAU!W47</f>
        <v>0</v>
      </c>
      <c r="X116" s="26">
        <f>Aggregate_Efficiency_BAU!X47</f>
        <v>0</v>
      </c>
      <c r="Y116" s="26">
        <f>Aggregate_Efficiency_BAU!Y47</f>
        <v>0</v>
      </c>
      <c r="Z116" s="26">
        <f>Aggregate_Efficiency_BAU!Z47</f>
        <v>0</v>
      </c>
      <c r="AA116" s="26">
        <f>Aggregate_Efficiency_BAU!AA47</f>
        <v>0</v>
      </c>
      <c r="AB116" s="26">
        <f>Aggregate_Efficiency_BAU!AB47</f>
        <v>0</v>
      </c>
      <c r="AC116" s="26">
        <f>Aggregate_Efficiency_BAU!AC47</f>
        <v>0</v>
      </c>
      <c r="AD116" s="26">
        <f>Aggregate_Efficiency_BAU!AD47</f>
        <v>0</v>
      </c>
      <c r="AE116" s="26">
        <f>Aggregate_Efficiency_BAU!AE47</f>
        <v>0</v>
      </c>
      <c r="AF116" s="26">
        <f>Aggregate_Efficiency_BAU!AF47</f>
        <v>0</v>
      </c>
      <c r="AG116" s="26">
        <f>Aggregate_Efficiency_BAU!AG47</f>
        <v>0</v>
      </c>
      <c r="AH116" s="26">
        <f>Aggregate_Efficiency_BAU!AH47</f>
        <v>0</v>
      </c>
      <c r="AI116" s="26">
        <f>Aggregate_Efficiency_BAU!AI47</f>
        <v>0</v>
      </c>
      <c r="AJ116" s="46">
        <f>Aggregate_Efficiency_BAU!AJ47</f>
        <v>0</v>
      </c>
    </row>
    <row r="117" spans="1:36" x14ac:dyDescent="0.3">
      <c r="A117" s="7" t="s">
        <v>402</v>
      </c>
      <c r="C117" s="104">
        <f>Aggregate_Efficiency_BAU!C48</f>
        <v>0.78928161425232701</v>
      </c>
      <c r="D117" s="8">
        <f>Aggregate_Efficiency_BAU!D48</f>
        <v>0.78269748436229358</v>
      </c>
      <c r="E117" s="8">
        <f>Aggregate_Efficiency_BAU!E48</f>
        <v>0.79580951896968766</v>
      </c>
      <c r="F117" s="8">
        <f>Aggregate_Efficiency_BAU!F48</f>
        <v>0.79856738949013595</v>
      </c>
      <c r="G117" s="8">
        <f>Aggregate_Efficiency_BAU!G48</f>
        <v>0.78008788996174661</v>
      </c>
      <c r="H117" s="8">
        <f>Aggregate_Efficiency_BAU!H48</f>
        <v>0.80941796265564026</v>
      </c>
      <c r="I117" s="8">
        <f>Aggregate_Efficiency_BAU!I48</f>
        <v>0.79982069000058342</v>
      </c>
      <c r="J117" s="8">
        <f>Aggregate_Efficiency_BAU!J48</f>
        <v>0.80067585521570306</v>
      </c>
      <c r="K117" s="8">
        <f>Aggregate_Efficiency_BAU!K48</f>
        <v>0.80153102043082247</v>
      </c>
      <c r="L117" s="8">
        <f>Aggregate_Efficiency_BAU!L48</f>
        <v>0.80238618564594211</v>
      </c>
      <c r="M117" s="8">
        <f>Aggregate_Efficiency_BAU!M48</f>
        <v>0.80324135086106152</v>
      </c>
      <c r="N117" s="8">
        <f>Aggregate_Efficiency_BAU!N48</f>
        <v>0.80409651607618116</v>
      </c>
      <c r="O117" s="8">
        <f>Aggregate_Efficiency_BAU!O48</f>
        <v>0.80495168129130079</v>
      </c>
      <c r="P117" s="8">
        <f>Aggregate_Efficiency_BAU!P48</f>
        <v>0.8058068465064202</v>
      </c>
      <c r="Q117" s="8">
        <f>Aggregate_Efficiency_BAU!Q48</f>
        <v>0.80666201172153984</v>
      </c>
      <c r="R117" s="8">
        <f>Aggregate_Efficiency_BAU!R48</f>
        <v>0.80751717693665925</v>
      </c>
      <c r="S117" s="8">
        <f>Aggregate_Efficiency_BAU!S48</f>
        <v>0.80837234215177889</v>
      </c>
      <c r="T117" s="8">
        <f>Aggregate_Efficiency_BAU!T48</f>
        <v>0.80922750736689852</v>
      </c>
      <c r="U117" s="8">
        <f>Aggregate_Efficiency_BAU!U48</f>
        <v>0.81008267258201794</v>
      </c>
      <c r="V117" s="8">
        <f>Aggregate_Efficiency_BAU!V48</f>
        <v>0.81093783779713757</v>
      </c>
      <c r="W117" s="104">
        <f>Aggregate_Efficiency_BAU!W48</f>
        <v>0.81179300301225699</v>
      </c>
      <c r="X117" s="8">
        <f>Aggregate_Efficiency_BAU!X48</f>
        <v>0.81264816822737662</v>
      </c>
      <c r="Y117" s="8">
        <f>Aggregate_Efficiency_BAU!Y48</f>
        <v>0.81350333344249626</v>
      </c>
      <c r="Z117" s="8">
        <f>Aggregate_Efficiency_BAU!Z48</f>
        <v>0.81435849865761567</v>
      </c>
      <c r="AA117" s="8">
        <f>Aggregate_Efficiency_BAU!AA48</f>
        <v>0.81450697958696971</v>
      </c>
      <c r="AB117" s="8">
        <f>Aggregate_Efficiency_BAU!AB48</f>
        <v>0.81488394832757705</v>
      </c>
      <c r="AC117" s="8">
        <f>Aggregate_Efficiency_BAU!AC48</f>
        <v>0.8152604758397054</v>
      </c>
      <c r="AD117" s="8">
        <f>Aggregate_Efficiency_BAU!AD48</f>
        <v>0.81563656289756536</v>
      </c>
      <c r="AE117" s="8">
        <f>Aggregate_Efficiency_BAU!AE48</f>
        <v>0.81601221027355575</v>
      </c>
      <c r="AF117" s="8">
        <f>Aggregate_Efficiency_BAU!AF48</f>
        <v>0.81638741873827247</v>
      </c>
      <c r="AG117" s="8">
        <f>Aggregate_Efficiency_BAU!AG48</f>
        <v>0.8167621890605109</v>
      </c>
      <c r="AH117" s="8">
        <f>Aggregate_Efficiency_BAU!AH48</f>
        <v>0.81713652200727138</v>
      </c>
      <c r="AI117" s="8">
        <f>Aggregate_Efficiency_BAU!AI48</f>
        <v>0.81751041834376592</v>
      </c>
      <c r="AJ117" s="47">
        <f>Aggregate_Efficiency_BAU!AJ48</f>
        <v>0.81788387883342195</v>
      </c>
    </row>
    <row r="118" spans="1:36" x14ac:dyDescent="0.3">
      <c r="A118" s="7" t="s">
        <v>403</v>
      </c>
      <c r="C118" s="104">
        <f>Aggregate_Efficiency_BAU!C49</f>
        <v>1.2661805566453703E-2</v>
      </c>
      <c r="D118" s="8">
        <f>Aggregate_Efficiency_BAU!D49</f>
        <v>8.2961791003530218E-3</v>
      </c>
      <c r="E118" s="8">
        <f>Aggregate_Efficiency_BAU!E49</f>
        <v>1.3484001044128301E-2</v>
      </c>
      <c r="F118" s="8">
        <f>Aggregate_Efficiency_BAU!F49</f>
        <v>1.3963078579763038E-2</v>
      </c>
      <c r="G118" s="8">
        <f>Aggregate_Efficiency_BAU!G49</f>
        <v>1.5486871953157818E-2</v>
      </c>
      <c r="H118" s="8">
        <f>Aggregate_Efficiency_BAU!H49</f>
        <v>8.7150880548433601E-3</v>
      </c>
      <c r="I118" s="8">
        <f>Aggregate_Efficiency_BAU!I49</f>
        <v>1.1268207570023947E-2</v>
      </c>
      <c r="J118" s="8">
        <f>Aggregate_Efficiency_BAU!J49</f>
        <v>1.1034255777137958E-2</v>
      </c>
      <c r="K118" s="8">
        <f>Aggregate_Efficiency_BAU!K49</f>
        <v>1.0800303984251969E-2</v>
      </c>
      <c r="L118" s="8">
        <f>Aggregate_Efficiency_BAU!L49</f>
        <v>1.056635219136598E-2</v>
      </c>
      <c r="M118" s="8">
        <f>Aggregate_Efficiency_BAU!M49</f>
        <v>1.0332400398479935E-2</v>
      </c>
      <c r="N118" s="8">
        <f>Aggregate_Efficiency_BAU!N49</f>
        <v>1.0098448605593946E-2</v>
      </c>
      <c r="O118" s="8">
        <f>Aggregate_Efficiency_BAU!O49</f>
        <v>9.8644968127079569E-3</v>
      </c>
      <c r="P118" s="8">
        <f>Aggregate_Efficiency_BAU!P49</f>
        <v>9.6305450198219678E-3</v>
      </c>
      <c r="Q118" s="8">
        <f>Aggregate_Efficiency_BAU!Q49</f>
        <v>9.3965932269359786E-3</v>
      </c>
      <c r="R118" s="8">
        <f>Aggregate_Efficiency_BAU!R49</f>
        <v>9.1626414340499895E-3</v>
      </c>
      <c r="S118" s="8">
        <f>Aggregate_Efficiency_BAU!S49</f>
        <v>8.9286896411640004E-3</v>
      </c>
      <c r="T118" s="8">
        <f>Aggregate_Efficiency_BAU!T49</f>
        <v>8.6947378482780113E-3</v>
      </c>
      <c r="U118" s="8">
        <f>Aggregate_Efficiency_BAU!U49</f>
        <v>8.4607860553920222E-3</v>
      </c>
      <c r="V118" s="8">
        <f>Aggregate_Efficiency_BAU!V49</f>
        <v>8.2268342625060331E-3</v>
      </c>
      <c r="W118" s="104">
        <f>Aggregate_Efficiency_BAU!W49</f>
        <v>7.992882469620044E-3</v>
      </c>
      <c r="X118" s="8">
        <f>Aggregate_Efficiency_BAU!X49</f>
        <v>7.7589306767340549E-3</v>
      </c>
      <c r="Y118" s="8">
        <f>Aggregate_Efficiency_BAU!Y49</f>
        <v>7.5249788838480658E-3</v>
      </c>
      <c r="Z118" s="8">
        <f>Aggregate_Efficiency_BAU!Z49</f>
        <v>7.2910270909620767E-3</v>
      </c>
      <c r="AA118" s="8">
        <f>Aggregate_Efficiency_BAU!AA49</f>
        <v>7.0509577310655346E-3</v>
      </c>
      <c r="AB118" s="8">
        <f>Aggregate_Efficiency_BAU!AB49</f>
        <v>6.8132167577710356E-3</v>
      </c>
      <c r="AC118" s="8">
        <f>Aggregate_Efficiency_BAU!AC49</f>
        <v>6.5757540518148186E-3</v>
      </c>
      <c r="AD118" s="8">
        <f>Aggregate_Efficiency_BAU!AD49</f>
        <v>6.3385691249296288E-3</v>
      </c>
      <c r="AE118" s="8">
        <f>Aggregate_Efficiency_BAU!AE49</f>
        <v>6.1016614899898659E-3</v>
      </c>
      <c r="AF118" s="8">
        <f>Aggregate_Efficiency_BAU!AF49</f>
        <v>5.8650306610082666E-3</v>
      </c>
      <c r="AG118" s="8">
        <f>Aggregate_Efficiency_BAU!AG49</f>
        <v>5.6286761531325709E-3</v>
      </c>
      <c r="AH118" s="8">
        <f>Aggregate_Efficiency_BAU!AH49</f>
        <v>5.3925974826422047E-3</v>
      </c>
      <c r="AI118" s="8">
        <f>Aggregate_Efficiency_BAU!AI49</f>
        <v>5.1567941669449944E-3</v>
      </c>
      <c r="AJ118" s="47">
        <f>Aggregate_Efficiency_BAU!AJ49</f>
        <v>4.9212657245738707E-3</v>
      </c>
    </row>
    <row r="119" spans="1:36" x14ac:dyDescent="0.3">
      <c r="A119" s="7" t="s">
        <v>404</v>
      </c>
      <c r="C119" s="104">
        <f>Aggregate_Efficiency_BAU!C50</f>
        <v>8.6444217443488718E-3</v>
      </c>
      <c r="D119" s="8">
        <f>Aggregate_Efficiency_BAU!D50</f>
        <v>1.2388317711841757E-2</v>
      </c>
      <c r="E119" s="8">
        <f>Aggregate_Efficiency_BAU!E50</f>
        <v>1.3887209022425151E-2</v>
      </c>
      <c r="F119" s="8">
        <f>Aggregate_Efficiency_BAU!F50</f>
        <v>1.356817749271938E-2</v>
      </c>
      <c r="G119" s="8">
        <f>Aggregate_Efficiency_BAU!G50</f>
        <v>1.4002278610745685E-2</v>
      </c>
      <c r="H119" s="8">
        <f>Aggregate_Efficiency_BAU!H50</f>
        <v>8.0226929124449457E-3</v>
      </c>
      <c r="I119" s="8">
        <f>Aggregate_Efficiency_BAU!I50</f>
        <v>9.6880519116808728E-3</v>
      </c>
      <c r="J119" s="8">
        <f>Aggregate_Efficiency_BAU!J50</f>
        <v>9.1016255756748432E-3</v>
      </c>
      <c r="K119" s="8">
        <f>Aggregate_Efficiency_BAU!K50</f>
        <v>8.5151992396685916E-3</v>
      </c>
      <c r="L119" s="8">
        <f>Aggregate_Efficiency_BAU!L50</f>
        <v>7.928772903662562E-3</v>
      </c>
      <c r="M119" s="8">
        <f>Aggregate_Efficiency_BAU!M50</f>
        <v>7.3423465676565325E-3</v>
      </c>
      <c r="N119" s="8">
        <f>Aggregate_Efficiency_BAU!N50</f>
        <v>6.7559202316502809E-3</v>
      </c>
      <c r="O119" s="8">
        <f>Aggregate_Efficiency_BAU!O50</f>
        <v>6.1694938956442513E-3</v>
      </c>
      <c r="P119" s="8">
        <f>Aggregate_Efficiency_BAU!P50</f>
        <v>5.5830675596379997E-3</v>
      </c>
      <c r="Q119" s="8">
        <f>Aggregate_Efficiency_BAU!Q50</f>
        <v>4.9966412236319702E-3</v>
      </c>
      <c r="R119" s="8">
        <f>Aggregate_Efficiency_BAU!R50</f>
        <v>4.4102148876259406E-3</v>
      </c>
      <c r="S119" s="8">
        <f>Aggregate_Efficiency_BAU!S50</f>
        <v>3.823788551619689E-3</v>
      </c>
      <c r="T119" s="8">
        <f>Aggregate_Efficiency_BAU!T50</f>
        <v>3.2373622156136594E-3</v>
      </c>
      <c r="U119" s="8">
        <f>Aggregate_Efficiency_BAU!U50</f>
        <v>2.6509358796074078E-3</v>
      </c>
      <c r="V119" s="8">
        <f>Aggregate_Efficiency_BAU!V50</f>
        <v>2.0645095436013783E-3</v>
      </c>
      <c r="W119" s="104">
        <f>Aggregate_Efficiency_BAU!W50</f>
        <v>1.4780832075953487E-3</v>
      </c>
      <c r="X119" s="8">
        <f>Aggregate_Efficiency_BAU!X50</f>
        <v>8.9165687158909712E-4</v>
      </c>
      <c r="Y119" s="8">
        <f>Aggregate_Efficiency_BAU!Y50</f>
        <v>3.0523053558306756E-4</v>
      </c>
      <c r="Z119" s="8">
        <f>Aggregate_Efficiency_BAU!Z50</f>
        <v>-2.8119580042318404E-4</v>
      </c>
      <c r="AA119" s="8">
        <f>Aggregate_Efficiency_BAU!AA50</f>
        <v>0</v>
      </c>
      <c r="AB119" s="8">
        <f>Aggregate_Efficiency_BAU!AB50</f>
        <v>0</v>
      </c>
      <c r="AC119" s="8">
        <f>Aggregate_Efficiency_BAU!AC50</f>
        <v>0</v>
      </c>
      <c r="AD119" s="8">
        <f>Aggregate_Efficiency_BAU!AD50</f>
        <v>0</v>
      </c>
      <c r="AE119" s="8">
        <f>Aggregate_Efficiency_BAU!AE50</f>
        <v>0</v>
      </c>
      <c r="AF119" s="8">
        <f>Aggregate_Efficiency_BAU!AF50</f>
        <v>0</v>
      </c>
      <c r="AG119" s="8">
        <f>Aggregate_Efficiency_BAU!AG50</f>
        <v>0</v>
      </c>
      <c r="AH119" s="8">
        <f>Aggregate_Efficiency_BAU!AH50</f>
        <v>0</v>
      </c>
      <c r="AI119" s="8">
        <f>Aggregate_Efficiency_BAU!AI50</f>
        <v>0</v>
      </c>
      <c r="AJ119" s="47">
        <f>Aggregate_Efficiency_BAU!AJ50</f>
        <v>0</v>
      </c>
    </row>
    <row r="120" spans="1:36" x14ac:dyDescent="0.3">
      <c r="A120" s="11" t="s">
        <v>405</v>
      </c>
      <c r="C120" s="98">
        <f>Aggregate_Efficiency_BAU!C51</f>
        <v>1.2628042934567299E-2</v>
      </c>
      <c r="D120" s="12">
        <f>Aggregate_Efficiency_BAU!D51</f>
        <v>8.1164310477647317E-3</v>
      </c>
      <c r="E120" s="12">
        <f>Aggregate_Efficiency_BAU!E51</f>
        <v>1.1213163682577791E-2</v>
      </c>
      <c r="F120" s="12">
        <f>Aggregate_Efficiency_BAU!F51</f>
        <v>8.0613482278848909E-3</v>
      </c>
      <c r="G120" s="12">
        <f>Aggregate_Efficiency_BAU!G51</f>
        <v>1.112485298454159E-2</v>
      </c>
      <c r="H120" s="12">
        <f>Aggregate_Efficiency_BAU!H51</f>
        <v>1.109420681209736E-2</v>
      </c>
      <c r="I120" s="12">
        <f>Aggregate_Efficiency_BAU!I51</f>
        <v>9.2506464040152947E-3</v>
      </c>
      <c r="J120" s="12">
        <f>Aggregate_Efficiency_BAU!J51</f>
        <v>8.9617723317501063E-3</v>
      </c>
      <c r="K120" s="12">
        <f>Aggregate_Efficiency_BAU!K51</f>
        <v>8.672898259484807E-3</v>
      </c>
      <c r="L120" s="12">
        <f>Aggregate_Efficiency_BAU!L51</f>
        <v>8.3840241872195076E-3</v>
      </c>
      <c r="M120" s="12">
        <f>Aggregate_Efficiency_BAU!M51</f>
        <v>8.0951501149543192E-3</v>
      </c>
      <c r="N120" s="12">
        <f>Aggregate_Efficiency_BAU!N51</f>
        <v>7.8062760426890199E-3</v>
      </c>
      <c r="O120" s="12">
        <f>Aggregate_Efficiency_BAU!O51</f>
        <v>7.5174019704238315E-3</v>
      </c>
      <c r="P120" s="12">
        <f>Aggregate_Efficiency_BAU!P51</f>
        <v>7.2285278981585321E-3</v>
      </c>
      <c r="Q120" s="12">
        <f>Aggregate_Efficiency_BAU!Q51</f>
        <v>6.9396538258932328E-3</v>
      </c>
      <c r="R120" s="12">
        <f>Aggregate_Efficiency_BAU!R51</f>
        <v>6.6507797536280444E-3</v>
      </c>
      <c r="S120" s="12">
        <f>Aggregate_Efficiency_BAU!S51</f>
        <v>6.361905681362745E-3</v>
      </c>
      <c r="T120" s="12">
        <f>Aggregate_Efficiency_BAU!T51</f>
        <v>6.0730316090975567E-3</v>
      </c>
      <c r="U120" s="12">
        <f>Aggregate_Efficiency_BAU!U51</f>
        <v>5.7841575368322573E-3</v>
      </c>
      <c r="V120" s="12">
        <f>Aggregate_Efficiency_BAU!V51</f>
        <v>5.4952834645669579E-3</v>
      </c>
      <c r="W120" s="98">
        <f>Aggregate_Efficiency_BAU!W51</f>
        <v>5.2064093923017696E-3</v>
      </c>
      <c r="X120" s="12">
        <f>Aggregate_Efficiency_BAU!X51</f>
        <v>4.9175353200364702E-3</v>
      </c>
      <c r="Y120" s="12">
        <f>Aggregate_Efficiency_BAU!Y51</f>
        <v>4.6286612477712819E-3</v>
      </c>
      <c r="Z120" s="12">
        <f>Aggregate_Efficiency_BAU!Z51</f>
        <v>4.3397871755059825E-3</v>
      </c>
      <c r="AA120" s="12">
        <f>Aggregate_Efficiency_BAU!AA51</f>
        <v>4.0474014881145791E-3</v>
      </c>
      <c r="AB120" s="12">
        <f>Aggregate_Efficiency_BAU!AB51</f>
        <v>3.7565767862378797E-3</v>
      </c>
      <c r="AC120" s="12">
        <f>Aggregate_Efficiency_BAU!AC51</f>
        <v>3.466092484312228E-3</v>
      </c>
      <c r="AD120" s="12">
        <f>Aggregate_Efficiency_BAU!AD51</f>
        <v>3.1759479850482675E-3</v>
      </c>
      <c r="AE120" s="12">
        <f>Aggregate_Efficiency_BAU!AE51</f>
        <v>2.8861426925532161E-3</v>
      </c>
      <c r="AF120" s="12">
        <f>Aggregate_Efficiency_BAU!AF51</f>
        <v>2.5966760123264611E-3</v>
      </c>
      <c r="AG120" s="12">
        <f>Aggregate_Efficiency_BAU!AG51</f>
        <v>2.307547351256265E-3</v>
      </c>
      <c r="AH120" s="12">
        <f>Aggregate_Efficiency_BAU!AH51</f>
        <v>2.0187561176148268E-3</v>
      </c>
      <c r="AI120" s="12">
        <f>Aggregate_Efficiency_BAU!AI51</f>
        <v>1.7303017210550252E-3</v>
      </c>
      <c r="AJ120" s="48">
        <f>Aggregate_Efficiency_BAU!AJ51</f>
        <v>1.4421835726060612E-3</v>
      </c>
    </row>
    <row r="121" spans="1:36" x14ac:dyDescent="0.3">
      <c r="A121" s="7" t="s">
        <v>95</v>
      </c>
      <c r="B121" s="25"/>
      <c r="C121" s="104">
        <f>Aggregate_Efficiency_BAU!C52</f>
        <v>0</v>
      </c>
      <c r="D121" s="8">
        <f>Aggregate_Efficiency_BAU!D52</f>
        <v>0</v>
      </c>
      <c r="E121" s="8">
        <f>Aggregate_Efficiency_BAU!E52</f>
        <v>0</v>
      </c>
      <c r="F121" s="8">
        <f>Aggregate_Efficiency_BAU!F52</f>
        <v>0</v>
      </c>
      <c r="G121" s="8">
        <f>Aggregate_Efficiency_BAU!G52</f>
        <v>0</v>
      </c>
      <c r="H121" s="8">
        <f>Aggregate_Efficiency_BAU!H52</f>
        <v>0</v>
      </c>
      <c r="I121" s="8">
        <f>Aggregate_Efficiency_BAU!I52</f>
        <v>0</v>
      </c>
      <c r="J121" s="8">
        <f>Aggregate_Efficiency_BAU!J52</f>
        <v>0</v>
      </c>
      <c r="K121" s="8">
        <f>Aggregate_Efficiency_BAU!K52</f>
        <v>0</v>
      </c>
      <c r="L121" s="8">
        <f>Aggregate_Efficiency_BAU!L52</f>
        <v>0</v>
      </c>
      <c r="M121" s="8">
        <f>Aggregate_Efficiency_BAU!M52</f>
        <v>0</v>
      </c>
      <c r="N121" s="8">
        <f>Aggregate_Efficiency_BAU!N52</f>
        <v>0</v>
      </c>
      <c r="O121" s="8">
        <f>Aggregate_Efficiency_BAU!O52</f>
        <v>0</v>
      </c>
      <c r="P121" s="8">
        <f>Aggregate_Efficiency_BAU!P52</f>
        <v>0</v>
      </c>
      <c r="Q121" s="8">
        <f>Aggregate_Efficiency_BAU!Q52</f>
        <v>0</v>
      </c>
      <c r="R121" s="8">
        <f>Aggregate_Efficiency_BAU!R52</f>
        <v>0</v>
      </c>
      <c r="S121" s="8">
        <f>Aggregate_Efficiency_BAU!S52</f>
        <v>0</v>
      </c>
      <c r="T121" s="8">
        <f>Aggregate_Efficiency_BAU!T52</f>
        <v>0</v>
      </c>
      <c r="U121" s="8">
        <f>Aggregate_Efficiency_BAU!U52</f>
        <v>0</v>
      </c>
      <c r="V121" s="8">
        <f>Aggregate_Efficiency_BAU!V52</f>
        <v>0</v>
      </c>
      <c r="W121" s="104">
        <f>Aggregate_Efficiency_BAU!W52</f>
        <v>0</v>
      </c>
      <c r="X121" s="8">
        <f>Aggregate_Efficiency_BAU!X52</f>
        <v>0</v>
      </c>
      <c r="Y121" s="8">
        <f>Aggregate_Efficiency_BAU!Y52</f>
        <v>0</v>
      </c>
      <c r="Z121" s="8">
        <f>Aggregate_Efficiency_BAU!Z52</f>
        <v>0</v>
      </c>
      <c r="AA121" s="8">
        <f>Aggregate_Efficiency_BAU!AA52</f>
        <v>0</v>
      </c>
      <c r="AB121" s="8">
        <f>Aggregate_Efficiency_BAU!AB52</f>
        <v>0</v>
      </c>
      <c r="AC121" s="8">
        <f>Aggregate_Efficiency_BAU!AC52</f>
        <v>0</v>
      </c>
      <c r="AD121" s="8">
        <f>Aggregate_Efficiency_BAU!AD52</f>
        <v>0</v>
      </c>
      <c r="AE121" s="8">
        <f>Aggregate_Efficiency_BAU!AE52</f>
        <v>0</v>
      </c>
      <c r="AF121" s="8">
        <f>Aggregate_Efficiency_BAU!AF52</f>
        <v>0</v>
      </c>
      <c r="AG121" s="8">
        <f>Aggregate_Efficiency_BAU!AG52</f>
        <v>0</v>
      </c>
      <c r="AH121" s="8">
        <f>Aggregate_Efficiency_BAU!AH52</f>
        <v>0</v>
      </c>
      <c r="AI121" s="8">
        <f>Aggregate_Efficiency_BAU!AI52</f>
        <v>0</v>
      </c>
      <c r="AJ121" s="47">
        <f>Aggregate_Efficiency_BAU!AJ52</f>
        <v>0</v>
      </c>
    </row>
    <row r="122" spans="1:36" x14ac:dyDescent="0.3">
      <c r="A122" s="7" t="s">
        <v>96</v>
      </c>
      <c r="C122" s="104">
        <f>Aggregate_Efficiency_BAU!C53</f>
        <v>0.59862008493138708</v>
      </c>
      <c r="D122" s="8">
        <f>Aggregate_Efficiency_BAU!D53</f>
        <v>0.59920454074755536</v>
      </c>
      <c r="E122" s="8">
        <f>Aggregate_Efficiency_BAU!E53</f>
        <v>0.60084937836448959</v>
      </c>
      <c r="F122" s="8">
        <f>Aggregate_Efficiency_BAU!F53</f>
        <v>0.59317469375734944</v>
      </c>
      <c r="G122" s="8">
        <f>Aggregate_Efficiency_BAU!G53</f>
        <v>0.56832400092638036</v>
      </c>
      <c r="H122" s="8">
        <f>Aggregate_Efficiency_BAU!H53</f>
        <v>0.6952217855078191</v>
      </c>
      <c r="I122" s="8">
        <f>Aggregate_Efficiency_BAU!I53</f>
        <v>0.62585237835949048</v>
      </c>
      <c r="J122" s="8">
        <f>Aggregate_Efficiency_BAU!J53</f>
        <v>0.62879910659555716</v>
      </c>
      <c r="K122" s="8">
        <f>Aggregate_Efficiency_BAU!K53</f>
        <v>0.63174583483162294</v>
      </c>
      <c r="L122" s="8">
        <f>Aggregate_Efficiency_BAU!L53</f>
        <v>0.63469256306768873</v>
      </c>
      <c r="M122" s="8">
        <f>Aggregate_Efficiency_BAU!M53</f>
        <v>0.63763929130375541</v>
      </c>
      <c r="N122" s="8">
        <f>Aggregate_Efficiency_BAU!N53</f>
        <v>0.64058601953982119</v>
      </c>
      <c r="O122" s="8">
        <f>Aggregate_Efficiency_BAU!O53</f>
        <v>0.64353274777588698</v>
      </c>
      <c r="P122" s="8">
        <f>Aggregate_Efficiency_BAU!P53</f>
        <v>0.64647947601195366</v>
      </c>
      <c r="Q122" s="8">
        <f>Aggregate_Efficiency_BAU!Q53</f>
        <v>0.64942620424801945</v>
      </c>
      <c r="R122" s="8">
        <f>Aggregate_Efficiency_BAU!R53</f>
        <v>0.65237293248408523</v>
      </c>
      <c r="S122" s="8">
        <f>Aggregate_Efficiency_BAU!S53</f>
        <v>0.65531966072015191</v>
      </c>
      <c r="T122" s="8">
        <f>Aggregate_Efficiency_BAU!T53</f>
        <v>0.6582663889562177</v>
      </c>
      <c r="U122" s="8">
        <f>Aggregate_Efficiency_BAU!U53</f>
        <v>0.66121311719228348</v>
      </c>
      <c r="V122" s="8">
        <f>Aggregate_Efficiency_BAU!V53</f>
        <v>0.66415984542835016</v>
      </c>
      <c r="W122" s="104">
        <f>Aggregate_Efficiency_BAU!W53</f>
        <v>0.66710657366441595</v>
      </c>
      <c r="X122" s="8">
        <f>Aggregate_Efficiency_BAU!X53</f>
        <v>0.67005330190048262</v>
      </c>
      <c r="Y122" s="8">
        <f>Aggregate_Efficiency_BAU!Y53</f>
        <v>0.67300003013654841</v>
      </c>
      <c r="Z122" s="8">
        <f>Aggregate_Efficiency_BAU!Z53</f>
        <v>0.6759467583726142</v>
      </c>
      <c r="AA122" s="8">
        <f>Aggregate_Efficiency_BAU!AA53</f>
        <v>0.67889348660868087</v>
      </c>
      <c r="AB122" s="8">
        <f>Aggregate_Efficiency_BAU!AB53</f>
        <v>0.68184021484474666</v>
      </c>
      <c r="AC122" s="8">
        <f>Aggregate_Efficiency_BAU!AC53</f>
        <v>0.68478694308081245</v>
      </c>
      <c r="AD122" s="8">
        <f>Aggregate_Efficiency_BAU!AD53</f>
        <v>0.68773367131687912</v>
      </c>
      <c r="AE122" s="8">
        <f>Aggregate_Efficiency_BAU!AE53</f>
        <v>0.69068039955294491</v>
      </c>
      <c r="AF122" s="8">
        <f>Aggregate_Efficiency_BAU!AF53</f>
        <v>0.69191649083809248</v>
      </c>
      <c r="AG122" s="8">
        <f>Aggregate_Efficiency_BAU!AG53</f>
        <v>0.69260080498093302</v>
      </c>
      <c r="AH122" s="8">
        <f>Aggregate_Efficiency_BAU!AH53</f>
        <v>0.69328069162617079</v>
      </c>
      <c r="AI122" s="8">
        <f>Aggregate_Efficiency_BAU!AI53</f>
        <v>0.69395619360397076</v>
      </c>
      <c r="AJ122" s="47">
        <f>Aggregate_Efficiency_BAU!AJ53</f>
        <v>0.69462735319384017</v>
      </c>
    </row>
    <row r="123" spans="1:36" x14ac:dyDescent="0.3">
      <c r="A123" s="7" t="s">
        <v>97</v>
      </c>
      <c r="C123" s="104">
        <f>Aggregate_Efficiency_BAU!C54</f>
        <v>8.1268146584082115E-2</v>
      </c>
      <c r="D123" s="8">
        <f>Aggregate_Efficiency_BAU!D54</f>
        <v>8.1522539094486007E-2</v>
      </c>
      <c r="E123" s="8">
        <f>Aggregate_Efficiency_BAU!E54</f>
        <v>8.7493826690596466E-2</v>
      </c>
      <c r="F123" s="8">
        <f>Aggregate_Efficiency_BAU!F54</f>
        <v>8.4348042582797683E-2</v>
      </c>
      <c r="G123" s="8">
        <f>Aggregate_Efficiency_BAU!G54</f>
        <v>0.10926921110308162</v>
      </c>
      <c r="H123" s="8">
        <f>Aggregate_Efficiency_BAU!H54</f>
        <v>6.0417283991521201E-2</v>
      </c>
      <c r="I123" s="8">
        <f>Aggregate_Efficiency_BAU!I54</f>
        <v>7.2602114572756449E-2</v>
      </c>
      <c r="J123" s="8">
        <f>Aggregate_Efficiency_BAU!J54</f>
        <v>6.933800884918373E-2</v>
      </c>
      <c r="K123" s="8">
        <f>Aggregate_Efficiency_BAU!K54</f>
        <v>6.6073903125610123E-2</v>
      </c>
      <c r="L123" s="8">
        <f>Aggregate_Efficiency_BAU!L54</f>
        <v>6.2809797402037404E-2</v>
      </c>
      <c r="M123" s="8">
        <f>Aggregate_Efficiency_BAU!M54</f>
        <v>5.9545691678463797E-2</v>
      </c>
      <c r="N123" s="8">
        <f>Aggregate_Efficiency_BAU!N54</f>
        <v>5.628158595489019E-2</v>
      </c>
      <c r="O123" s="8">
        <f>Aggregate_Efficiency_BAU!O54</f>
        <v>5.3017480231317471E-2</v>
      </c>
      <c r="P123" s="8">
        <f>Aggregate_Efficiency_BAU!P54</f>
        <v>4.9753374507743864E-2</v>
      </c>
      <c r="Q123" s="8">
        <f>Aggregate_Efficiency_BAU!Q54</f>
        <v>4.6489268784170257E-2</v>
      </c>
      <c r="R123" s="8">
        <f>Aggregate_Efficiency_BAU!R54</f>
        <v>4.3225163060597538E-2</v>
      </c>
      <c r="S123" s="8">
        <f>Aggregate_Efficiency_BAU!S54</f>
        <v>3.9961057337023931E-2</v>
      </c>
      <c r="T123" s="8">
        <f>Aggregate_Efficiency_BAU!T54</f>
        <v>3.6696951613451212E-2</v>
      </c>
      <c r="U123" s="8">
        <f>Aggregate_Efficiency_BAU!U54</f>
        <v>3.3432845889877605E-2</v>
      </c>
      <c r="V123" s="8">
        <f>Aggregate_Efficiency_BAU!V54</f>
        <v>3.0168740166303998E-2</v>
      </c>
      <c r="W123" s="104">
        <f>Aggregate_Efficiency_BAU!W54</f>
        <v>2.6904634442731279E-2</v>
      </c>
      <c r="X123" s="8">
        <f>Aggregate_Efficiency_BAU!X54</f>
        <v>2.3640528719157672E-2</v>
      </c>
      <c r="Y123" s="8">
        <f>Aggregate_Efficiency_BAU!Y54</f>
        <v>2.0376422995584953E-2</v>
      </c>
      <c r="Z123" s="8">
        <f>Aggregate_Efficiency_BAU!Z54</f>
        <v>1.7112317272011346E-2</v>
      </c>
      <c r="AA123" s="8">
        <f>Aggregate_Efficiency_BAU!AA54</f>
        <v>1.3848211548437739E-2</v>
      </c>
      <c r="AB123" s="8">
        <f>Aggregate_Efficiency_BAU!AB54</f>
        <v>1.058410582486502E-2</v>
      </c>
      <c r="AC123" s="8">
        <f>Aggregate_Efficiency_BAU!AC54</f>
        <v>7.3200001012914129E-3</v>
      </c>
      <c r="AD123" s="8">
        <f>Aggregate_Efficiency_BAU!AD54</f>
        <v>4.0558943777178058E-3</v>
      </c>
      <c r="AE123" s="8">
        <f>Aggregate_Efficiency_BAU!AE54</f>
        <v>7.9178865414508692E-4</v>
      </c>
      <c r="AF123" s="8">
        <f>Aggregate_Efficiency_BAU!AF54</f>
        <v>0</v>
      </c>
      <c r="AG123" s="8">
        <f>Aggregate_Efficiency_BAU!AG54</f>
        <v>0</v>
      </c>
      <c r="AH123" s="8">
        <f>Aggregate_Efficiency_BAU!AH54</f>
        <v>0</v>
      </c>
      <c r="AI123" s="8">
        <f>Aggregate_Efficiency_BAU!AI54</f>
        <v>0</v>
      </c>
      <c r="AJ123" s="47">
        <f>Aggregate_Efficiency_BAU!AJ54</f>
        <v>0</v>
      </c>
    </row>
    <row r="124" spans="1:36" x14ac:dyDescent="0.3">
      <c r="A124" s="7" t="s">
        <v>98</v>
      </c>
      <c r="C124" s="104">
        <f>Aggregate_Efficiency_BAU!C55</f>
        <v>0</v>
      </c>
      <c r="D124" s="8">
        <f>Aggregate_Efficiency_BAU!D55</f>
        <v>0</v>
      </c>
      <c r="E124" s="8">
        <f>Aggregate_Efficiency_BAU!E55</f>
        <v>0</v>
      </c>
      <c r="F124" s="8">
        <f>Aggregate_Efficiency_BAU!F55</f>
        <v>0</v>
      </c>
      <c r="G124" s="8">
        <f>Aggregate_Efficiency_BAU!G55</f>
        <v>0</v>
      </c>
      <c r="H124" s="8">
        <f>Aggregate_Efficiency_BAU!H55</f>
        <v>0</v>
      </c>
      <c r="I124" s="8">
        <f>Aggregate_Efficiency_BAU!I55</f>
        <v>0</v>
      </c>
      <c r="J124" s="8">
        <f>Aggregate_Efficiency_BAU!J55</f>
        <v>-1.1102230246251565E-15</v>
      </c>
      <c r="K124" s="8">
        <f>Aggregate_Efficiency_BAU!K55</f>
        <v>-2.2204460492503131E-16</v>
      </c>
      <c r="L124" s="8">
        <f>Aggregate_Efficiency_BAU!L55</f>
        <v>-8.8817841970012523E-16</v>
      </c>
      <c r="M124" s="8">
        <f>Aggregate_Efficiency_BAU!M55</f>
        <v>-8.8817841970012523E-16</v>
      </c>
      <c r="N124" s="8">
        <f>Aggregate_Efficiency_BAU!N55</f>
        <v>-2.2204460492503131E-16</v>
      </c>
      <c r="O124" s="8">
        <f>Aggregate_Efficiency_BAU!O55</f>
        <v>-2.2204460492503131E-16</v>
      </c>
      <c r="P124" s="8">
        <f>Aggregate_Efficiency_BAU!P55</f>
        <v>-8.8817841970012523E-16</v>
      </c>
      <c r="Q124" s="8">
        <f>Aggregate_Efficiency_BAU!Q55</f>
        <v>0</v>
      </c>
      <c r="R124" s="8">
        <f>Aggregate_Efficiency_BAU!R55</f>
        <v>-2.2204460492503131E-16</v>
      </c>
      <c r="S124" s="8">
        <f>Aggregate_Efficiency_BAU!S55</f>
        <v>-4.4408920985006262E-16</v>
      </c>
      <c r="T124" s="8">
        <f>Aggregate_Efficiency_BAU!T55</f>
        <v>-8.8817841970012523E-16</v>
      </c>
      <c r="U124" s="8">
        <f>Aggregate_Efficiency_BAU!U55</f>
        <v>-2.2204460492503131E-16</v>
      </c>
      <c r="V124" s="8">
        <f>Aggregate_Efficiency_BAU!V55</f>
        <v>-2.2204460492503131E-16</v>
      </c>
      <c r="W124" s="104">
        <f>Aggregate_Efficiency_BAU!W55</f>
        <v>-4.4408920985006262E-16</v>
      </c>
      <c r="X124" s="8">
        <f>Aggregate_Efficiency_BAU!X55</f>
        <v>-8.8817841970012523E-16</v>
      </c>
      <c r="Y124" s="8">
        <f>Aggregate_Efficiency_BAU!Y55</f>
        <v>-1.1102230246251565E-15</v>
      </c>
      <c r="Z124" s="8">
        <f>Aggregate_Efficiency_BAU!Z55</f>
        <v>-4.4408920985006262E-16</v>
      </c>
      <c r="AA124" s="8">
        <f>Aggregate_Efficiency_BAU!AA55</f>
        <v>-4.4408920985006262E-16</v>
      </c>
      <c r="AB124" s="8">
        <f>Aggregate_Efficiency_BAU!AB55</f>
        <v>-1.1102230246251565E-15</v>
      </c>
      <c r="AC124" s="8">
        <f>Aggregate_Efficiency_BAU!AC55</f>
        <v>-2.2204460492503131E-16</v>
      </c>
      <c r="AD124" s="8">
        <f>Aggregate_Efficiency_BAU!AD55</f>
        <v>-4.4408920985006262E-16</v>
      </c>
      <c r="AE124" s="8">
        <f>Aggregate_Efficiency_BAU!AE55</f>
        <v>-4.4408920985006262E-16</v>
      </c>
      <c r="AF124" s="8">
        <f>Aggregate_Efficiency_BAU!AF55</f>
        <v>0</v>
      </c>
      <c r="AG124" s="8">
        <f>Aggregate_Efficiency_BAU!AG55</f>
        <v>0</v>
      </c>
      <c r="AH124" s="8">
        <f>Aggregate_Efficiency_BAU!AH55</f>
        <v>0</v>
      </c>
      <c r="AI124" s="8">
        <f>Aggregate_Efficiency_BAU!AI55</f>
        <v>0</v>
      </c>
      <c r="AJ124" s="47">
        <f>Aggregate_Efficiency_BAU!AJ55</f>
        <v>0</v>
      </c>
    </row>
    <row r="125" spans="1:36" x14ac:dyDescent="0.3">
      <c r="A125" s="11" t="s">
        <v>99</v>
      </c>
      <c r="B125" s="33"/>
      <c r="C125" s="98">
        <f>Aggregate_Efficiency_BAU!C56</f>
        <v>0.11153732078770458</v>
      </c>
      <c r="D125" s="12">
        <f>Aggregate_Efficiency_BAU!D56</f>
        <v>0.12514662995866643</v>
      </c>
      <c r="E125" s="12">
        <f>Aggregate_Efficiency_BAU!E56</f>
        <v>0.13516367089391351</v>
      </c>
      <c r="F125" s="12">
        <f>Aggregate_Efficiency_BAU!F56</f>
        <v>0.14874171851790705</v>
      </c>
      <c r="G125" s="12">
        <f>Aggregate_Efficiency_BAU!G56</f>
        <v>0.13776063239904082</v>
      </c>
      <c r="H125" s="12">
        <f>Aggregate_Efficiency_BAU!H56</f>
        <v>6.95970487356318E-2</v>
      </c>
      <c r="I125" s="12">
        <f>Aggregate_Efficiency_BAU!I56</f>
        <v>0.12263458039242225</v>
      </c>
      <c r="J125" s="12">
        <f>Aggregate_Efficiency_BAU!J56</f>
        <v>0.12385827043036901</v>
      </c>
      <c r="K125" s="12">
        <f>Aggregate_Efficiency_BAU!K56</f>
        <v>0.12508196046831577</v>
      </c>
      <c r="L125" s="12">
        <f>Aggregate_Efficiency_BAU!L56</f>
        <v>0.12630565050626297</v>
      </c>
      <c r="M125" s="12">
        <f>Aggregate_Efficiency_BAU!M56</f>
        <v>0.12752934054420972</v>
      </c>
      <c r="N125" s="12">
        <f>Aggregate_Efficiency_BAU!N56</f>
        <v>0.12875303058215648</v>
      </c>
      <c r="O125" s="12">
        <f>Aggregate_Efficiency_BAU!O56</f>
        <v>0.12997672062010324</v>
      </c>
      <c r="P125" s="12">
        <f>Aggregate_Efficiency_BAU!P56</f>
        <v>0.13120041065805044</v>
      </c>
      <c r="Q125" s="12">
        <f>Aggregate_Efficiency_BAU!Q56</f>
        <v>0.13242410069599719</v>
      </c>
      <c r="R125" s="12">
        <f>Aggregate_Efficiency_BAU!R56</f>
        <v>0.13364779073394395</v>
      </c>
      <c r="S125" s="12">
        <f>Aggregate_Efficiency_BAU!S56</f>
        <v>0.13487148077189071</v>
      </c>
      <c r="T125" s="12">
        <f>Aggregate_Efficiency_BAU!T56</f>
        <v>0.13609517080983791</v>
      </c>
      <c r="U125" s="12">
        <f>Aggregate_Efficiency_BAU!U56</f>
        <v>0.13731886084778466</v>
      </c>
      <c r="V125" s="12">
        <f>Aggregate_Efficiency_BAU!V56</f>
        <v>0.13854255088573142</v>
      </c>
      <c r="W125" s="98">
        <f>Aggregate_Efficiency_BAU!W56</f>
        <v>0.13976624092367818</v>
      </c>
      <c r="X125" s="12">
        <f>Aggregate_Efficiency_BAU!X56</f>
        <v>0.14098993096162538</v>
      </c>
      <c r="Y125" s="12">
        <f>Aggregate_Efficiency_BAU!Y56</f>
        <v>0.14221362099957213</v>
      </c>
      <c r="Z125" s="12">
        <f>Aggregate_Efficiency_BAU!Z56</f>
        <v>0.14343731103751889</v>
      </c>
      <c r="AA125" s="12">
        <f>Aggregate_Efficiency_BAU!AA56</f>
        <v>0.14466100107546565</v>
      </c>
      <c r="AB125" s="12">
        <f>Aggregate_Efficiency_BAU!AB56</f>
        <v>0.14588469111341285</v>
      </c>
      <c r="AC125" s="12">
        <f>Aggregate_Efficiency_BAU!AC56</f>
        <v>0.1471083811513596</v>
      </c>
      <c r="AD125" s="12">
        <f>Aggregate_Efficiency_BAU!AD56</f>
        <v>0.14833207118930636</v>
      </c>
      <c r="AE125" s="12">
        <f>Aggregate_Efficiency_BAU!AE56</f>
        <v>0.14955576122725311</v>
      </c>
      <c r="AF125" s="12">
        <f>Aggregate_Efficiency_BAU!AF56</f>
        <v>0.15040759599824211</v>
      </c>
      <c r="AG125" s="12">
        <f>Aggregate_Efficiency_BAU!AG56</f>
        <v>0.15113616038785135</v>
      </c>
      <c r="AH125" s="12">
        <f>Aggregate_Efficiency_BAU!AH56</f>
        <v>0.15186001098172539</v>
      </c>
      <c r="AI125" s="12">
        <f>Aggregate_Efficiency_BAU!AI56</f>
        <v>0.15257919337958314</v>
      </c>
      <c r="AJ125" s="48">
        <f>Aggregate_Efficiency_BAU!AJ56</f>
        <v>0.15329375259487837</v>
      </c>
    </row>
    <row r="126" spans="1:36" x14ac:dyDescent="0.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4"/>
    </row>
    <row r="127" spans="1:36" x14ac:dyDescent="0.3">
      <c r="A127" s="16" t="s">
        <v>327</v>
      </c>
      <c r="B127" s="54" t="s">
        <v>529</v>
      </c>
      <c r="C127" s="18">
        <f t="shared" ref="C127:H132" si="52">+C88*C81</f>
        <v>62416.462038754857</v>
      </c>
      <c r="D127" s="18">
        <f t="shared" si="52"/>
        <v>61632.806617018046</v>
      </c>
      <c r="E127" s="18">
        <f t="shared" si="52"/>
        <v>64335.267983980033</v>
      </c>
      <c r="F127" s="18">
        <f t="shared" si="52"/>
        <v>62360.706946369653</v>
      </c>
      <c r="G127" s="18">
        <f t="shared" si="52"/>
        <v>64715.457869557082</v>
      </c>
      <c r="H127" s="18">
        <f t="shared" si="52"/>
        <v>64963.051375616124</v>
      </c>
      <c r="I127" s="18">
        <f t="shared" ref="I127:Z127" si="53">+I88*I81</f>
        <v>60906.82612847718</v>
      </c>
      <c r="J127" s="18">
        <f>+J88*J81</f>
        <v>60125.390323882864</v>
      </c>
      <c r="K127" s="18">
        <f t="shared" si="53"/>
        <v>59208.307686812528</v>
      </c>
      <c r="L127" s="18">
        <f t="shared" si="53"/>
        <v>58294.32780696838</v>
      </c>
      <c r="M127" s="18">
        <f t="shared" si="53"/>
        <v>57382.721608543841</v>
      </c>
      <c r="N127" s="18">
        <f t="shared" si="53"/>
        <v>56472.225770743062</v>
      </c>
      <c r="O127" s="18">
        <f t="shared" si="53"/>
        <v>55562.784230268284</v>
      </c>
      <c r="P127" s="18">
        <f t="shared" si="53"/>
        <v>54653.037863562291</v>
      </c>
      <c r="Q127" s="18">
        <f t="shared" si="53"/>
        <v>53743.302378042834</v>
      </c>
      <c r="R127" s="18">
        <f t="shared" si="53"/>
        <v>52832.293344365571</v>
      </c>
      <c r="S127" s="18">
        <f t="shared" si="53"/>
        <v>51799.700660640628</v>
      </c>
      <c r="T127" s="18">
        <f t="shared" si="53"/>
        <v>50794.088221043727</v>
      </c>
      <c r="U127" s="18">
        <f t="shared" si="53"/>
        <v>49796.582535684378</v>
      </c>
      <c r="V127" s="18">
        <f t="shared" si="53"/>
        <v>48810.547545318179</v>
      </c>
      <c r="W127" s="18">
        <f t="shared" si="53"/>
        <v>47834.756819630173</v>
      </c>
      <c r="X127" s="18">
        <f t="shared" si="53"/>
        <v>46867.50717263564</v>
      </c>
      <c r="Y127" s="18">
        <f t="shared" si="53"/>
        <v>45920.336704319947</v>
      </c>
      <c r="Z127" s="18">
        <f t="shared" si="53"/>
        <v>44981.137839762174</v>
      </c>
      <c r="AA127" s="18">
        <f t="shared" ref="AA127:AJ127" si="54">+AA88*AA81</f>
        <v>44053.512150133422</v>
      </c>
      <c r="AB127" s="18">
        <f t="shared" si="54"/>
        <v>43133.290529735736</v>
      </c>
      <c r="AC127" s="18">
        <f t="shared" si="54"/>
        <v>42126.106295883437</v>
      </c>
      <c r="AD127" s="18">
        <f t="shared" si="54"/>
        <v>41119.406182818326</v>
      </c>
      <c r="AE127" s="18">
        <f t="shared" si="54"/>
        <v>40125.825089480844</v>
      </c>
      <c r="AF127" s="18">
        <f t="shared" si="54"/>
        <v>39147.617885381376</v>
      </c>
      <c r="AG127" s="18">
        <f t="shared" si="54"/>
        <v>38183.377142980527</v>
      </c>
      <c r="AH127" s="18">
        <f t="shared" si="54"/>
        <v>37233.278371804052</v>
      </c>
      <c r="AI127" s="18">
        <f t="shared" si="54"/>
        <v>36296.971442978007</v>
      </c>
      <c r="AJ127" s="19">
        <f t="shared" si="54"/>
        <v>35375.144519349618</v>
      </c>
    </row>
    <row r="128" spans="1:36" x14ac:dyDescent="0.3">
      <c r="A128" s="7" t="s">
        <v>328</v>
      </c>
      <c r="B128" s="55" t="s">
        <v>529</v>
      </c>
      <c r="C128" s="20">
        <f t="shared" si="52"/>
        <v>1876.9948725052418</v>
      </c>
      <c r="D128" s="20">
        <f t="shared" si="52"/>
        <v>1843.9360134675267</v>
      </c>
      <c r="E128" s="20">
        <f t="shared" si="52"/>
        <v>1905.3378432555958</v>
      </c>
      <c r="F128" s="20">
        <f t="shared" si="52"/>
        <v>1668.4566016708482</v>
      </c>
      <c r="G128" s="20">
        <f t="shared" si="52"/>
        <v>1836.0470233786998</v>
      </c>
      <c r="H128" s="20">
        <f t="shared" si="52"/>
        <v>1901.6934855524491</v>
      </c>
      <c r="I128" s="20">
        <f t="shared" ref="I128:Z128" si="55">+I89*I82</f>
        <v>2152.8212320548146</v>
      </c>
      <c r="J128" s="20">
        <f t="shared" si="55"/>
        <v>2224.3373176992859</v>
      </c>
      <c r="K128" s="20">
        <f t="shared" si="55"/>
        <v>2290.5326537887495</v>
      </c>
      <c r="L128" s="20">
        <f t="shared" si="55"/>
        <v>2356.3084837282518</v>
      </c>
      <c r="M128" s="20">
        <f t="shared" si="55"/>
        <v>2421.6308033944533</v>
      </c>
      <c r="N128" s="20">
        <f t="shared" si="55"/>
        <v>2486.4365253243946</v>
      </c>
      <c r="O128" s="20">
        <f t="shared" si="55"/>
        <v>2550.7080361389221</v>
      </c>
      <c r="P128" s="20">
        <f t="shared" si="55"/>
        <v>2614.3640764410789</v>
      </c>
      <c r="Q128" s="20">
        <f t="shared" si="55"/>
        <v>2677.3950866361511</v>
      </c>
      <c r="R128" s="20">
        <f t="shared" si="55"/>
        <v>2739.7096211634125</v>
      </c>
      <c r="S128" s="20">
        <f t="shared" si="55"/>
        <v>2801.4494817160203</v>
      </c>
      <c r="T128" s="20">
        <f t="shared" si="55"/>
        <v>2862.4066237787642</v>
      </c>
      <c r="U128" s="20">
        <f t="shared" si="55"/>
        <v>2922.8765585635547</v>
      </c>
      <c r="V128" s="20">
        <f t="shared" si="55"/>
        <v>2983.0655271268292</v>
      </c>
      <c r="W128" s="20">
        <f t="shared" si="55"/>
        <v>3042.9216292757642</v>
      </c>
      <c r="X128" s="20">
        <f t="shared" si="55"/>
        <v>3102.3506931303677</v>
      </c>
      <c r="Y128" s="20">
        <f t="shared" si="55"/>
        <v>3162.1536549946331</v>
      </c>
      <c r="Z128" s="20">
        <f t="shared" si="55"/>
        <v>3221.5659110154857</v>
      </c>
      <c r="AA128" s="20">
        <f t="shared" ref="AA128:AJ128" si="56">+AA89*AA82</f>
        <v>3280.8618789432458</v>
      </c>
      <c r="AB128" s="20">
        <f t="shared" si="56"/>
        <v>3339.7575086382403</v>
      </c>
      <c r="AC128" s="20">
        <f t="shared" si="56"/>
        <v>3398.730039979414</v>
      </c>
      <c r="AD128" s="20">
        <f t="shared" si="56"/>
        <v>3457.4217648007034</v>
      </c>
      <c r="AE128" s="20">
        <f t="shared" si="56"/>
        <v>3515.7706020032401</v>
      </c>
      <c r="AF128" s="20">
        <f t="shared" si="56"/>
        <v>3574.0024016416687</v>
      </c>
      <c r="AG128" s="20">
        <f t="shared" si="56"/>
        <v>3632.0317945289894</v>
      </c>
      <c r="AH128" s="20">
        <f t="shared" si="56"/>
        <v>3689.9128697157485</v>
      </c>
      <c r="AI128" s="20">
        <f t="shared" si="56"/>
        <v>3747.6524306778292</v>
      </c>
      <c r="AJ128" s="21">
        <f t="shared" si="56"/>
        <v>3805.3675681949335</v>
      </c>
    </row>
    <row r="129" spans="1:36" x14ac:dyDescent="0.3">
      <c r="A129" s="7" t="s">
        <v>329</v>
      </c>
      <c r="B129" s="55" t="s">
        <v>529</v>
      </c>
      <c r="C129" s="20">
        <f t="shared" si="52"/>
        <v>63293.991162109269</v>
      </c>
      <c r="D129" s="20">
        <f t="shared" si="52"/>
        <v>62958.716088625137</v>
      </c>
      <c r="E129" s="20">
        <f t="shared" si="52"/>
        <v>63365.065869538361</v>
      </c>
      <c r="F129" s="20">
        <f t="shared" si="52"/>
        <v>58368.003281755911</v>
      </c>
      <c r="G129" s="20">
        <f t="shared" si="52"/>
        <v>57268.032398959396</v>
      </c>
      <c r="H129" s="20">
        <f t="shared" si="52"/>
        <v>61943.949364684646</v>
      </c>
      <c r="I129" s="20">
        <f t="shared" ref="I129:Z129" si="57">+I90*I83</f>
        <v>85969.916825713124</v>
      </c>
      <c r="J129" s="20">
        <f t="shared" si="57"/>
        <v>85062.274605347149</v>
      </c>
      <c r="K129" s="20">
        <f t="shared" si="57"/>
        <v>83973.114055678554</v>
      </c>
      <c r="L129" s="20">
        <f t="shared" si="57"/>
        <v>82897.992715472967</v>
      </c>
      <c r="M129" s="20">
        <f t="shared" si="57"/>
        <v>81835.588930330065</v>
      </c>
      <c r="N129" s="20">
        <f t="shared" si="57"/>
        <v>80783.8092652255</v>
      </c>
      <c r="O129" s="20">
        <f t="shared" si="57"/>
        <v>79742.272945108634</v>
      </c>
      <c r="P129" s="20">
        <f t="shared" si="57"/>
        <v>78708.722431537797</v>
      </c>
      <c r="Q129" s="20">
        <f t="shared" si="57"/>
        <v>77683.292666019872</v>
      </c>
      <c r="R129" s="20">
        <f t="shared" si="57"/>
        <v>76663.800998866922</v>
      </c>
      <c r="S129" s="20">
        <f t="shared" si="57"/>
        <v>75654.661142020937</v>
      </c>
      <c r="T129" s="20">
        <f t="shared" si="57"/>
        <v>74650.557793851447</v>
      </c>
      <c r="U129" s="20">
        <f t="shared" si="57"/>
        <v>73659.567402546541</v>
      </c>
      <c r="V129" s="20">
        <f t="shared" si="57"/>
        <v>72686.524211164986</v>
      </c>
      <c r="W129" s="20">
        <f t="shared" si="57"/>
        <v>71636.529518651616</v>
      </c>
      <c r="X129" s="20">
        <f t="shared" si="57"/>
        <v>70622.336734322074</v>
      </c>
      <c r="Y129" s="20">
        <f t="shared" si="57"/>
        <v>69640.901545213623</v>
      </c>
      <c r="Z129" s="20">
        <f t="shared" si="57"/>
        <v>68673.916918049596</v>
      </c>
      <c r="AA129" s="20">
        <f t="shared" ref="AA129:AJ129" si="58">+AA90*AA83</f>
        <v>67726.752454521862</v>
      </c>
      <c r="AB129" s="20">
        <f t="shared" si="58"/>
        <v>66792.912966243792</v>
      </c>
      <c r="AC129" s="20">
        <f t="shared" si="58"/>
        <v>65881.416013815324</v>
      </c>
      <c r="AD129" s="20">
        <f t="shared" si="58"/>
        <v>64984.468276438827</v>
      </c>
      <c r="AE129" s="20">
        <f t="shared" si="58"/>
        <v>64100.550063608724</v>
      </c>
      <c r="AF129" s="20">
        <f t="shared" si="58"/>
        <v>63233.389542365934</v>
      </c>
      <c r="AG129" s="20">
        <f t="shared" si="58"/>
        <v>62380.91192373971</v>
      </c>
      <c r="AH129" s="20">
        <f t="shared" si="58"/>
        <v>61543.575514945995</v>
      </c>
      <c r="AI129" s="20">
        <f t="shared" si="58"/>
        <v>60720.993614359337</v>
      </c>
      <c r="AJ129" s="21">
        <f t="shared" si="58"/>
        <v>59914.531884251432</v>
      </c>
    </row>
    <row r="130" spans="1:36" x14ac:dyDescent="0.3">
      <c r="A130" s="7" t="s">
        <v>330</v>
      </c>
      <c r="B130" s="55" t="s">
        <v>529</v>
      </c>
      <c r="C130" s="20">
        <f t="shared" si="52"/>
        <v>48678.877492676627</v>
      </c>
      <c r="D130" s="20">
        <f t="shared" si="52"/>
        <v>49663.359305801219</v>
      </c>
      <c r="E130" s="20">
        <f t="shared" si="52"/>
        <v>50955.525846544893</v>
      </c>
      <c r="F130" s="20">
        <f t="shared" si="52"/>
        <v>53003.137913322222</v>
      </c>
      <c r="G130" s="20">
        <f t="shared" si="52"/>
        <v>55564.950793184842</v>
      </c>
      <c r="H130" s="20">
        <f t="shared" si="52"/>
        <v>53089.499970584911</v>
      </c>
      <c r="I130" s="20">
        <f t="shared" ref="I130:Z130" si="59">+I91*I84</f>
        <v>40152.862107931236</v>
      </c>
      <c r="J130" s="20">
        <f t="shared" si="59"/>
        <v>40903.985637964804</v>
      </c>
      <c r="K130" s="20">
        <f t="shared" si="59"/>
        <v>41562.126243960694</v>
      </c>
      <c r="L130" s="20">
        <f t="shared" si="59"/>
        <v>42218.635079051703</v>
      </c>
      <c r="M130" s="20">
        <f t="shared" si="59"/>
        <v>42872.846747444913</v>
      </c>
      <c r="N130" s="20">
        <f t="shared" si="59"/>
        <v>43523.614060835615</v>
      </c>
      <c r="O130" s="20">
        <f t="shared" si="59"/>
        <v>44170.622400259301</v>
      </c>
      <c r="P130" s="20">
        <f t="shared" si="59"/>
        <v>44812.472634587379</v>
      </c>
      <c r="Q130" s="20">
        <f t="shared" si="59"/>
        <v>45449.03054379455</v>
      </c>
      <c r="R130" s="20">
        <f t="shared" si="59"/>
        <v>46078.780890222253</v>
      </c>
      <c r="S130" s="20">
        <f t="shared" si="59"/>
        <v>46704.142076489959</v>
      </c>
      <c r="T130" s="20">
        <f t="shared" si="59"/>
        <v>47321.657742305411</v>
      </c>
      <c r="U130" s="20">
        <f t="shared" si="59"/>
        <v>47936.235658933168</v>
      </c>
      <c r="V130" s="20">
        <f t="shared" si="59"/>
        <v>48551.171071049524</v>
      </c>
      <c r="W130" s="20">
        <f t="shared" si="59"/>
        <v>49165.491745577019</v>
      </c>
      <c r="X130" s="20">
        <f t="shared" si="59"/>
        <v>49777.578956028177</v>
      </c>
      <c r="Y130" s="20">
        <f t="shared" si="59"/>
        <v>50400.126715484803</v>
      </c>
      <c r="Z130" s="20">
        <f t="shared" si="59"/>
        <v>51020.713009329847</v>
      </c>
      <c r="AA130" s="20">
        <f t="shared" ref="AA130:AJ130" si="60">+AA91*AA84</f>
        <v>51643.591566356939</v>
      </c>
      <c r="AB130" s="20">
        <f t="shared" si="60"/>
        <v>52264.177945820891</v>
      </c>
      <c r="AC130" s="20">
        <f t="shared" si="60"/>
        <v>52889.843061474217</v>
      </c>
      <c r="AD130" s="20">
        <f t="shared" si="60"/>
        <v>53514.876416603969</v>
      </c>
      <c r="AE130" s="20">
        <f t="shared" si="60"/>
        <v>54138.245826608974</v>
      </c>
      <c r="AF130" s="20">
        <f t="shared" si="60"/>
        <v>54763.353221850521</v>
      </c>
      <c r="AG130" s="20">
        <f t="shared" si="60"/>
        <v>55150.418121501862</v>
      </c>
      <c r="AH130" s="20">
        <f t="shared" si="60"/>
        <v>55456.263863534987</v>
      </c>
      <c r="AI130" s="20">
        <f t="shared" si="60"/>
        <v>55759.708109158644</v>
      </c>
      <c r="AJ130" s="21">
        <f t="shared" si="60"/>
        <v>56062.432688427631</v>
      </c>
    </row>
    <row r="131" spans="1:36" x14ac:dyDescent="0.3">
      <c r="A131" s="7" t="s">
        <v>331</v>
      </c>
      <c r="B131" s="55" t="s">
        <v>529</v>
      </c>
      <c r="C131" s="20">
        <f t="shared" si="52"/>
        <v>3803.9436996109434</v>
      </c>
      <c r="D131" s="20">
        <f t="shared" si="52"/>
        <v>3997.4830449095653</v>
      </c>
      <c r="E131" s="20">
        <f t="shared" si="52"/>
        <v>3690.5337108440599</v>
      </c>
      <c r="F131" s="20">
        <f t="shared" si="52"/>
        <v>3934.4732322109708</v>
      </c>
      <c r="G131" s="20">
        <f t="shared" si="52"/>
        <v>4493.658174602705</v>
      </c>
      <c r="H131" s="20">
        <f t="shared" si="52"/>
        <v>3664.3698235899465</v>
      </c>
      <c r="I131" s="20">
        <f t="shared" ref="I131:Z131" si="61">+I92*I85</f>
        <v>2993.4549729231112</v>
      </c>
      <c r="J131" s="20">
        <f t="shared" si="61"/>
        <v>2916.9260120936938</v>
      </c>
      <c r="K131" s="20">
        <f t="shared" si="61"/>
        <v>2834.6563583899333</v>
      </c>
      <c r="L131" s="20">
        <f t="shared" si="61"/>
        <v>2753.4479094781204</v>
      </c>
      <c r="M131" s="20">
        <f t="shared" si="61"/>
        <v>2673.2497902512232</v>
      </c>
      <c r="N131" s="20">
        <f t="shared" si="61"/>
        <v>2593.988949264542</v>
      </c>
      <c r="O131" s="20">
        <f t="shared" si="61"/>
        <v>2515.6507958861821</v>
      </c>
      <c r="P131" s="20">
        <f t="shared" si="61"/>
        <v>2438.1632729447751</v>
      </c>
      <c r="Q131" s="20">
        <f t="shared" si="61"/>
        <v>2361.532082787081</v>
      </c>
      <c r="R131" s="20">
        <f t="shared" si="61"/>
        <v>2285.6934245825146</v>
      </c>
      <c r="S131" s="20">
        <f t="shared" si="61"/>
        <v>2210.7813316030201</v>
      </c>
      <c r="T131" s="20">
        <f t="shared" si="61"/>
        <v>2136.6407792296936</v>
      </c>
      <c r="U131" s="20">
        <f t="shared" si="61"/>
        <v>2063.5046188640704</v>
      </c>
      <c r="V131" s="20">
        <f t="shared" si="61"/>
        <v>1991.4970219622251</v>
      </c>
      <c r="W131" s="20">
        <f t="shared" si="61"/>
        <v>1920.5493482488923</v>
      </c>
      <c r="X131" s="20">
        <f t="shared" si="61"/>
        <v>1850.5773556371325</v>
      </c>
      <c r="Y131" s="20">
        <f t="shared" si="61"/>
        <v>1782.0153058369654</v>
      </c>
      <c r="Z131" s="20">
        <f t="shared" si="61"/>
        <v>1714.3643911283357</v>
      </c>
      <c r="AA131" s="20">
        <f t="shared" ref="AA131:AJ131" si="62">+AA92*AA85</f>
        <v>1646.3183956713283</v>
      </c>
      <c r="AB131" s="20">
        <f t="shared" si="62"/>
        <v>1579.692345299085</v>
      </c>
      <c r="AC131" s="20">
        <f t="shared" si="62"/>
        <v>1514.2025308305938</v>
      </c>
      <c r="AD131" s="20">
        <f t="shared" si="62"/>
        <v>1449.647361988267</v>
      </c>
      <c r="AE131" s="20">
        <f t="shared" si="62"/>
        <v>1385.9813304969377</v>
      </c>
      <c r="AF131" s="20">
        <f t="shared" si="62"/>
        <v>1323.2724618418326</v>
      </c>
      <c r="AG131" s="20">
        <f t="shared" si="62"/>
        <v>1261.4604862400502</v>
      </c>
      <c r="AH131" s="20">
        <f t="shared" si="62"/>
        <v>1200.5398120327366</v>
      </c>
      <c r="AI131" s="20">
        <f t="shared" si="62"/>
        <v>1140.4870890002198</v>
      </c>
      <c r="AJ131" s="21">
        <f t="shared" si="62"/>
        <v>1081.3111297049343</v>
      </c>
    </row>
    <row r="132" spans="1:36" x14ac:dyDescent="0.3">
      <c r="A132" s="11" t="s">
        <v>332</v>
      </c>
      <c r="B132" s="56" t="s">
        <v>529</v>
      </c>
      <c r="C132" s="23">
        <f t="shared" si="52"/>
        <v>12648.586187692952</v>
      </c>
      <c r="D132" s="23">
        <f t="shared" si="52"/>
        <v>10243.73628532307</v>
      </c>
      <c r="E132" s="23">
        <f t="shared" si="52"/>
        <v>8869.7510950539163</v>
      </c>
      <c r="F132" s="23">
        <f t="shared" si="52"/>
        <v>8393.7642738093764</v>
      </c>
      <c r="G132" s="23">
        <f t="shared" si="52"/>
        <v>7196.3154148638178</v>
      </c>
      <c r="H132" s="23">
        <f t="shared" si="52"/>
        <v>7993.5231042594814</v>
      </c>
      <c r="I132" s="23">
        <f t="shared" ref="I132:Z132" si="63">+I93*I86</f>
        <v>9309.8775338437499</v>
      </c>
      <c r="J132" s="23">
        <f t="shared" si="63"/>
        <v>9252.4560476961015</v>
      </c>
      <c r="K132" s="23">
        <f t="shared" si="63"/>
        <v>9174.1738642413766</v>
      </c>
      <c r="L132" s="23">
        <f t="shared" si="63"/>
        <v>9096.2323892387667</v>
      </c>
      <c r="M132" s="23">
        <f t="shared" si="63"/>
        <v>9018.5099287309004</v>
      </c>
      <c r="N132" s="23">
        <f t="shared" si="63"/>
        <v>8940.7967899575397</v>
      </c>
      <c r="O132" s="23">
        <f t="shared" si="63"/>
        <v>8863.0696251061599</v>
      </c>
      <c r="P132" s="23">
        <f t="shared" si="63"/>
        <v>8785.0948517208744</v>
      </c>
      <c r="Q132" s="23">
        <f t="shared" si="63"/>
        <v>8706.9027844156462</v>
      </c>
      <c r="R132" s="23">
        <f t="shared" si="63"/>
        <v>8628.2631361512867</v>
      </c>
      <c r="S132" s="23">
        <f t="shared" si="63"/>
        <v>8549.6870143221968</v>
      </c>
      <c r="T132" s="23">
        <f t="shared" si="63"/>
        <v>8470.5897159950873</v>
      </c>
      <c r="U132" s="23">
        <f t="shared" si="63"/>
        <v>8391.9024441985021</v>
      </c>
      <c r="V132" s="23">
        <f t="shared" si="63"/>
        <v>8314.2003013273479</v>
      </c>
      <c r="W132" s="23">
        <f t="shared" si="63"/>
        <v>8237.2932909884548</v>
      </c>
      <c r="X132" s="23">
        <f t="shared" si="63"/>
        <v>8160.9003806327264</v>
      </c>
      <c r="Y132" s="23">
        <f t="shared" si="63"/>
        <v>8087.0600377926421</v>
      </c>
      <c r="Z132" s="23">
        <f t="shared" si="63"/>
        <v>8013.6930483975548</v>
      </c>
      <c r="AA132" s="23">
        <f t="shared" ref="AA132:AJ132" si="64">+AA93*AA86</f>
        <v>7941.4548875764558</v>
      </c>
      <c r="AB132" s="23">
        <f t="shared" si="64"/>
        <v>7869.6152017089971</v>
      </c>
      <c r="AC132" s="23">
        <f t="shared" si="64"/>
        <v>7799.2654108021688</v>
      </c>
      <c r="AD132" s="23">
        <f t="shared" si="64"/>
        <v>7729.5175903925156</v>
      </c>
      <c r="AE132" s="23">
        <f t="shared" si="64"/>
        <v>7660.2160012474342</v>
      </c>
      <c r="AF132" s="23">
        <f t="shared" si="64"/>
        <v>7573.1084164866297</v>
      </c>
      <c r="AG132" s="23">
        <f t="shared" si="64"/>
        <v>7481.2279562983331</v>
      </c>
      <c r="AH132" s="23">
        <f t="shared" si="64"/>
        <v>7390.7128860073744</v>
      </c>
      <c r="AI132" s="23">
        <f t="shared" si="64"/>
        <v>7301.5298542394885</v>
      </c>
      <c r="AJ132" s="21">
        <f t="shared" si="64"/>
        <v>7213.8560312192576</v>
      </c>
    </row>
    <row r="133" spans="1:36" x14ac:dyDescent="0.3">
      <c r="A133" s="16" t="s">
        <v>333</v>
      </c>
      <c r="B133" s="54" t="s">
        <v>529</v>
      </c>
      <c r="C133" s="18">
        <f t="shared" ref="C133:H133" si="65">+C94*C$81</f>
        <v>14550.388982403734</v>
      </c>
      <c r="D133" s="18">
        <f t="shared" si="65"/>
        <v>12535.29415342504</v>
      </c>
      <c r="E133" s="18">
        <f t="shared" si="65"/>
        <v>12673.698124462106</v>
      </c>
      <c r="F133" s="18">
        <f t="shared" si="65"/>
        <v>13385.066378302861</v>
      </c>
      <c r="G133" s="18">
        <f t="shared" si="65"/>
        <v>11509.933225136168</v>
      </c>
      <c r="H133" s="18">
        <f t="shared" si="65"/>
        <v>12460.472531908232</v>
      </c>
      <c r="I133" s="18">
        <f t="shared" ref="I133:Z133" si="66">+I94*I$81</f>
        <v>10332.781760127757</v>
      </c>
      <c r="J133" s="18">
        <f>+J94*J$81</f>
        <v>9607.6242890051217</v>
      </c>
      <c r="K133" s="18">
        <f t="shared" si="66"/>
        <v>8884.6150892589412</v>
      </c>
      <c r="L133" s="18">
        <f t="shared" si="66"/>
        <v>8186.7469050427726</v>
      </c>
      <c r="M133" s="18">
        <f t="shared" si="66"/>
        <v>7513.3913866562989</v>
      </c>
      <c r="N133" s="18">
        <f t="shared" si="66"/>
        <v>6863.8953396677043</v>
      </c>
      <c r="O133" s="18">
        <f t="shared" si="66"/>
        <v>6237.7998341851608</v>
      </c>
      <c r="P133" s="18">
        <f t="shared" si="66"/>
        <v>5634.5243208502861</v>
      </c>
      <c r="Q133" s="18">
        <f t="shared" si="66"/>
        <v>5053.7053243051814</v>
      </c>
      <c r="R133" s="18">
        <f t="shared" si="66"/>
        <v>4494.8410785674332</v>
      </c>
      <c r="S133" s="18">
        <f t="shared" si="66"/>
        <v>3948.4117038211025</v>
      </c>
      <c r="T133" s="18">
        <f t="shared" si="66"/>
        <v>3427.2586000024007</v>
      </c>
      <c r="U133" s="18">
        <f t="shared" si="66"/>
        <v>2929.1687321678523</v>
      </c>
      <c r="V133" s="18">
        <f t="shared" si="66"/>
        <v>2453.7177025505307</v>
      </c>
      <c r="W133" s="18">
        <f t="shared" si="66"/>
        <v>2000.1888216029449</v>
      </c>
      <c r="X133" s="18">
        <f t="shared" si="66"/>
        <v>1567.9054375252185</v>
      </c>
      <c r="Y133" s="18">
        <f t="shared" si="66"/>
        <v>1156.5945931109147</v>
      </c>
      <c r="Z133" s="18">
        <f t="shared" si="66"/>
        <v>765.21631455851082</v>
      </c>
      <c r="AA133" s="18">
        <f t="shared" ref="AA133:AJ133" si="67">+AA94*AA$81</f>
        <v>393.28086304447675</v>
      </c>
      <c r="AB133" s="18">
        <f t="shared" si="67"/>
        <v>40.187557181445456</v>
      </c>
      <c r="AC133" s="18">
        <f t="shared" si="67"/>
        <v>0</v>
      </c>
      <c r="AD133" s="18">
        <f t="shared" si="67"/>
        <v>0</v>
      </c>
      <c r="AE133" s="18">
        <f t="shared" si="67"/>
        <v>0</v>
      </c>
      <c r="AF133" s="18">
        <f t="shared" si="67"/>
        <v>0</v>
      </c>
      <c r="AG133" s="18">
        <f t="shared" si="67"/>
        <v>0</v>
      </c>
      <c r="AH133" s="18">
        <f t="shared" si="67"/>
        <v>0</v>
      </c>
      <c r="AI133" s="18">
        <f t="shared" si="67"/>
        <v>0</v>
      </c>
      <c r="AJ133" s="19">
        <f t="shared" si="67"/>
        <v>0</v>
      </c>
    </row>
    <row r="134" spans="1:36" x14ac:dyDescent="0.3">
      <c r="A134" s="7" t="s">
        <v>334</v>
      </c>
      <c r="B134" s="55" t="s">
        <v>529</v>
      </c>
      <c r="C134" s="20">
        <f t="shared" ref="C134:I134" si="68">+C95*C$81</f>
        <v>16467.638515112216</v>
      </c>
      <c r="D134" s="20">
        <f t="shared" si="68"/>
        <v>15909.947227699009</v>
      </c>
      <c r="E134" s="20">
        <f t="shared" si="68"/>
        <v>14865.594596210407</v>
      </c>
      <c r="F134" s="20">
        <f t="shared" si="68"/>
        <v>14636.386188580616</v>
      </c>
      <c r="G134" s="20">
        <f t="shared" si="68"/>
        <v>14652.997008158203</v>
      </c>
      <c r="H134" s="20">
        <f t="shared" si="68"/>
        <v>17069.230480603863</v>
      </c>
      <c r="I134" s="20">
        <f t="shared" si="68"/>
        <v>13772.109649804501</v>
      </c>
      <c r="J134" s="20">
        <f t="shared" ref="J134:Z134" si="69">+J95*J$81</f>
        <v>13187.761625308249</v>
      </c>
      <c r="K134" s="20">
        <f t="shared" si="69"/>
        <v>12590.049892197077</v>
      </c>
      <c r="L134" s="20">
        <f t="shared" si="69"/>
        <v>12009.972592332811</v>
      </c>
      <c r="M134" s="20">
        <f t="shared" si="69"/>
        <v>11447.017702345645</v>
      </c>
      <c r="N134" s="20">
        <f t="shared" si="69"/>
        <v>10900.597654324925</v>
      </c>
      <c r="O134" s="20">
        <f t="shared" si="69"/>
        <v>10370.390608190452</v>
      </c>
      <c r="P134" s="20">
        <f t="shared" si="69"/>
        <v>9855.8484877888532</v>
      </c>
      <c r="Q134" s="20">
        <f t="shared" si="69"/>
        <v>9356.7557945006556</v>
      </c>
      <c r="R134" s="20">
        <f t="shared" si="69"/>
        <v>8872.626821182017</v>
      </c>
      <c r="S134" s="20">
        <f t="shared" si="69"/>
        <v>8383.7491703530341</v>
      </c>
      <c r="T134" s="20">
        <f t="shared" si="69"/>
        <v>7915.2115076072432</v>
      </c>
      <c r="U134" s="20">
        <f t="shared" si="69"/>
        <v>7463.4264395781247</v>
      </c>
      <c r="V134" s="20">
        <f t="shared" si="69"/>
        <v>7028.4700747479783</v>
      </c>
      <c r="W134" s="20">
        <f t="shared" si="69"/>
        <v>6609.7152020913354</v>
      </c>
      <c r="X134" s="20">
        <f t="shared" si="69"/>
        <v>6206.5099899364586</v>
      </c>
      <c r="Y134" s="20">
        <f t="shared" si="69"/>
        <v>5819.929085648977</v>
      </c>
      <c r="Z134" s="20">
        <f t="shared" si="69"/>
        <v>5447.9323452871758</v>
      </c>
      <c r="AA134" s="20">
        <f t="shared" ref="AA134:AJ134" si="70">+AA95*AA$81</f>
        <v>5090.5769279450933</v>
      </c>
      <c r="AB134" s="20">
        <f t="shared" si="70"/>
        <v>4746.9934593864446</v>
      </c>
      <c r="AC134" s="20">
        <f t="shared" si="70"/>
        <v>4406.9763523334832</v>
      </c>
      <c r="AD134" s="20">
        <f t="shared" si="70"/>
        <v>4080.4002897127216</v>
      </c>
      <c r="AE134" s="20">
        <f t="shared" si="70"/>
        <v>3768.2266296103098</v>
      </c>
      <c r="AF134" s="20">
        <f t="shared" si="70"/>
        <v>3470.2353317931602</v>
      </c>
      <c r="AG134" s="20">
        <f t="shared" si="70"/>
        <v>3185.8628001222246</v>
      </c>
      <c r="AH134" s="20">
        <f t="shared" si="70"/>
        <v>2914.7078720069849</v>
      </c>
      <c r="AI134" s="20">
        <f t="shared" si="70"/>
        <v>2656.3361290529128</v>
      </c>
      <c r="AJ134" s="21">
        <f t="shared" si="70"/>
        <v>2410.3995828649126</v>
      </c>
    </row>
    <row r="135" spans="1:36" x14ac:dyDescent="0.3">
      <c r="A135" s="7" t="s">
        <v>335</v>
      </c>
      <c r="B135" s="55" t="s">
        <v>529</v>
      </c>
      <c r="C135" s="20">
        <f t="shared" ref="C135:H137" si="71">+C96*C$81</f>
        <v>56780.386435541295</v>
      </c>
      <c r="D135" s="20">
        <f t="shared" si="71"/>
        <v>56462.983587760384</v>
      </c>
      <c r="E135" s="20">
        <f t="shared" si="71"/>
        <v>58425.875111903777</v>
      </c>
      <c r="F135" s="20">
        <f t="shared" si="71"/>
        <v>54588.74407033006</v>
      </c>
      <c r="G135" s="20">
        <f t="shared" si="71"/>
        <v>61638.804150816271</v>
      </c>
      <c r="H135" s="20">
        <f t="shared" si="71"/>
        <v>53298.104815067869</v>
      </c>
      <c r="I135" s="20">
        <f t="shared" ref="I135:Z135" si="72">+I96*I$81</f>
        <v>55283.970973458243</v>
      </c>
      <c r="J135" s="20">
        <f t="shared" si="72"/>
        <v>54901.087254171296</v>
      </c>
      <c r="K135" s="20">
        <f t="shared" si="72"/>
        <v>54381.220437026946</v>
      </c>
      <c r="L135" s="20">
        <f t="shared" si="72"/>
        <v>53850.611633640168</v>
      </c>
      <c r="M135" s="20">
        <f t="shared" si="72"/>
        <v>53308.877055411438</v>
      </c>
      <c r="N135" s="20">
        <f t="shared" si="72"/>
        <v>52755.111751404365</v>
      </c>
      <c r="O135" s="20">
        <f t="shared" si="72"/>
        <v>52189.512384107926</v>
      </c>
      <c r="P135" s="20">
        <f t="shared" si="72"/>
        <v>51611.038077246973</v>
      </c>
      <c r="Q135" s="20">
        <f t="shared" si="72"/>
        <v>51020.20510469265</v>
      </c>
      <c r="R135" s="20">
        <f t="shared" si="72"/>
        <v>50416.003972932289</v>
      </c>
      <c r="S135" s="20">
        <f t="shared" si="72"/>
        <v>49683.232690155681</v>
      </c>
      <c r="T135" s="20">
        <f t="shared" si="72"/>
        <v>48963.549329384587</v>
      </c>
      <c r="U135" s="20">
        <f t="shared" si="72"/>
        <v>48239.278109779189</v>
      </c>
      <c r="V135" s="20">
        <f t="shared" si="72"/>
        <v>47514.020533033225</v>
      </c>
      <c r="W135" s="20">
        <f t="shared" si="72"/>
        <v>46786.943554838377</v>
      </c>
      <c r="X135" s="20">
        <f t="shared" si="72"/>
        <v>46056.714783950134</v>
      </c>
      <c r="Y135" s="20">
        <f t="shared" si="72"/>
        <v>45335.035681176669</v>
      </c>
      <c r="Z135" s="20">
        <f t="shared" si="72"/>
        <v>44610.357860861281</v>
      </c>
      <c r="AA135" s="20">
        <f t="shared" ref="AA135:AJ135" si="73">+AA96*AA$81</f>
        <v>43886.556714390543</v>
      </c>
      <c r="AB135" s="20">
        <f t="shared" si="73"/>
        <v>43159.789304128382</v>
      </c>
      <c r="AC135" s="20">
        <f t="shared" si="73"/>
        <v>42335.486966935357</v>
      </c>
      <c r="AD135" s="20">
        <f t="shared" si="73"/>
        <v>41500.949329226132</v>
      </c>
      <c r="AE135" s="20">
        <f t="shared" si="73"/>
        <v>40669.162687900687</v>
      </c>
      <c r="AF135" s="20">
        <f t="shared" si="73"/>
        <v>39842.758188420579</v>
      </c>
      <c r="AG135" s="20">
        <f t="shared" si="73"/>
        <v>39020.654791247987</v>
      </c>
      <c r="AH135" s="20">
        <f t="shared" si="73"/>
        <v>38203.364794816756</v>
      </c>
      <c r="AI135" s="20">
        <f t="shared" si="73"/>
        <v>37390.854844507521</v>
      </c>
      <c r="AJ135" s="21">
        <f t="shared" si="73"/>
        <v>36584.152805631224</v>
      </c>
    </row>
    <row r="136" spans="1:36" x14ac:dyDescent="0.3">
      <c r="A136" s="7" t="s">
        <v>336</v>
      </c>
      <c r="B136" s="55" t="s">
        <v>529</v>
      </c>
      <c r="C136" s="20">
        <f t="shared" si="71"/>
        <v>55050.960120368662</v>
      </c>
      <c r="D136" s="20">
        <f t="shared" si="71"/>
        <v>53026.884321300473</v>
      </c>
      <c r="E136" s="20">
        <f t="shared" si="71"/>
        <v>56496.222005646996</v>
      </c>
      <c r="F136" s="20">
        <f t="shared" si="71"/>
        <v>56312.143203521315</v>
      </c>
      <c r="G136" s="20">
        <f t="shared" si="71"/>
        <v>54266.665429297507</v>
      </c>
      <c r="H136" s="20">
        <f t="shared" si="71"/>
        <v>56052.373697724186</v>
      </c>
      <c r="I136" s="20">
        <f t="shared" ref="I136:Z136" si="74">+I97*I$81</f>
        <v>52652.870642813767</v>
      </c>
      <c r="J136" s="20">
        <f t="shared" si="74"/>
        <v>51857.883290616206</v>
      </c>
      <c r="K136" s="20">
        <f t="shared" si="74"/>
        <v>50950.70337210883</v>
      </c>
      <c r="L136" s="20">
        <f t="shared" si="74"/>
        <v>50051.167390118964</v>
      </c>
      <c r="M136" s="20">
        <f t="shared" si="74"/>
        <v>49158.543344922284</v>
      </c>
      <c r="N136" s="20">
        <f t="shared" si="74"/>
        <v>48271.650652876757</v>
      </c>
      <c r="O136" s="20">
        <f t="shared" si="74"/>
        <v>47390.350257340055</v>
      </c>
      <c r="P136" s="20">
        <f t="shared" si="74"/>
        <v>46513.396674345335</v>
      </c>
      <c r="Q136" s="20">
        <f t="shared" si="74"/>
        <v>45640.978764195454</v>
      </c>
      <c r="R136" s="20">
        <f t="shared" si="74"/>
        <v>44771.928941086277</v>
      </c>
      <c r="S136" s="20">
        <f t="shared" si="74"/>
        <v>43804.436514139226</v>
      </c>
      <c r="T136" s="20">
        <f t="shared" si="74"/>
        <v>42864.440419243576</v>
      </c>
      <c r="U136" s="20">
        <f t="shared" si="74"/>
        <v>41935.824181862474</v>
      </c>
      <c r="V136" s="20">
        <f t="shared" si="74"/>
        <v>41021.295285958731</v>
      </c>
      <c r="W136" s="20">
        <f t="shared" si="74"/>
        <v>40119.690978590828</v>
      </c>
      <c r="X136" s="20">
        <f t="shared" si="74"/>
        <v>39229.460734035783</v>
      </c>
      <c r="Y136" s="20">
        <f t="shared" si="74"/>
        <v>38360.129448706211</v>
      </c>
      <c r="Z136" s="20">
        <f t="shared" si="74"/>
        <v>37501.434747317355</v>
      </c>
      <c r="AA136" s="20">
        <f t="shared" ref="AA136:AJ136" si="75">+AA97*AA$81</f>
        <v>36656.26824390117</v>
      </c>
      <c r="AB136" s="20">
        <f t="shared" si="75"/>
        <v>35821.047308923808</v>
      </c>
      <c r="AC136" s="20">
        <f t="shared" si="75"/>
        <v>34917.455628625525</v>
      </c>
      <c r="AD136" s="20">
        <f t="shared" si="75"/>
        <v>34018.188877219254</v>
      </c>
      <c r="AE136" s="20">
        <f t="shared" si="75"/>
        <v>33133.614247814927</v>
      </c>
      <c r="AF136" s="20">
        <f t="shared" si="75"/>
        <v>32265.467158208216</v>
      </c>
      <c r="AG136" s="20">
        <f t="shared" si="75"/>
        <v>31412.45901930843</v>
      </c>
      <c r="AH136" s="20">
        <f t="shared" si="75"/>
        <v>30574.612378702037</v>
      </c>
      <c r="AI136" s="20">
        <f t="shared" si="75"/>
        <v>29751.520461490203</v>
      </c>
      <c r="AJ136" s="21">
        <f t="shared" si="75"/>
        <v>28943.630609208474</v>
      </c>
    </row>
    <row r="137" spans="1:36" x14ac:dyDescent="0.3">
      <c r="A137" s="7" t="s">
        <v>337</v>
      </c>
      <c r="B137" s="55" t="s">
        <v>529</v>
      </c>
      <c r="C137" s="20">
        <f t="shared" si="71"/>
        <v>4837.7574915079022</v>
      </c>
      <c r="D137" s="20">
        <f t="shared" si="71"/>
        <v>5357.2990628954567</v>
      </c>
      <c r="E137" s="20">
        <f t="shared" si="71"/>
        <v>5982.4409915580554</v>
      </c>
      <c r="F137" s="20">
        <f t="shared" si="71"/>
        <v>5458.3575027835859</v>
      </c>
      <c r="G137" s="20">
        <f t="shared" si="71"/>
        <v>4763.1520505949165</v>
      </c>
      <c r="H137" s="20">
        <f t="shared" si="71"/>
        <v>3585.9551157996393</v>
      </c>
      <c r="I137" s="20">
        <f t="shared" ref="I137:Z137" si="76">+I98*I$81</f>
        <v>3300.8629268932082</v>
      </c>
      <c r="J137" s="20">
        <f t="shared" si="76"/>
        <v>2868.8186484999078</v>
      </c>
      <c r="K137" s="20">
        <f t="shared" si="76"/>
        <v>2445.9689351276838</v>
      </c>
      <c r="L137" s="20">
        <f t="shared" si="76"/>
        <v>2039.4743136512323</v>
      </c>
      <c r="M137" s="20">
        <f t="shared" si="76"/>
        <v>1648.9633981634695</v>
      </c>
      <c r="N137" s="20">
        <f t="shared" si="76"/>
        <v>1274.0791132440738</v>
      </c>
      <c r="O137" s="20">
        <f t="shared" si="76"/>
        <v>914.52287628077863</v>
      </c>
      <c r="P137" s="20">
        <f t="shared" si="76"/>
        <v>569.99088033769249</v>
      </c>
      <c r="Q137" s="20">
        <f t="shared" si="76"/>
        <v>240.22598720921772</v>
      </c>
      <c r="R137" s="20">
        <f t="shared" si="76"/>
        <v>-75.028086045771886</v>
      </c>
      <c r="S137" s="20">
        <f t="shared" si="76"/>
        <v>0</v>
      </c>
      <c r="T137" s="20">
        <f t="shared" si="76"/>
        <v>0</v>
      </c>
      <c r="U137" s="20">
        <f t="shared" si="76"/>
        <v>0</v>
      </c>
      <c r="V137" s="20">
        <f t="shared" si="76"/>
        <v>0</v>
      </c>
      <c r="W137" s="20">
        <f t="shared" si="76"/>
        <v>0</v>
      </c>
      <c r="X137" s="20">
        <f t="shared" si="76"/>
        <v>0</v>
      </c>
      <c r="Y137" s="20">
        <f t="shared" si="76"/>
        <v>0</v>
      </c>
      <c r="Z137" s="20">
        <f t="shared" si="76"/>
        <v>0</v>
      </c>
      <c r="AA137" s="20">
        <f t="shared" ref="AA137:AJ137" si="77">+AA98*AA$81</f>
        <v>0</v>
      </c>
      <c r="AB137" s="20">
        <f t="shared" si="77"/>
        <v>0</v>
      </c>
      <c r="AC137" s="20">
        <f t="shared" si="77"/>
        <v>0</v>
      </c>
      <c r="AD137" s="20">
        <f t="shared" si="77"/>
        <v>0</v>
      </c>
      <c r="AE137" s="20">
        <f t="shared" si="77"/>
        <v>0</v>
      </c>
      <c r="AF137" s="20">
        <f t="shared" si="77"/>
        <v>0</v>
      </c>
      <c r="AG137" s="20">
        <f t="shared" si="77"/>
        <v>0</v>
      </c>
      <c r="AH137" s="20">
        <f t="shared" si="77"/>
        <v>0</v>
      </c>
      <c r="AI137" s="20">
        <f t="shared" si="77"/>
        <v>0</v>
      </c>
      <c r="AJ137" s="24">
        <f t="shared" si="77"/>
        <v>0</v>
      </c>
    </row>
    <row r="138" spans="1:36" x14ac:dyDescent="0.3">
      <c r="A138" s="16" t="s">
        <v>338</v>
      </c>
      <c r="B138" s="54" t="s">
        <v>529</v>
      </c>
      <c r="C138" s="18">
        <f t="shared" ref="C138:H138" si="78">+C$82*C99</f>
        <v>0</v>
      </c>
      <c r="D138" s="18">
        <f t="shared" si="78"/>
        <v>0</v>
      </c>
      <c r="E138" s="18">
        <f t="shared" si="78"/>
        <v>0</v>
      </c>
      <c r="F138" s="18">
        <f t="shared" si="78"/>
        <v>0</v>
      </c>
      <c r="G138" s="18">
        <f t="shared" si="78"/>
        <v>0</v>
      </c>
      <c r="H138" s="18">
        <f t="shared" si="78"/>
        <v>0</v>
      </c>
      <c r="I138" s="18">
        <f t="shared" ref="I138:Z138" si="79">+I$82*I99</f>
        <v>0</v>
      </c>
      <c r="J138" s="18">
        <f t="shared" si="79"/>
        <v>0</v>
      </c>
      <c r="K138" s="18">
        <f t="shared" si="79"/>
        <v>0</v>
      </c>
      <c r="L138" s="18">
        <f t="shared" si="79"/>
        <v>0</v>
      </c>
      <c r="M138" s="18">
        <f t="shared" si="79"/>
        <v>0</v>
      </c>
      <c r="N138" s="18">
        <f t="shared" si="79"/>
        <v>0</v>
      </c>
      <c r="O138" s="18">
        <f t="shared" si="79"/>
        <v>0</v>
      </c>
      <c r="P138" s="18">
        <f t="shared" si="79"/>
        <v>0</v>
      </c>
      <c r="Q138" s="18">
        <f t="shared" si="79"/>
        <v>0</v>
      </c>
      <c r="R138" s="18">
        <f t="shared" si="79"/>
        <v>0</v>
      </c>
      <c r="S138" s="18">
        <f t="shared" si="79"/>
        <v>0</v>
      </c>
      <c r="T138" s="18">
        <f t="shared" si="79"/>
        <v>0</v>
      </c>
      <c r="U138" s="18">
        <f t="shared" si="79"/>
        <v>0</v>
      </c>
      <c r="V138" s="18">
        <f t="shared" si="79"/>
        <v>0</v>
      </c>
      <c r="W138" s="18">
        <f t="shared" si="79"/>
        <v>0</v>
      </c>
      <c r="X138" s="18">
        <f t="shared" si="79"/>
        <v>0</v>
      </c>
      <c r="Y138" s="18">
        <f t="shared" si="79"/>
        <v>0</v>
      </c>
      <c r="Z138" s="18">
        <f t="shared" si="79"/>
        <v>0</v>
      </c>
      <c r="AA138" s="18">
        <f t="shared" ref="AA138:AJ138" si="80">+AA$82*AA99</f>
        <v>0</v>
      </c>
      <c r="AB138" s="18">
        <f t="shared" si="80"/>
        <v>0</v>
      </c>
      <c r="AC138" s="18">
        <f t="shared" si="80"/>
        <v>0</v>
      </c>
      <c r="AD138" s="18">
        <f t="shared" si="80"/>
        <v>0</v>
      </c>
      <c r="AE138" s="18">
        <f t="shared" si="80"/>
        <v>0</v>
      </c>
      <c r="AF138" s="18">
        <f t="shared" si="80"/>
        <v>0</v>
      </c>
      <c r="AG138" s="18">
        <f t="shared" si="80"/>
        <v>0</v>
      </c>
      <c r="AH138" s="18">
        <f t="shared" si="80"/>
        <v>0</v>
      </c>
      <c r="AI138" s="18">
        <f t="shared" si="80"/>
        <v>0</v>
      </c>
      <c r="AJ138" s="21">
        <f t="shared" si="80"/>
        <v>0</v>
      </c>
    </row>
    <row r="139" spans="1:36" x14ac:dyDescent="0.3">
      <c r="A139" s="7" t="s">
        <v>339</v>
      </c>
      <c r="B139" s="55" t="s">
        <v>529</v>
      </c>
      <c r="C139" s="20">
        <f t="shared" ref="C139:H142" si="81">+C$82*C100</f>
        <v>259830.69020969191</v>
      </c>
      <c r="D139" s="20">
        <f t="shared" si="81"/>
        <v>254304.77781917449</v>
      </c>
      <c r="E139" s="20">
        <f t="shared" si="81"/>
        <v>266536.59660403139</v>
      </c>
      <c r="F139" s="20">
        <f t="shared" si="81"/>
        <v>223400.91332351143</v>
      </c>
      <c r="G139" s="20">
        <f t="shared" si="81"/>
        <v>241194.50888539208</v>
      </c>
      <c r="H139" s="20">
        <f t="shared" si="81"/>
        <v>251315.90141647708</v>
      </c>
      <c r="I139" s="20">
        <f t="shared" ref="I139:Z139" si="82">+I$82*I100</f>
        <v>262425.25496342633</v>
      </c>
      <c r="J139" s="20">
        <f>+J$82*J100</f>
        <v>262008.71392205908</v>
      </c>
      <c r="K139" s="20">
        <f t="shared" si="82"/>
        <v>260993.90450876701</v>
      </c>
      <c r="L139" s="20">
        <f t="shared" si="82"/>
        <v>259978.51092978613</v>
      </c>
      <c r="M139" s="20">
        <f t="shared" si="82"/>
        <v>258959.10044202328</v>
      </c>
      <c r="N139" s="20">
        <f t="shared" si="82"/>
        <v>257929.63528518987</v>
      </c>
      <c r="O139" s="20">
        <f t="shared" si="82"/>
        <v>256889.36324490458</v>
      </c>
      <c r="P139" s="20">
        <f t="shared" si="82"/>
        <v>255831.39379315605</v>
      </c>
      <c r="Q139" s="20">
        <f t="shared" si="82"/>
        <v>254756.42531632437</v>
      </c>
      <c r="R139" s="20">
        <f t="shared" si="82"/>
        <v>253657.50651263213</v>
      </c>
      <c r="S139" s="20">
        <f t="shared" si="82"/>
        <v>252549.45147707703</v>
      </c>
      <c r="T139" s="20">
        <f t="shared" si="82"/>
        <v>251414.83265028795</v>
      </c>
      <c r="U139" s="20">
        <f t="shared" si="82"/>
        <v>250281.09491429135</v>
      </c>
      <c r="V139" s="20">
        <f t="shared" si="82"/>
        <v>249165.54176355834</v>
      </c>
      <c r="W139" s="20">
        <f t="shared" si="82"/>
        <v>248062.77125116534</v>
      </c>
      <c r="X139" s="20">
        <f t="shared" si="82"/>
        <v>246964.51890818309</v>
      </c>
      <c r="Y139" s="20">
        <f t="shared" si="82"/>
        <v>245932.89353240296</v>
      </c>
      <c r="Z139" s="20">
        <f t="shared" si="82"/>
        <v>244905.38932503192</v>
      </c>
      <c r="AA139" s="20">
        <f t="shared" ref="AA139:AJ139" si="83">+AA$82*AA100</f>
        <v>243902.24704100715</v>
      </c>
      <c r="AB139" s="20">
        <f t="shared" si="83"/>
        <v>242901.33507014639</v>
      </c>
      <c r="AC139" s="20">
        <f t="shared" si="83"/>
        <v>241936.58873244716</v>
      </c>
      <c r="AD139" s="20">
        <f t="shared" si="83"/>
        <v>240980.91626245502</v>
      </c>
      <c r="AE139" s="20">
        <f t="shared" si="83"/>
        <v>240029.61848810114</v>
      </c>
      <c r="AF139" s="20">
        <f t="shared" si="83"/>
        <v>239097.63455455107</v>
      </c>
      <c r="AG139" s="20">
        <f t="shared" si="83"/>
        <v>238178.31313813225</v>
      </c>
      <c r="AH139" s="20">
        <f t="shared" si="83"/>
        <v>237274.48252885425</v>
      </c>
      <c r="AI139" s="20">
        <f t="shared" si="83"/>
        <v>236385.7694829636</v>
      </c>
      <c r="AJ139" s="21">
        <f t="shared" si="83"/>
        <v>235518.65096549387</v>
      </c>
    </row>
    <row r="140" spans="1:36" x14ac:dyDescent="0.3">
      <c r="A140" s="7" t="s">
        <v>340</v>
      </c>
      <c r="B140" s="55" t="s">
        <v>529</v>
      </c>
      <c r="C140" s="20">
        <f t="shared" si="81"/>
        <v>686.36883987698934</v>
      </c>
      <c r="D140" s="20">
        <f t="shared" si="81"/>
        <v>727.69040801556798</v>
      </c>
      <c r="E140" s="20">
        <f t="shared" si="81"/>
        <v>813.06146256881004</v>
      </c>
      <c r="F140" s="20">
        <f t="shared" si="81"/>
        <v>939.7902313480439</v>
      </c>
      <c r="G140" s="20">
        <f t="shared" si="81"/>
        <v>1116.503044484399</v>
      </c>
      <c r="H140" s="20">
        <f t="shared" si="81"/>
        <v>1506.0273710148738</v>
      </c>
      <c r="I140" s="20">
        <f t="shared" ref="I140:Z140" si="84">+I$82*I101</f>
        <v>1339.0285478748751</v>
      </c>
      <c r="J140" s="20">
        <f t="shared" si="84"/>
        <v>1419.3830715091476</v>
      </c>
      <c r="K140" s="20">
        <f t="shared" si="84"/>
        <v>1496.2305269517828</v>
      </c>
      <c r="L140" s="20">
        <f t="shared" si="84"/>
        <v>1572.6185208119505</v>
      </c>
      <c r="M140" s="20">
        <f t="shared" si="84"/>
        <v>1648.5231055536487</v>
      </c>
      <c r="N140" s="20">
        <f t="shared" si="84"/>
        <v>1723.8985517887425</v>
      </c>
      <c r="O140" s="20">
        <f t="shared" si="84"/>
        <v>1798.7284263796464</v>
      </c>
      <c r="P140" s="20">
        <f t="shared" si="84"/>
        <v>1872.9503468903865</v>
      </c>
      <c r="Q140" s="20">
        <f t="shared" si="84"/>
        <v>1946.5510482169011</v>
      </c>
      <c r="R140" s="20">
        <f t="shared" si="84"/>
        <v>2019.4571745569542</v>
      </c>
      <c r="S140" s="20">
        <f t="shared" si="84"/>
        <v>2091.7666302064922</v>
      </c>
      <c r="T140" s="20">
        <f t="shared" si="84"/>
        <v>2163.3188602775313</v>
      </c>
      <c r="U140" s="20">
        <f t="shared" si="84"/>
        <v>2234.331354848975</v>
      </c>
      <c r="V140" s="20">
        <f t="shared" si="84"/>
        <v>2304.9631709524951</v>
      </c>
      <c r="W140" s="20">
        <f t="shared" si="84"/>
        <v>2375.1783961732349</v>
      </c>
      <c r="X140" s="20">
        <f t="shared" si="84"/>
        <v>2444.9058309480974</v>
      </c>
      <c r="Y140" s="20">
        <f t="shared" si="84"/>
        <v>2514.7831593708534</v>
      </c>
      <c r="Z140" s="20">
        <f t="shared" si="84"/>
        <v>2584.2142480592788</v>
      </c>
      <c r="AA140" s="20">
        <f t="shared" ref="AA140:AJ140" si="85">+AA$82*AA101</f>
        <v>2653.421661646636</v>
      </c>
      <c r="AB140" s="20">
        <f t="shared" si="85"/>
        <v>2722.1796588644033</v>
      </c>
      <c r="AC140" s="20">
        <f t="shared" si="85"/>
        <v>2790.8802712817092</v>
      </c>
      <c r="AD140" s="20">
        <f t="shared" si="85"/>
        <v>2859.2361610660523</v>
      </c>
      <c r="AE140" s="20">
        <f t="shared" si="85"/>
        <v>2927.1974495788036</v>
      </c>
      <c r="AF140" s="20">
        <f t="shared" si="85"/>
        <v>2994.9540631114864</v>
      </c>
      <c r="AG140" s="20">
        <f t="shared" si="85"/>
        <v>3062.4381561151013</v>
      </c>
      <c r="AH140" s="20">
        <f t="shared" si="85"/>
        <v>3129.6981576974522</v>
      </c>
      <c r="AI140" s="20">
        <f t="shared" si="85"/>
        <v>3196.7430223517081</v>
      </c>
      <c r="AJ140" s="21">
        <f t="shared" si="85"/>
        <v>3263.6761967364137</v>
      </c>
    </row>
    <row r="141" spans="1:36" x14ac:dyDescent="0.3">
      <c r="A141" s="7" t="s">
        <v>341</v>
      </c>
      <c r="B141" s="55" t="s">
        <v>529</v>
      </c>
      <c r="C141" s="20">
        <f t="shared" si="81"/>
        <v>12122.395761179247</v>
      </c>
      <c r="D141" s="20">
        <f t="shared" si="81"/>
        <v>12732.541106926956</v>
      </c>
      <c r="E141" s="20">
        <f t="shared" si="81"/>
        <v>13535.367955701733</v>
      </c>
      <c r="F141" s="20">
        <f t="shared" si="81"/>
        <v>12187.009893871254</v>
      </c>
      <c r="G141" s="20">
        <f t="shared" si="81"/>
        <v>15965.944782140448</v>
      </c>
      <c r="H141" s="20">
        <f t="shared" si="81"/>
        <v>16173.533994392139</v>
      </c>
      <c r="I141" s="20">
        <f t="shared" ref="I141:Z141" si="86">+I$82*I102</f>
        <v>15560.397848528943</v>
      </c>
      <c r="J141" s="20">
        <f t="shared" si="86"/>
        <v>15693.517564429176</v>
      </c>
      <c r="K141" s="20">
        <f t="shared" si="86"/>
        <v>15790.293755541725</v>
      </c>
      <c r="L141" s="20">
        <f t="shared" si="86"/>
        <v>15886.161871389411</v>
      </c>
      <c r="M141" s="20">
        <f t="shared" si="86"/>
        <v>15980.906061952792</v>
      </c>
      <c r="N141" s="20">
        <f t="shared" si="86"/>
        <v>16074.139769436817</v>
      </c>
      <c r="O141" s="20">
        <f t="shared" si="86"/>
        <v>16165.794292224473</v>
      </c>
      <c r="P141" s="20">
        <f t="shared" si="86"/>
        <v>16255.408969579881</v>
      </c>
      <c r="Q141" s="20">
        <f t="shared" si="86"/>
        <v>16342.993011881103</v>
      </c>
      <c r="R141" s="20">
        <f t="shared" si="86"/>
        <v>16428.061751579993</v>
      </c>
      <c r="S141" s="20">
        <f t="shared" si="86"/>
        <v>16511.536282543209</v>
      </c>
      <c r="T141" s="20">
        <f t="shared" si="86"/>
        <v>16592.246185862845</v>
      </c>
      <c r="U141" s="20">
        <f t="shared" si="86"/>
        <v>16671.966992739792</v>
      </c>
      <c r="V141" s="20">
        <f t="shared" si="86"/>
        <v>16751.860110957441</v>
      </c>
      <c r="W141" s="20">
        <f t="shared" si="86"/>
        <v>16831.589259368044</v>
      </c>
      <c r="X141" s="20">
        <f t="shared" si="86"/>
        <v>16910.608853246144</v>
      </c>
      <c r="Y141" s="20">
        <f t="shared" si="86"/>
        <v>16993.215380346053</v>
      </c>
      <c r="Z141" s="20">
        <f t="shared" si="86"/>
        <v>17075.172192673032</v>
      </c>
      <c r="AA141" s="20">
        <f t="shared" ref="AA141:AJ141" si="87">+AA$82*AA102</f>
        <v>17157.907700928441</v>
      </c>
      <c r="AB141" s="20">
        <f t="shared" si="87"/>
        <v>17239.893759552779</v>
      </c>
      <c r="AC141" s="20">
        <f t="shared" si="87"/>
        <v>17323.561350309097</v>
      </c>
      <c r="AD141" s="20">
        <f t="shared" si="87"/>
        <v>17407.018784593096</v>
      </c>
      <c r="AE141" s="20">
        <f t="shared" si="87"/>
        <v>17489.937867468907</v>
      </c>
      <c r="AF141" s="20">
        <f t="shared" si="87"/>
        <v>17573.421962986951</v>
      </c>
      <c r="AG141" s="20">
        <f t="shared" si="87"/>
        <v>17657.011805325164</v>
      </c>
      <c r="AH141" s="20">
        <f t="shared" si="87"/>
        <v>17740.940148527956</v>
      </c>
      <c r="AI141" s="20">
        <f t="shared" si="87"/>
        <v>17825.205638986521</v>
      </c>
      <c r="AJ141" s="21">
        <f t="shared" si="87"/>
        <v>17910.327026003681</v>
      </c>
    </row>
    <row r="142" spans="1:36" x14ac:dyDescent="0.3">
      <c r="A142" s="11" t="s">
        <v>342</v>
      </c>
      <c r="B142" s="56" t="s">
        <v>529</v>
      </c>
      <c r="C142" s="23">
        <f t="shared" si="81"/>
        <v>0</v>
      </c>
      <c r="D142" s="23">
        <f t="shared" si="81"/>
        <v>0</v>
      </c>
      <c r="E142" s="23">
        <f t="shared" si="81"/>
        <v>0</v>
      </c>
      <c r="F142" s="23">
        <f t="shared" si="81"/>
        <v>0</v>
      </c>
      <c r="G142" s="23">
        <f t="shared" si="81"/>
        <v>0</v>
      </c>
      <c r="H142" s="23">
        <f t="shared" si="81"/>
        <v>0</v>
      </c>
      <c r="I142" s="23">
        <f t="shared" ref="I142:Z142" si="88">+I$82*I103</f>
        <v>0</v>
      </c>
      <c r="J142" s="23">
        <f t="shared" si="88"/>
        <v>0</v>
      </c>
      <c r="K142" s="23">
        <f t="shared" si="88"/>
        <v>0</v>
      </c>
      <c r="L142" s="23">
        <f t="shared" si="88"/>
        <v>0</v>
      </c>
      <c r="M142" s="23">
        <f t="shared" si="88"/>
        <v>0</v>
      </c>
      <c r="N142" s="23">
        <f t="shared" si="88"/>
        <v>0</v>
      </c>
      <c r="O142" s="23">
        <f t="shared" si="88"/>
        <v>0</v>
      </c>
      <c r="P142" s="23">
        <f t="shared" si="88"/>
        <v>0</v>
      </c>
      <c r="Q142" s="23">
        <f t="shared" si="88"/>
        <v>0</v>
      </c>
      <c r="R142" s="23">
        <f t="shared" si="88"/>
        <v>0</v>
      </c>
      <c r="S142" s="23">
        <f t="shared" si="88"/>
        <v>0</v>
      </c>
      <c r="T142" s="23">
        <f t="shared" si="88"/>
        <v>0</v>
      </c>
      <c r="U142" s="23">
        <f t="shared" si="88"/>
        <v>0</v>
      </c>
      <c r="V142" s="23">
        <f t="shared" si="88"/>
        <v>0</v>
      </c>
      <c r="W142" s="23">
        <f t="shared" si="88"/>
        <v>0</v>
      </c>
      <c r="X142" s="23">
        <f t="shared" si="88"/>
        <v>0</v>
      </c>
      <c r="Y142" s="23">
        <f t="shared" si="88"/>
        <v>0</v>
      </c>
      <c r="Z142" s="23">
        <f t="shared" si="88"/>
        <v>0</v>
      </c>
      <c r="AA142" s="23">
        <f t="shared" ref="AA142:AJ142" si="89">+AA$82*AA103</f>
        <v>0</v>
      </c>
      <c r="AB142" s="23">
        <f t="shared" si="89"/>
        <v>0</v>
      </c>
      <c r="AC142" s="23">
        <f t="shared" si="89"/>
        <v>0</v>
      </c>
      <c r="AD142" s="23">
        <f t="shared" si="89"/>
        <v>0</v>
      </c>
      <c r="AE142" s="23">
        <f t="shared" si="89"/>
        <v>0</v>
      </c>
      <c r="AF142" s="23">
        <f t="shared" si="89"/>
        <v>0</v>
      </c>
      <c r="AG142" s="23">
        <f t="shared" si="89"/>
        <v>0</v>
      </c>
      <c r="AH142" s="23">
        <f t="shared" si="89"/>
        <v>0</v>
      </c>
      <c r="AI142" s="23">
        <f t="shared" si="89"/>
        <v>0</v>
      </c>
      <c r="AJ142" s="24">
        <f t="shared" si="89"/>
        <v>0</v>
      </c>
    </row>
    <row r="143" spans="1:36" x14ac:dyDescent="0.3">
      <c r="A143" s="16" t="s">
        <v>343</v>
      </c>
      <c r="B143" s="54" t="s">
        <v>529</v>
      </c>
      <c r="C143" s="18">
        <f t="shared" ref="C143:H143" si="90">+C$83*C104</f>
        <v>0</v>
      </c>
      <c r="D143" s="18">
        <f t="shared" si="90"/>
        <v>0</v>
      </c>
      <c r="E143" s="18">
        <f t="shared" si="90"/>
        <v>0</v>
      </c>
      <c r="F143" s="18">
        <f t="shared" si="90"/>
        <v>0</v>
      </c>
      <c r="G143" s="18">
        <f t="shared" si="90"/>
        <v>0</v>
      </c>
      <c r="H143" s="18">
        <f t="shared" si="90"/>
        <v>0</v>
      </c>
      <c r="I143" s="18">
        <f t="shared" ref="I143:Z143" si="91">+I$83*I104</f>
        <v>0</v>
      </c>
      <c r="J143" s="18">
        <f t="shared" si="91"/>
        <v>0</v>
      </c>
      <c r="K143" s="18">
        <f t="shared" si="91"/>
        <v>0</v>
      </c>
      <c r="L143" s="18">
        <f t="shared" si="91"/>
        <v>0</v>
      </c>
      <c r="M143" s="18">
        <f t="shared" si="91"/>
        <v>0</v>
      </c>
      <c r="N143" s="18">
        <f t="shared" si="91"/>
        <v>0</v>
      </c>
      <c r="O143" s="18">
        <f t="shared" si="91"/>
        <v>0</v>
      </c>
      <c r="P143" s="18">
        <f t="shared" si="91"/>
        <v>0</v>
      </c>
      <c r="Q143" s="18">
        <f t="shared" si="91"/>
        <v>0</v>
      </c>
      <c r="R143" s="18">
        <f t="shared" si="91"/>
        <v>0</v>
      </c>
      <c r="S143" s="18">
        <f t="shared" si="91"/>
        <v>0</v>
      </c>
      <c r="T143" s="18">
        <f t="shared" si="91"/>
        <v>0</v>
      </c>
      <c r="U143" s="18">
        <f t="shared" si="91"/>
        <v>0</v>
      </c>
      <c r="V143" s="18">
        <f t="shared" si="91"/>
        <v>0</v>
      </c>
      <c r="W143" s="18">
        <f t="shared" si="91"/>
        <v>0</v>
      </c>
      <c r="X143" s="18">
        <f t="shared" si="91"/>
        <v>0</v>
      </c>
      <c r="Y143" s="18">
        <f t="shared" si="91"/>
        <v>0</v>
      </c>
      <c r="Z143" s="18">
        <f t="shared" si="91"/>
        <v>0</v>
      </c>
      <c r="AA143" s="18">
        <f t="shared" ref="AA143:AJ143" si="92">+AA$83*AA104</f>
        <v>0</v>
      </c>
      <c r="AB143" s="18">
        <f t="shared" si="92"/>
        <v>0</v>
      </c>
      <c r="AC143" s="18">
        <f t="shared" si="92"/>
        <v>0</v>
      </c>
      <c r="AD143" s="18">
        <f t="shared" si="92"/>
        <v>0</v>
      </c>
      <c r="AE143" s="18">
        <f t="shared" si="92"/>
        <v>0</v>
      </c>
      <c r="AF143" s="18">
        <f t="shared" si="92"/>
        <v>0</v>
      </c>
      <c r="AG143" s="18">
        <f t="shared" si="92"/>
        <v>0</v>
      </c>
      <c r="AH143" s="18">
        <f t="shared" si="92"/>
        <v>0</v>
      </c>
      <c r="AI143" s="18">
        <f t="shared" si="92"/>
        <v>0</v>
      </c>
      <c r="AJ143" s="19">
        <f t="shared" si="92"/>
        <v>0</v>
      </c>
    </row>
    <row r="144" spans="1:36" x14ac:dyDescent="0.3">
      <c r="A144" s="7" t="s">
        <v>344</v>
      </c>
      <c r="B144" s="55" t="s">
        <v>529</v>
      </c>
      <c r="C144" s="20">
        <f t="shared" ref="C144:H146" si="93">+C$83*C105</f>
        <v>6644.8451824295462</v>
      </c>
      <c r="D144" s="20">
        <f t="shared" si="93"/>
        <v>7511.129466779671</v>
      </c>
      <c r="E144" s="20">
        <f t="shared" si="93"/>
        <v>7845.2964866430148</v>
      </c>
      <c r="F144" s="20">
        <f t="shared" si="93"/>
        <v>5629.5929246350079</v>
      </c>
      <c r="G144" s="20">
        <f t="shared" si="93"/>
        <v>5164.1640750767347</v>
      </c>
      <c r="H144" s="20">
        <f t="shared" si="93"/>
        <v>5449.8241005654254</v>
      </c>
      <c r="I144" s="20">
        <f t="shared" ref="I144:Z144" si="94">+I$83*I105</f>
        <v>8324.7289439104879</v>
      </c>
      <c r="J144" s="20">
        <f t="shared" si="94"/>
        <v>8102.6741661960095</v>
      </c>
      <c r="K144" s="20">
        <f t="shared" si="94"/>
        <v>7866.4174385770575</v>
      </c>
      <c r="L144" s="20">
        <f t="shared" si="94"/>
        <v>7634.8310550082142</v>
      </c>
      <c r="M144" s="20">
        <f t="shared" si="94"/>
        <v>7407.731182628123</v>
      </c>
      <c r="N144" s="20">
        <f t="shared" si="94"/>
        <v>7184.873641508535</v>
      </c>
      <c r="O144" s="20">
        <f t="shared" si="94"/>
        <v>6966.1770519996089</v>
      </c>
      <c r="P144" s="20">
        <f t="shared" si="94"/>
        <v>6751.4014159926774</v>
      </c>
      <c r="Q144" s="20">
        <f t="shared" si="94"/>
        <v>6540.5224156496397</v>
      </c>
      <c r="R144" s="20">
        <f t="shared" si="94"/>
        <v>6333.323385828412</v>
      </c>
      <c r="S144" s="20">
        <f t="shared" si="94"/>
        <v>6130.1359444949539</v>
      </c>
      <c r="T144" s="20">
        <f t="shared" si="94"/>
        <v>5930.4908058795409</v>
      </c>
      <c r="U144" s="20">
        <f t="shared" si="94"/>
        <v>5734.995001512506</v>
      </c>
      <c r="V144" s="20">
        <f t="shared" si="94"/>
        <v>5543.9570169225781</v>
      </c>
      <c r="W144" s="20">
        <f t="shared" si="94"/>
        <v>5350.2060010679998</v>
      </c>
      <c r="X144" s="20">
        <f t="shared" si="94"/>
        <v>5162.3525632410519</v>
      </c>
      <c r="Y144" s="20">
        <f t="shared" si="94"/>
        <v>4980.0106918026986</v>
      </c>
      <c r="Z144" s="20">
        <f t="shared" si="94"/>
        <v>4801.7463844139229</v>
      </c>
      <c r="AA144" s="20">
        <f t="shared" ref="AA144:AJ144" si="95">+AA$83*AA105</f>
        <v>4627.8597582795219</v>
      </c>
      <c r="AB144" s="20">
        <f t="shared" si="95"/>
        <v>4457.8248430271115</v>
      </c>
      <c r="AC144" s="20">
        <f t="shared" si="95"/>
        <v>4292.167574766353</v>
      </c>
      <c r="AD144" s="20">
        <f t="shared" si="95"/>
        <v>4130.2879482387143</v>
      </c>
      <c r="AE144" s="20">
        <f t="shared" si="95"/>
        <v>3972.0242556362577</v>
      </c>
      <c r="AF144" s="20">
        <f t="shared" si="95"/>
        <v>3817.5412370153131</v>
      </c>
      <c r="AG144" s="20">
        <f t="shared" si="95"/>
        <v>3666.638718281552</v>
      </c>
      <c r="AH144" s="20">
        <f t="shared" si="95"/>
        <v>3519.274539544203</v>
      </c>
      <c r="AI144" s="20">
        <f t="shared" si="95"/>
        <v>3375.3565806246847</v>
      </c>
      <c r="AJ144" s="21">
        <f t="shared" si="95"/>
        <v>3234.8897384157685</v>
      </c>
    </row>
    <row r="145" spans="1:36" x14ac:dyDescent="0.3">
      <c r="A145" s="7" t="s">
        <v>345</v>
      </c>
      <c r="B145" s="55" t="s">
        <v>529</v>
      </c>
      <c r="C145" s="20">
        <f t="shared" si="93"/>
        <v>11948.438605765257</v>
      </c>
      <c r="D145" s="20">
        <f t="shared" si="93"/>
        <v>11889.475723932163</v>
      </c>
      <c r="E145" s="20">
        <f t="shared" si="93"/>
        <v>11494.772340952377</v>
      </c>
      <c r="F145" s="20">
        <f t="shared" si="93"/>
        <v>9479.7996808939843</v>
      </c>
      <c r="G145" s="20">
        <f t="shared" si="93"/>
        <v>11147.919200923889</v>
      </c>
      <c r="H145" s="20">
        <f t="shared" si="93"/>
        <v>10726.711166599453</v>
      </c>
      <c r="I145" s="20">
        <f t="shared" ref="I145:Z145" si="96">+I$83*I106</f>
        <v>16016.104551180493</v>
      </c>
      <c r="J145" s="20">
        <f t="shared" si="96"/>
        <v>16004.759420464943</v>
      </c>
      <c r="K145" s="20">
        <f t="shared" si="96"/>
        <v>15955.629354967501</v>
      </c>
      <c r="L145" s="20">
        <f t="shared" si="96"/>
        <v>15905.221929334659</v>
      </c>
      <c r="M145" s="20">
        <f t="shared" si="96"/>
        <v>15853.356591266949</v>
      </c>
      <c r="N145" s="20">
        <f t="shared" si="96"/>
        <v>15799.692090932082</v>
      </c>
      <c r="O145" s="20">
        <f t="shared" si="96"/>
        <v>15744.209821711624</v>
      </c>
      <c r="P145" s="20">
        <f t="shared" si="96"/>
        <v>15686.514360823921</v>
      </c>
      <c r="Q145" s="20">
        <f t="shared" si="96"/>
        <v>15626.674803587975</v>
      </c>
      <c r="R145" s="20">
        <f t="shared" si="96"/>
        <v>15564.290770999765</v>
      </c>
      <c r="S145" s="20">
        <f t="shared" si="96"/>
        <v>15500.297142863719</v>
      </c>
      <c r="T145" s="20">
        <f t="shared" si="96"/>
        <v>15433.65029097086</v>
      </c>
      <c r="U145" s="20">
        <f t="shared" si="96"/>
        <v>15366.060651216038</v>
      </c>
      <c r="V145" s="20">
        <f t="shared" si="96"/>
        <v>15298.616525440668</v>
      </c>
      <c r="W145" s="20">
        <f t="shared" si="96"/>
        <v>15211.265111836345</v>
      </c>
      <c r="X145" s="20">
        <f t="shared" si="96"/>
        <v>15127.725520969292</v>
      </c>
      <c r="Y145" s="20">
        <f t="shared" si="96"/>
        <v>15047.53785641433</v>
      </c>
      <c r="Z145" s="20">
        <f t="shared" si="96"/>
        <v>14966.893275209408</v>
      </c>
      <c r="AA145" s="20">
        <f t="shared" ref="AA145:AJ145" si="97">+AA$83*AA106</f>
        <v>14887.050607766223</v>
      </c>
      <c r="AB145" s="20">
        <f t="shared" si="97"/>
        <v>14806.678727974315</v>
      </c>
      <c r="AC145" s="20">
        <f t="shared" si="97"/>
        <v>14727.865898958969</v>
      </c>
      <c r="AD145" s="20">
        <f t="shared" si="97"/>
        <v>14648.97840496155</v>
      </c>
      <c r="AE145" s="20">
        <f t="shared" si="97"/>
        <v>14569.750238569832</v>
      </c>
      <c r="AF145" s="20">
        <f t="shared" si="97"/>
        <v>14491.106722065993</v>
      </c>
      <c r="AG145" s="20">
        <f t="shared" si="97"/>
        <v>14412.660461392348</v>
      </c>
      <c r="AH145" s="20">
        <f t="shared" si="97"/>
        <v>14334.598589156187</v>
      </c>
      <c r="AI145" s="20">
        <f t="shared" si="97"/>
        <v>14256.913348289498</v>
      </c>
      <c r="AJ145" s="21">
        <f t="shared" si="97"/>
        <v>14180.008888319755</v>
      </c>
    </row>
    <row r="146" spans="1:36" x14ac:dyDescent="0.3">
      <c r="A146" s="7" t="s">
        <v>346</v>
      </c>
      <c r="B146" s="55" t="s">
        <v>529</v>
      </c>
      <c r="C146" s="20">
        <f t="shared" si="93"/>
        <v>1683.948561414855</v>
      </c>
      <c r="D146" s="20">
        <f t="shared" si="93"/>
        <v>1571.662394884871</v>
      </c>
      <c r="E146" s="20">
        <f t="shared" si="93"/>
        <v>1422.3067303731946</v>
      </c>
      <c r="F146" s="20">
        <f t="shared" si="93"/>
        <v>988.58875684858083</v>
      </c>
      <c r="G146" s="20">
        <f t="shared" si="93"/>
        <v>1268.6639119040965</v>
      </c>
      <c r="H146" s="20">
        <f t="shared" si="93"/>
        <v>1456.7116557525792</v>
      </c>
      <c r="I146" s="20">
        <f t="shared" ref="I146:Z146" si="98">+I$83*I107</f>
        <v>1499.1467619163222</v>
      </c>
      <c r="J146" s="20">
        <f t="shared" si="98"/>
        <v>1367.0630304926226</v>
      </c>
      <c r="K146" s="20">
        <f t="shared" si="98"/>
        <v>1234.7384891595004</v>
      </c>
      <c r="L146" s="20">
        <f t="shared" si="98"/>
        <v>1105.5277010212308</v>
      </c>
      <c r="M146" s="20">
        <f t="shared" si="98"/>
        <v>979.35922142390018</v>
      </c>
      <c r="N146" s="20">
        <f t="shared" si="98"/>
        <v>856.16061377758035</v>
      </c>
      <c r="O146" s="20">
        <f t="shared" si="98"/>
        <v>735.88667114945963</v>
      </c>
      <c r="P146" s="20">
        <f t="shared" si="98"/>
        <v>618.4794884244468</v>
      </c>
      <c r="Q146" s="20">
        <f t="shared" si="98"/>
        <v>503.90902430597492</v>
      </c>
      <c r="R146" s="20">
        <f t="shared" si="98"/>
        <v>392.13261427319725</v>
      </c>
      <c r="S146" s="20">
        <f t="shared" si="98"/>
        <v>283.1442339877492</v>
      </c>
      <c r="T146" s="20">
        <f t="shared" si="98"/>
        <v>176.89054447271414</v>
      </c>
      <c r="U146" s="20">
        <f t="shared" si="98"/>
        <v>73.360711913115551</v>
      </c>
      <c r="V146" s="20">
        <f t="shared" si="98"/>
        <v>-27.499285130548689</v>
      </c>
      <c r="W146" s="20">
        <f t="shared" si="98"/>
        <v>0</v>
      </c>
      <c r="X146" s="20">
        <f t="shared" si="98"/>
        <v>0</v>
      </c>
      <c r="Y146" s="20">
        <f t="shared" si="98"/>
        <v>0</v>
      </c>
      <c r="Z146" s="20">
        <f t="shared" si="98"/>
        <v>0</v>
      </c>
      <c r="AA146" s="20">
        <f t="shared" ref="AA146:AJ146" si="99">+AA$83*AA107</f>
        <v>0</v>
      </c>
      <c r="AB146" s="20">
        <f t="shared" si="99"/>
        <v>0</v>
      </c>
      <c r="AC146" s="20">
        <f t="shared" si="99"/>
        <v>0</v>
      </c>
      <c r="AD146" s="20">
        <f t="shared" si="99"/>
        <v>0</v>
      </c>
      <c r="AE146" s="20">
        <f t="shared" si="99"/>
        <v>0</v>
      </c>
      <c r="AF146" s="20">
        <f t="shared" si="99"/>
        <v>0</v>
      </c>
      <c r="AG146" s="20">
        <f t="shared" si="99"/>
        <v>0</v>
      </c>
      <c r="AH146" s="20">
        <f t="shared" si="99"/>
        <v>0</v>
      </c>
      <c r="AI146" s="20">
        <f t="shared" si="99"/>
        <v>0</v>
      </c>
      <c r="AJ146" s="21">
        <f t="shared" si="99"/>
        <v>0</v>
      </c>
    </row>
    <row r="147" spans="1:36" x14ac:dyDescent="0.3">
      <c r="A147" s="7" t="s">
        <v>347</v>
      </c>
      <c r="B147" s="55" t="s">
        <v>529</v>
      </c>
      <c r="C147" s="20">
        <f t="shared" ref="C147:H147" si="100">+C$83*C108</f>
        <v>1652.1107827558455</v>
      </c>
      <c r="D147" s="20">
        <f t="shared" si="100"/>
        <v>1694.8783500741397</v>
      </c>
      <c r="E147" s="20">
        <f t="shared" si="100"/>
        <v>1803.9172071680982</v>
      </c>
      <c r="F147" s="20">
        <f t="shared" si="100"/>
        <v>1877.3788973754724</v>
      </c>
      <c r="G147" s="20">
        <f t="shared" si="100"/>
        <v>1971.2285312762451</v>
      </c>
      <c r="H147" s="20">
        <f t="shared" si="100"/>
        <v>2127.0779659593109</v>
      </c>
      <c r="I147" s="20">
        <f t="shared" ref="I147:Z147" si="101">+I$83*I108</f>
        <v>3060.5088147733272</v>
      </c>
      <c r="J147" s="20">
        <f t="shared" si="101"/>
        <v>3152.4995043549588</v>
      </c>
      <c r="K147" s="20">
        <f t="shared" si="101"/>
        <v>3234.9012593278444</v>
      </c>
      <c r="L147" s="20">
        <f t="shared" si="101"/>
        <v>3314.7353055283147</v>
      </c>
      <c r="M147" s="20">
        <f t="shared" si="101"/>
        <v>3392.0063396501828</v>
      </c>
      <c r="N147" s="20">
        <f t="shared" si="101"/>
        <v>3466.6782539512474</v>
      </c>
      <c r="O147" s="20">
        <f t="shared" si="101"/>
        <v>3538.7787291825607</v>
      </c>
      <c r="P147" s="20">
        <f t="shared" si="101"/>
        <v>3608.2472186324244</v>
      </c>
      <c r="Q147" s="20">
        <f t="shared" si="101"/>
        <v>3675.1231626755884</v>
      </c>
      <c r="R147" s="20">
        <f t="shared" si="101"/>
        <v>3739.3337814963406</v>
      </c>
      <c r="S147" s="20">
        <f t="shared" si="101"/>
        <v>3801.12493696826</v>
      </c>
      <c r="T147" s="20">
        <f t="shared" si="101"/>
        <v>3860.2653326949348</v>
      </c>
      <c r="U147" s="20">
        <f t="shared" si="101"/>
        <v>3917.2046570110842</v>
      </c>
      <c r="V147" s="20">
        <f t="shared" si="101"/>
        <v>3972.2629024531666</v>
      </c>
      <c r="W147" s="20">
        <f t="shared" si="101"/>
        <v>4020.1915968261715</v>
      </c>
      <c r="X147" s="20">
        <f t="shared" si="101"/>
        <v>4067.1427465604988</v>
      </c>
      <c r="Y147" s="20">
        <f t="shared" si="101"/>
        <v>4113.0924906712207</v>
      </c>
      <c r="Z147" s="20">
        <f t="shared" si="101"/>
        <v>4157.0752791964633</v>
      </c>
      <c r="AA147" s="20">
        <f t="shared" ref="AA147:AJ147" si="102">+AA$83*AA108</f>
        <v>4199.4859460985017</v>
      </c>
      <c r="AB147" s="20">
        <f t="shared" si="102"/>
        <v>4239.9978556480828</v>
      </c>
      <c r="AC147" s="20">
        <f t="shared" si="102"/>
        <v>4279.2537654057351</v>
      </c>
      <c r="AD147" s="20">
        <f t="shared" si="102"/>
        <v>4316.832957264809</v>
      </c>
      <c r="AE147" s="20">
        <f t="shared" si="102"/>
        <v>4352.6948124624923</v>
      </c>
      <c r="AF147" s="20">
        <f t="shared" si="102"/>
        <v>4387.1538947870558</v>
      </c>
      <c r="AG147" s="20">
        <f t="shared" si="102"/>
        <v>4420.1356621564337</v>
      </c>
      <c r="AH147" s="20">
        <f t="shared" si="102"/>
        <v>4451.7366078750383</v>
      </c>
      <c r="AI147" s="20">
        <f t="shared" si="102"/>
        <v>4481.9936209994121</v>
      </c>
      <c r="AJ147" s="21">
        <f t="shared" si="102"/>
        <v>4511.0733020410435</v>
      </c>
    </row>
    <row r="148" spans="1:36" x14ac:dyDescent="0.3">
      <c r="A148" s="11" t="s">
        <v>348</v>
      </c>
      <c r="B148" s="56" t="s">
        <v>529</v>
      </c>
      <c r="C148" s="23">
        <f t="shared" ref="C148:H148" si="103">+C$83*C109</f>
        <v>684.02226064647789</v>
      </c>
      <c r="D148" s="23">
        <f t="shared" si="103"/>
        <v>653.16199396433069</v>
      </c>
      <c r="E148" s="23">
        <f t="shared" si="103"/>
        <v>641.9974432450731</v>
      </c>
      <c r="F148" s="23">
        <f t="shared" si="103"/>
        <v>622.6138853435441</v>
      </c>
      <c r="G148" s="23">
        <f t="shared" si="103"/>
        <v>659.05444306131392</v>
      </c>
      <c r="H148" s="23">
        <f t="shared" si="103"/>
        <v>557.29043910182736</v>
      </c>
      <c r="I148" s="23">
        <f t="shared" ref="I148:Z148" si="104">+I$83*I109</f>
        <v>864.61789484736539</v>
      </c>
      <c r="J148" s="23">
        <f t="shared" si="104"/>
        <v>850.11577769696942</v>
      </c>
      <c r="K148" s="23">
        <f t="shared" si="104"/>
        <v>833.92327290275955</v>
      </c>
      <c r="L148" s="23">
        <f t="shared" si="104"/>
        <v>818.00457562547467</v>
      </c>
      <c r="M148" s="23">
        <f t="shared" si="104"/>
        <v>802.34415659935007</v>
      </c>
      <c r="N148" s="23">
        <f t="shared" si="104"/>
        <v>786.91930083562329</v>
      </c>
      <c r="O148" s="23">
        <f t="shared" si="104"/>
        <v>771.72439609967512</v>
      </c>
      <c r="P148" s="23">
        <f t="shared" si="104"/>
        <v>756.73588094941454</v>
      </c>
      <c r="Q148" s="23">
        <f t="shared" si="104"/>
        <v>741.95361513889054</v>
      </c>
      <c r="R148" s="23">
        <f t="shared" si="104"/>
        <v>727.35543450737907</v>
      </c>
      <c r="S148" s="23">
        <f t="shared" si="104"/>
        <v>712.98189258027799</v>
      </c>
      <c r="T148" s="23">
        <f t="shared" si="104"/>
        <v>698.78135109690254</v>
      </c>
      <c r="U148" s="23">
        <f t="shared" si="104"/>
        <v>684.82802586074411</v>
      </c>
      <c r="V148" s="23">
        <f t="shared" si="104"/>
        <v>671.16414220941328</v>
      </c>
      <c r="W148" s="23">
        <f t="shared" si="104"/>
        <v>656.9161305012899</v>
      </c>
      <c r="X148" s="23">
        <f t="shared" si="104"/>
        <v>643.12554686663657</v>
      </c>
      <c r="Y148" s="23">
        <f t="shared" si="104"/>
        <v>629.75812026438734</v>
      </c>
      <c r="Z148" s="23">
        <f t="shared" si="104"/>
        <v>616.64329995914431</v>
      </c>
      <c r="AA148" s="23">
        <f t="shared" ref="AA148:AJ148" si="105">+AA$83*AA109</f>
        <v>603.82628394092217</v>
      </c>
      <c r="AB148" s="23">
        <f t="shared" si="105"/>
        <v>591.2458733458019</v>
      </c>
      <c r="AC148" s="23">
        <f t="shared" si="105"/>
        <v>578.97885070224959</v>
      </c>
      <c r="AD148" s="23">
        <f t="shared" si="105"/>
        <v>566.95303099828402</v>
      </c>
      <c r="AE148" s="23">
        <f t="shared" si="105"/>
        <v>555.15254754162868</v>
      </c>
      <c r="AF148" s="23">
        <f t="shared" si="105"/>
        <v>543.60703403913692</v>
      </c>
      <c r="AG148" s="23">
        <f t="shared" si="105"/>
        <v>532.29565329395689</v>
      </c>
      <c r="AH148" s="23">
        <f t="shared" si="105"/>
        <v>521.21954841216814</v>
      </c>
      <c r="AI148" s="23">
        <f t="shared" si="105"/>
        <v>510.37264034583336</v>
      </c>
      <c r="AJ148" s="24">
        <f t="shared" si="105"/>
        <v>499.76356327977157</v>
      </c>
    </row>
    <row r="149" spans="1:36" x14ac:dyDescent="0.3">
      <c r="A149" s="7" t="s">
        <v>349</v>
      </c>
      <c r="B149" s="55" t="s">
        <v>529</v>
      </c>
      <c r="C149" s="20">
        <f t="shared" ref="C149:H149" si="106">+C$84*C110</f>
        <v>0</v>
      </c>
      <c r="D149" s="20">
        <f t="shared" si="106"/>
        <v>0</v>
      </c>
      <c r="E149" s="20">
        <f t="shared" si="106"/>
        <v>0</v>
      </c>
      <c r="F149" s="20">
        <f t="shared" si="106"/>
        <v>0</v>
      </c>
      <c r="G149" s="20">
        <f t="shared" si="106"/>
        <v>0</v>
      </c>
      <c r="H149" s="20">
        <f t="shared" si="106"/>
        <v>0</v>
      </c>
      <c r="I149" s="20">
        <f t="shared" ref="I149:Z149" si="107">+I$84*I110</f>
        <v>0</v>
      </c>
      <c r="J149" s="20">
        <f t="shared" si="107"/>
        <v>0</v>
      </c>
      <c r="K149" s="20">
        <f t="shared" si="107"/>
        <v>0</v>
      </c>
      <c r="L149" s="20">
        <f t="shared" si="107"/>
        <v>0</v>
      </c>
      <c r="M149" s="20">
        <f t="shared" si="107"/>
        <v>0</v>
      </c>
      <c r="N149" s="20">
        <f t="shared" si="107"/>
        <v>0</v>
      </c>
      <c r="O149" s="20">
        <f t="shared" si="107"/>
        <v>0</v>
      </c>
      <c r="P149" s="20">
        <f t="shared" si="107"/>
        <v>0</v>
      </c>
      <c r="Q149" s="20">
        <f t="shared" si="107"/>
        <v>0</v>
      </c>
      <c r="R149" s="20">
        <f t="shared" si="107"/>
        <v>0</v>
      </c>
      <c r="S149" s="20">
        <f t="shared" si="107"/>
        <v>0</v>
      </c>
      <c r="T149" s="20">
        <f t="shared" si="107"/>
        <v>0</v>
      </c>
      <c r="U149" s="20">
        <f t="shared" si="107"/>
        <v>0</v>
      </c>
      <c r="V149" s="20">
        <f t="shared" si="107"/>
        <v>0</v>
      </c>
      <c r="W149" s="20">
        <f t="shared" si="107"/>
        <v>0</v>
      </c>
      <c r="X149" s="20">
        <f t="shared" si="107"/>
        <v>0</v>
      </c>
      <c r="Y149" s="20">
        <f t="shared" si="107"/>
        <v>0</v>
      </c>
      <c r="Z149" s="20">
        <f t="shared" si="107"/>
        <v>0</v>
      </c>
      <c r="AA149" s="20">
        <f t="shared" ref="AA149:AJ149" si="108">+AA$84*AA110</f>
        <v>0</v>
      </c>
      <c r="AB149" s="20">
        <f t="shared" si="108"/>
        <v>0</v>
      </c>
      <c r="AC149" s="20">
        <f t="shared" si="108"/>
        <v>0</v>
      </c>
      <c r="AD149" s="20">
        <f t="shared" si="108"/>
        <v>0</v>
      </c>
      <c r="AE149" s="20">
        <f t="shared" si="108"/>
        <v>0</v>
      </c>
      <c r="AF149" s="20">
        <f t="shared" si="108"/>
        <v>0</v>
      </c>
      <c r="AG149" s="20">
        <f t="shared" si="108"/>
        <v>0</v>
      </c>
      <c r="AH149" s="20">
        <f t="shared" si="108"/>
        <v>0</v>
      </c>
      <c r="AI149" s="20">
        <f t="shared" si="108"/>
        <v>0</v>
      </c>
      <c r="AJ149" s="21">
        <f t="shared" si="108"/>
        <v>0</v>
      </c>
    </row>
    <row r="150" spans="1:36" x14ac:dyDescent="0.3">
      <c r="A150" s="7" t="s">
        <v>350</v>
      </c>
      <c r="B150" s="55" t="s">
        <v>529</v>
      </c>
      <c r="C150" s="20">
        <f t="shared" ref="C150:H154" si="109">+C$84*C111</f>
        <v>20409.639006372214</v>
      </c>
      <c r="D150" s="20">
        <f t="shared" si="109"/>
        <v>19482.071948730434</v>
      </c>
      <c r="E150" s="20">
        <f t="shared" si="109"/>
        <v>19342.559011952053</v>
      </c>
      <c r="F150" s="20">
        <f t="shared" si="109"/>
        <v>21496.281521673292</v>
      </c>
      <c r="G150" s="20">
        <f t="shared" si="109"/>
        <v>18864.636180634319</v>
      </c>
      <c r="H150" s="20">
        <f t="shared" si="109"/>
        <v>16658.298253217876</v>
      </c>
      <c r="I150" s="20">
        <f t="shared" ref="I150:Z150" si="110">+I$84*I111</f>
        <v>12492.29470229041</v>
      </c>
      <c r="J150" s="20">
        <f t="shared" si="110"/>
        <v>12055.266683627668</v>
      </c>
      <c r="K150" s="20">
        <f t="shared" si="110"/>
        <v>11581.393030652249</v>
      </c>
      <c r="L150" s="20">
        <f t="shared" si="110"/>
        <v>11099.409223814479</v>
      </c>
      <c r="M150" s="20">
        <f t="shared" si="110"/>
        <v>10609.452693018571</v>
      </c>
      <c r="N150" s="20">
        <f t="shared" si="110"/>
        <v>10111.577468582758</v>
      </c>
      <c r="O150" s="20">
        <f t="shared" si="110"/>
        <v>9606.0744156574856</v>
      </c>
      <c r="P150" s="20">
        <f t="shared" si="110"/>
        <v>9093.0189444438984</v>
      </c>
      <c r="Q150" s="20">
        <f t="shared" si="110"/>
        <v>8572.7914303072939</v>
      </c>
      <c r="R150" s="20">
        <f t="shared" si="110"/>
        <v>8045.5234413667931</v>
      </c>
      <c r="S150" s="20">
        <f t="shared" si="110"/>
        <v>7512.0479383452121</v>
      </c>
      <c r="T150" s="20">
        <f t="shared" si="110"/>
        <v>6972.1853210976506</v>
      </c>
      <c r="U150" s="20">
        <f t="shared" si="110"/>
        <v>6427.0487340452773</v>
      </c>
      <c r="V150" s="20">
        <f t="shared" si="110"/>
        <v>5877.2840516596352</v>
      </c>
      <c r="W150" s="20">
        <f t="shared" si="110"/>
        <v>5322.8977240861122</v>
      </c>
      <c r="X150" s="20">
        <f t="shared" si="110"/>
        <v>4763.8792174833125</v>
      </c>
      <c r="Y150" s="20">
        <f t="shared" si="110"/>
        <v>4201.4859722469582</v>
      </c>
      <c r="Z150" s="20">
        <f t="shared" si="110"/>
        <v>3634.5636023931233</v>
      </c>
      <c r="AA150" s="20">
        <f t="shared" ref="AA150:AJ150" si="111">+AA$84*AA111</f>
        <v>3063.5483421528857</v>
      </c>
      <c r="AB150" s="20">
        <f t="shared" si="111"/>
        <v>2488.2500703032424</v>
      </c>
      <c r="AC150" s="20">
        <f t="shared" si="111"/>
        <v>1909.1203733648388</v>
      </c>
      <c r="AD150" s="20">
        <f t="shared" si="111"/>
        <v>1325.9467419983557</v>
      </c>
      <c r="AE150" s="20">
        <f t="shared" si="111"/>
        <v>738.83711519172209</v>
      </c>
      <c r="AF150" s="20">
        <f t="shared" si="111"/>
        <v>147.95256000372754</v>
      </c>
      <c r="AG150" s="20">
        <f t="shared" si="111"/>
        <v>0</v>
      </c>
      <c r="AH150" s="20">
        <f t="shared" si="111"/>
        <v>0</v>
      </c>
      <c r="AI150" s="20">
        <f t="shared" si="111"/>
        <v>0</v>
      </c>
      <c r="AJ150" s="21">
        <f t="shared" si="111"/>
        <v>0</v>
      </c>
    </row>
    <row r="151" spans="1:36" x14ac:dyDescent="0.3">
      <c r="A151" s="7" t="s">
        <v>351</v>
      </c>
      <c r="B151" s="55" t="s">
        <v>529</v>
      </c>
      <c r="C151" s="20">
        <f t="shared" si="109"/>
        <v>11726.019670103133</v>
      </c>
      <c r="D151" s="20">
        <f t="shared" si="109"/>
        <v>12415.388247300561</v>
      </c>
      <c r="E151" s="20">
        <f t="shared" si="109"/>
        <v>13247.601806158156</v>
      </c>
      <c r="F151" s="20">
        <f t="shared" si="109"/>
        <v>13831.617678029075</v>
      </c>
      <c r="G151" s="20">
        <f t="shared" si="109"/>
        <v>13497.49985507503</v>
      </c>
      <c r="H151" s="20">
        <f t="shared" si="109"/>
        <v>12328.859025932252</v>
      </c>
      <c r="I151" s="20">
        <f t="shared" ref="I151:Z151" si="112">+I$84*I112</f>
        <v>9869.1130872980339</v>
      </c>
      <c r="J151" s="20">
        <f t="shared" si="112"/>
        <v>10043.240972400577</v>
      </c>
      <c r="K151" s="20">
        <f t="shared" si="112"/>
        <v>10194.390904114787</v>
      </c>
      <c r="L151" s="20">
        <f t="shared" si="112"/>
        <v>10345.020866302395</v>
      </c>
      <c r="M151" s="20">
        <f t="shared" si="112"/>
        <v>10494.972699281258</v>
      </c>
      <c r="N151" s="20">
        <f t="shared" si="112"/>
        <v>10643.970864241624</v>
      </c>
      <c r="O151" s="20">
        <f t="shared" si="112"/>
        <v>10791.944111286408</v>
      </c>
      <c r="P151" s="20">
        <f t="shared" si="112"/>
        <v>10938.556537206281</v>
      </c>
      <c r="Q151" s="20">
        <f t="shared" si="112"/>
        <v>11083.781754215879</v>
      </c>
      <c r="R151" s="20">
        <f t="shared" si="112"/>
        <v>11227.256764677262</v>
      </c>
      <c r="S151" s="20">
        <f t="shared" si="112"/>
        <v>11369.577244002585</v>
      </c>
      <c r="T151" s="20">
        <f t="shared" si="112"/>
        <v>11509.907667342373</v>
      </c>
      <c r="U151" s="20">
        <f t="shared" si="112"/>
        <v>11649.447837700482</v>
      </c>
      <c r="V151" s="20">
        <f t="shared" si="112"/>
        <v>11789.001755796462</v>
      </c>
      <c r="W151" s="20">
        <f t="shared" si="112"/>
        <v>11928.335289393723</v>
      </c>
      <c r="X151" s="20">
        <f t="shared" si="112"/>
        <v>12067.0582856331</v>
      </c>
      <c r="Y151" s="20">
        <f t="shared" si="112"/>
        <v>12208.248687402103</v>
      </c>
      <c r="Z151" s="20">
        <f t="shared" si="112"/>
        <v>12348.895694163526</v>
      </c>
      <c r="AA151" s="20">
        <f t="shared" ref="AA151:AJ151" si="113">+AA$84*AA112</f>
        <v>12490.030948645081</v>
      </c>
      <c r="AB151" s="20">
        <f t="shared" si="113"/>
        <v>12630.546981153464</v>
      </c>
      <c r="AC151" s="20">
        <f t="shared" si="113"/>
        <v>12772.22667544176</v>
      </c>
      <c r="AD151" s="20">
        <f t="shared" si="113"/>
        <v>12913.690919123028</v>
      </c>
      <c r="AE151" s="20">
        <f t="shared" si="113"/>
        <v>13054.692723505968</v>
      </c>
      <c r="AF151" s="20">
        <f t="shared" si="113"/>
        <v>13196.054210180662</v>
      </c>
      <c r="AG151" s="20">
        <f t="shared" si="113"/>
        <v>13280.037614168439</v>
      </c>
      <c r="AH151" s="20">
        <f t="shared" si="113"/>
        <v>13344.499202829389</v>
      </c>
      <c r="AI151" s="20">
        <f t="shared" si="113"/>
        <v>13408.431279353543</v>
      </c>
      <c r="AJ151" s="21">
        <f t="shared" si="113"/>
        <v>13472.23800194525</v>
      </c>
    </row>
    <row r="152" spans="1:36" x14ac:dyDescent="0.3">
      <c r="A152" s="7" t="s">
        <v>352</v>
      </c>
      <c r="B152" s="55" t="s">
        <v>529</v>
      </c>
      <c r="C152" s="20">
        <f t="shared" si="109"/>
        <v>38164.704136156979</v>
      </c>
      <c r="D152" s="20">
        <f t="shared" si="109"/>
        <v>36750.063020332418</v>
      </c>
      <c r="E152" s="20">
        <f t="shared" si="109"/>
        <v>37853.702476850565</v>
      </c>
      <c r="F152" s="20">
        <f t="shared" si="109"/>
        <v>38986.433172516336</v>
      </c>
      <c r="G152" s="20">
        <f t="shared" si="109"/>
        <v>39251.065673622739</v>
      </c>
      <c r="H152" s="20">
        <f t="shared" si="109"/>
        <v>38506.891067224016</v>
      </c>
      <c r="I152" s="20">
        <f t="shared" ref="I152:Z152" si="114">+I$84*I113</f>
        <v>28540.293674804452</v>
      </c>
      <c r="J152" s="20">
        <f t="shared" si="114"/>
        <v>28741.058781001571</v>
      </c>
      <c r="K152" s="20">
        <f t="shared" si="114"/>
        <v>28871.800332010884</v>
      </c>
      <c r="L152" s="20">
        <f t="shared" si="114"/>
        <v>28997.60608802531</v>
      </c>
      <c r="M152" s="20">
        <f t="shared" si="114"/>
        <v>29118.174169129998</v>
      </c>
      <c r="N152" s="20">
        <f t="shared" si="114"/>
        <v>29232.893267862983</v>
      </c>
      <c r="O152" s="20">
        <f t="shared" si="114"/>
        <v>29341.732836995452</v>
      </c>
      <c r="P152" s="20">
        <f t="shared" si="114"/>
        <v>29443.952040427281</v>
      </c>
      <c r="Q152" s="20">
        <f t="shared" si="114"/>
        <v>29539.66513819711</v>
      </c>
      <c r="R152" s="20">
        <f t="shared" si="114"/>
        <v>29628.094600111675</v>
      </c>
      <c r="S152" s="20">
        <f t="shared" si="114"/>
        <v>29710.999412607969</v>
      </c>
      <c r="T152" s="20">
        <f t="shared" si="114"/>
        <v>29786.367714360473</v>
      </c>
      <c r="U152" s="20">
        <f t="shared" si="114"/>
        <v>29857.482404840564</v>
      </c>
      <c r="V152" s="20">
        <f t="shared" si="114"/>
        <v>29926.497307985275</v>
      </c>
      <c r="W152" s="20">
        <f t="shared" si="114"/>
        <v>29992.874806342566</v>
      </c>
      <c r="X152" s="20">
        <f t="shared" si="114"/>
        <v>30055.709224096194</v>
      </c>
      <c r="Y152" s="20">
        <f t="shared" si="114"/>
        <v>30122.686357121747</v>
      </c>
      <c r="Z152" s="20">
        <f t="shared" si="114"/>
        <v>30186.322897631762</v>
      </c>
      <c r="AA152" s="20">
        <f t="shared" ref="AA152:AJ152" si="115">+AA$84*AA113</f>
        <v>30249.20171987934</v>
      </c>
      <c r="AB152" s="20">
        <f t="shared" si="115"/>
        <v>30308.678223203155</v>
      </c>
      <c r="AC152" s="20">
        <f t="shared" si="115"/>
        <v>30369.076893692032</v>
      </c>
      <c r="AD152" s="20">
        <f t="shared" si="115"/>
        <v>30427.115623465255</v>
      </c>
      <c r="AE152" s="20">
        <f t="shared" si="115"/>
        <v>30482.273852796417</v>
      </c>
      <c r="AF152" s="20">
        <f t="shared" si="115"/>
        <v>30536.523960558636</v>
      </c>
      <c r="AG152" s="20">
        <f t="shared" si="115"/>
        <v>30457.462758054517</v>
      </c>
      <c r="AH152" s="20">
        <f t="shared" si="115"/>
        <v>30334.674348140037</v>
      </c>
      <c r="AI152" s="20">
        <f t="shared" si="115"/>
        <v>30212.108192225645</v>
      </c>
      <c r="AJ152" s="21">
        <f t="shared" si="115"/>
        <v>30090.667031100304</v>
      </c>
    </row>
    <row r="153" spans="1:36" x14ac:dyDescent="0.3">
      <c r="A153" s="7" t="s">
        <v>353</v>
      </c>
      <c r="B153" s="55" t="s">
        <v>529</v>
      </c>
      <c r="C153" s="20">
        <f t="shared" si="109"/>
        <v>2373.4519018531428</v>
      </c>
      <c r="D153" s="20">
        <f t="shared" si="109"/>
        <v>2508.2011118905666</v>
      </c>
      <c r="E153" s="20">
        <f t="shared" si="109"/>
        <v>2590.2669896373168</v>
      </c>
      <c r="F153" s="20">
        <f t="shared" si="109"/>
        <v>2727.1162663485329</v>
      </c>
      <c r="G153" s="20">
        <f t="shared" si="109"/>
        <v>2864.421021482935</v>
      </c>
      <c r="H153" s="20">
        <f t="shared" si="109"/>
        <v>2860.6116443093611</v>
      </c>
      <c r="I153" s="20">
        <f t="shared" ref="I153:Z153" si="116">+I$84*I114</f>
        <v>2241.1651042525236</v>
      </c>
      <c r="J153" s="20">
        <f t="shared" si="116"/>
        <v>2335.404196934574</v>
      </c>
      <c r="K153" s="20">
        <f t="shared" si="116"/>
        <v>2425.0708758489232</v>
      </c>
      <c r="L153" s="20">
        <f t="shared" si="116"/>
        <v>2515.2394540957293</v>
      </c>
      <c r="M153" s="20">
        <f t="shared" si="116"/>
        <v>2605.8459259112751</v>
      </c>
      <c r="N153" s="20">
        <f t="shared" si="116"/>
        <v>2696.7942074158759</v>
      </c>
      <c r="O153" s="20">
        <f t="shared" si="116"/>
        <v>2788.0364162687497</v>
      </c>
      <c r="P153" s="20">
        <f t="shared" si="116"/>
        <v>2879.4546248098059</v>
      </c>
      <c r="Q153" s="20">
        <f t="shared" si="116"/>
        <v>2971.0084158685122</v>
      </c>
      <c r="R153" s="20">
        <f t="shared" si="116"/>
        <v>3062.566183488545</v>
      </c>
      <c r="S153" s="20">
        <f t="shared" si="116"/>
        <v>3154.2566299810019</v>
      </c>
      <c r="T153" s="20">
        <f t="shared" si="116"/>
        <v>3245.8169700678486</v>
      </c>
      <c r="U153" s="20">
        <f t="shared" si="116"/>
        <v>3337.5534069866317</v>
      </c>
      <c r="V153" s="20">
        <f t="shared" si="116"/>
        <v>3429.679455036337</v>
      </c>
      <c r="W153" s="20">
        <f t="shared" si="116"/>
        <v>3522.1167523334134</v>
      </c>
      <c r="X153" s="20">
        <f t="shared" si="116"/>
        <v>3614.7364889487708</v>
      </c>
      <c r="Y153" s="20">
        <f t="shared" si="116"/>
        <v>3708.457154476605</v>
      </c>
      <c r="Z153" s="20">
        <f t="shared" si="116"/>
        <v>3802.3740035856422</v>
      </c>
      <c r="AA153" s="20">
        <f t="shared" ref="AA153:AJ153" si="117">+AA$84*AA114</f>
        <v>3896.7936598225606</v>
      </c>
      <c r="AB153" s="20">
        <f t="shared" si="117"/>
        <v>3991.363819110506</v>
      </c>
      <c r="AC153" s="20">
        <f t="shared" si="117"/>
        <v>4086.6395392886511</v>
      </c>
      <c r="AD153" s="20">
        <f t="shared" si="117"/>
        <v>4182.1800852117995</v>
      </c>
      <c r="AE153" s="20">
        <f t="shared" si="117"/>
        <v>4277.8943780094496</v>
      </c>
      <c r="AF153" s="20">
        <f t="shared" si="117"/>
        <v>4374.0422896215659</v>
      </c>
      <c r="AG153" s="20">
        <f t="shared" si="117"/>
        <v>4451.26791283482</v>
      </c>
      <c r="AH153" s="20">
        <f t="shared" si="117"/>
        <v>4521.7612350563058</v>
      </c>
      <c r="AI153" s="20">
        <f t="shared" si="117"/>
        <v>4591.8175500123925</v>
      </c>
      <c r="AJ153" s="21">
        <f t="shared" si="117"/>
        <v>4661.5766945534169</v>
      </c>
    </row>
    <row r="154" spans="1:36" x14ac:dyDescent="0.3">
      <c r="A154" s="7" t="s">
        <v>354</v>
      </c>
      <c r="B154" s="55" t="s">
        <v>529</v>
      </c>
      <c r="C154" s="20">
        <f t="shared" si="109"/>
        <v>23.199428496451237</v>
      </c>
      <c r="D154" s="20">
        <f t="shared" si="109"/>
        <v>27.671099714566793</v>
      </c>
      <c r="E154" s="20">
        <f t="shared" si="109"/>
        <v>23.120693820474415</v>
      </c>
      <c r="F154" s="20">
        <f t="shared" si="109"/>
        <v>23.287860394364134</v>
      </c>
      <c r="G154" s="20">
        <f t="shared" si="109"/>
        <v>23.350024554873833</v>
      </c>
      <c r="H154" s="20">
        <f t="shared" si="109"/>
        <v>15.896765140414338</v>
      </c>
      <c r="I154" s="20">
        <f t="shared" ref="I154:Z154" si="118">+I$84*I115</f>
        <v>14.53624198394175</v>
      </c>
      <c r="J154" s="20">
        <f t="shared" si="118"/>
        <v>14.076371509308924</v>
      </c>
      <c r="K154" s="20">
        <f t="shared" si="118"/>
        <v>13.574201240376793</v>
      </c>
      <c r="L154" s="20">
        <f t="shared" si="118"/>
        <v>13.063145445281892</v>
      </c>
      <c r="M154" s="20">
        <f t="shared" si="118"/>
        <v>12.543339049441803</v>
      </c>
      <c r="N154" s="20">
        <f t="shared" si="118"/>
        <v>12.014815107766996</v>
      </c>
      <c r="O154" s="20">
        <f t="shared" si="118"/>
        <v>11.477883871492407</v>
      </c>
      <c r="P154" s="20">
        <f t="shared" si="118"/>
        <v>10.932596035333351</v>
      </c>
      <c r="Q154" s="20">
        <f t="shared" si="118"/>
        <v>10.37936358366612</v>
      </c>
      <c r="R154" s="20">
        <f t="shared" si="118"/>
        <v>9.8182958623966829</v>
      </c>
      <c r="S154" s="20">
        <f t="shared" si="118"/>
        <v>9.2503562743924892</v>
      </c>
      <c r="T154" s="20">
        <f t="shared" si="118"/>
        <v>8.6752708455396306</v>
      </c>
      <c r="U154" s="20">
        <f t="shared" si="118"/>
        <v>8.0943648680253339</v>
      </c>
      <c r="V154" s="20">
        <f t="shared" si="118"/>
        <v>7.5084174143633087</v>
      </c>
      <c r="W154" s="20">
        <f t="shared" si="118"/>
        <v>6.9174135764160853</v>
      </c>
      <c r="X154" s="20">
        <f t="shared" si="118"/>
        <v>6.3213053217854069</v>
      </c>
      <c r="Y154" s="20">
        <f t="shared" si="118"/>
        <v>5.7217511352214911</v>
      </c>
      <c r="Z154" s="20">
        <f t="shared" si="118"/>
        <v>5.1172111107972054</v>
      </c>
      <c r="AA154" s="20">
        <f t="shared" ref="AA154:AJ154" si="119">+AA$84*AA115</f>
        <v>4.508257225783435</v>
      </c>
      <c r="AB154" s="20">
        <f t="shared" si="119"/>
        <v>3.8945785625932419</v>
      </c>
      <c r="AC154" s="20">
        <f t="shared" si="119"/>
        <v>3.2768342118848386</v>
      </c>
      <c r="AD154" s="20">
        <f t="shared" si="119"/>
        <v>2.6546634117491252</v>
      </c>
      <c r="AE154" s="20">
        <f t="shared" si="119"/>
        <v>2.0281606309684328</v>
      </c>
      <c r="AF154" s="20">
        <f t="shared" si="119"/>
        <v>1.3975783947973026</v>
      </c>
      <c r="AG154" s="20">
        <f t="shared" si="119"/>
        <v>0.75965429563866105</v>
      </c>
      <c r="AH154" s="20">
        <f t="shared" si="119"/>
        <v>0.12308724294170591</v>
      </c>
      <c r="AI154" s="20">
        <f t="shared" si="119"/>
        <v>-0.51011121210263599</v>
      </c>
      <c r="AJ154" s="21">
        <f t="shared" si="119"/>
        <v>-1.1399751716296933</v>
      </c>
    </row>
    <row r="155" spans="1:36" x14ac:dyDescent="0.3">
      <c r="A155" s="16" t="s">
        <v>355</v>
      </c>
      <c r="B155" s="54" t="s">
        <v>529</v>
      </c>
      <c r="C155" s="18">
        <f t="shared" ref="C155:H155" si="120">+C$85*C116</f>
        <v>0</v>
      </c>
      <c r="D155" s="18">
        <f t="shared" si="120"/>
        <v>0</v>
      </c>
      <c r="E155" s="18">
        <f t="shared" si="120"/>
        <v>0</v>
      </c>
      <c r="F155" s="18">
        <f t="shared" si="120"/>
        <v>0</v>
      </c>
      <c r="G155" s="18">
        <f t="shared" si="120"/>
        <v>0</v>
      </c>
      <c r="H155" s="18">
        <f t="shared" si="120"/>
        <v>0</v>
      </c>
      <c r="I155" s="18">
        <f t="shared" ref="I155:Z155" si="121">+I$85*I116</f>
        <v>0</v>
      </c>
      <c r="J155" s="18">
        <f t="shared" si="121"/>
        <v>0</v>
      </c>
      <c r="K155" s="18">
        <f t="shared" si="121"/>
        <v>0</v>
      </c>
      <c r="L155" s="18">
        <f t="shared" si="121"/>
        <v>0</v>
      </c>
      <c r="M155" s="18">
        <f t="shared" si="121"/>
        <v>0</v>
      </c>
      <c r="N155" s="18">
        <f t="shared" si="121"/>
        <v>0</v>
      </c>
      <c r="O155" s="18">
        <f t="shared" si="121"/>
        <v>0</v>
      </c>
      <c r="P155" s="18">
        <f t="shared" si="121"/>
        <v>0</v>
      </c>
      <c r="Q155" s="18">
        <f t="shared" si="121"/>
        <v>0</v>
      </c>
      <c r="R155" s="18">
        <f t="shared" si="121"/>
        <v>0</v>
      </c>
      <c r="S155" s="18">
        <f t="shared" si="121"/>
        <v>0</v>
      </c>
      <c r="T155" s="18">
        <f t="shared" si="121"/>
        <v>0</v>
      </c>
      <c r="U155" s="18">
        <f t="shared" si="121"/>
        <v>0</v>
      </c>
      <c r="V155" s="18">
        <f t="shared" si="121"/>
        <v>0</v>
      </c>
      <c r="W155" s="18">
        <f t="shared" si="121"/>
        <v>0</v>
      </c>
      <c r="X155" s="18">
        <f t="shared" si="121"/>
        <v>0</v>
      </c>
      <c r="Y155" s="18">
        <f t="shared" si="121"/>
        <v>0</v>
      </c>
      <c r="Z155" s="18">
        <f t="shared" si="121"/>
        <v>0</v>
      </c>
      <c r="AA155" s="18">
        <f t="shared" ref="AA155:AJ155" si="122">+AA$85*AA116</f>
        <v>0</v>
      </c>
      <c r="AB155" s="18">
        <f t="shared" si="122"/>
        <v>0</v>
      </c>
      <c r="AC155" s="18">
        <f t="shared" si="122"/>
        <v>0</v>
      </c>
      <c r="AD155" s="18">
        <f t="shared" si="122"/>
        <v>0</v>
      </c>
      <c r="AE155" s="18">
        <f t="shared" si="122"/>
        <v>0</v>
      </c>
      <c r="AF155" s="18">
        <f t="shared" si="122"/>
        <v>0</v>
      </c>
      <c r="AG155" s="18">
        <f t="shared" si="122"/>
        <v>0</v>
      </c>
      <c r="AH155" s="18">
        <f t="shared" si="122"/>
        <v>0</v>
      </c>
      <c r="AI155" s="18">
        <f t="shared" si="122"/>
        <v>0</v>
      </c>
      <c r="AJ155" s="19">
        <f t="shared" si="122"/>
        <v>0</v>
      </c>
    </row>
    <row r="156" spans="1:36" x14ac:dyDescent="0.3">
      <c r="A156" s="7" t="s">
        <v>356</v>
      </c>
      <c r="B156" s="55" t="s">
        <v>529</v>
      </c>
      <c r="C156" s="20">
        <f t="shared" ref="C156:H159" si="123">+C$85*C117</f>
        <v>16983.329159540812</v>
      </c>
      <c r="D156" s="20">
        <f t="shared" si="123"/>
        <v>16598.374368711833</v>
      </c>
      <c r="E156" s="20">
        <f t="shared" si="123"/>
        <v>17734.622867389717</v>
      </c>
      <c r="F156" s="20">
        <f t="shared" si="123"/>
        <v>18945.621686099599</v>
      </c>
      <c r="G156" s="20">
        <f t="shared" si="123"/>
        <v>19550.950047732003</v>
      </c>
      <c r="H156" s="20">
        <f t="shared" si="123"/>
        <v>18224.30632098133</v>
      </c>
      <c r="I156" s="20">
        <f t="shared" ref="I156:Z156" si="124">+I$85*I117</f>
        <v>14085.976099552705</v>
      </c>
      <c r="J156" s="20">
        <f t="shared" si="124"/>
        <v>13720.02802998325</v>
      </c>
      <c r="K156" s="20">
        <f t="shared" si="124"/>
        <v>13327.41259457651</v>
      </c>
      <c r="L156" s="20">
        <f t="shared" si="124"/>
        <v>12940.128851582154</v>
      </c>
      <c r="M156" s="20">
        <f t="shared" si="124"/>
        <v>12557.929962457385</v>
      </c>
      <c r="N156" s="20">
        <f t="shared" si="124"/>
        <v>12180.465405091696</v>
      </c>
      <c r="O156" s="20">
        <f t="shared" si="124"/>
        <v>11807.659673952738</v>
      </c>
      <c r="P156" s="20">
        <f t="shared" si="124"/>
        <v>11439.16780308492</v>
      </c>
      <c r="Q156" s="20">
        <f t="shared" si="124"/>
        <v>11075.010105071575</v>
      </c>
      <c r="R156" s="20">
        <f t="shared" si="124"/>
        <v>10714.881068663944</v>
      </c>
      <c r="S156" s="20">
        <f t="shared" si="124"/>
        <v>10359.402739536052</v>
      </c>
      <c r="T156" s="20">
        <f t="shared" si="124"/>
        <v>10007.842235395963</v>
      </c>
      <c r="U156" s="20">
        <f t="shared" si="124"/>
        <v>9661.2839412545127</v>
      </c>
      <c r="V156" s="20">
        <f t="shared" si="124"/>
        <v>9320.3018510461607</v>
      </c>
      <c r="W156" s="20">
        <f t="shared" si="124"/>
        <v>8984.5670474802628</v>
      </c>
      <c r="X156" s="20">
        <f t="shared" si="124"/>
        <v>8653.6782285504651</v>
      </c>
      <c r="Y156" s="20">
        <f t="shared" si="124"/>
        <v>8329.6584177477853</v>
      </c>
      <c r="Z156" s="20">
        <f t="shared" si="124"/>
        <v>8010.1677064438618</v>
      </c>
      <c r="AA156" s="20">
        <f t="shared" ref="AA156:AJ156" si="125">+AA$85*AA117</f>
        <v>7689.0990510666234</v>
      </c>
      <c r="AB156" s="20">
        <f t="shared" si="125"/>
        <v>7374.9271355512192</v>
      </c>
      <c r="AC156" s="20">
        <f t="shared" si="125"/>
        <v>7066.3187547254565</v>
      </c>
      <c r="AD156" s="20">
        <f t="shared" si="125"/>
        <v>6762.325965734537</v>
      </c>
      <c r="AE156" s="20">
        <f t="shared" si="125"/>
        <v>6462.73018470032</v>
      </c>
      <c r="AF156" s="20">
        <f t="shared" si="125"/>
        <v>6167.8423927326739</v>
      </c>
      <c r="AG156" s="20">
        <f t="shared" si="125"/>
        <v>5877.3753462797276</v>
      </c>
      <c r="AH156" s="20">
        <f t="shared" si="125"/>
        <v>5591.2969417302011</v>
      </c>
      <c r="AI156" s="20">
        <f t="shared" si="125"/>
        <v>5309.4924776565686</v>
      </c>
      <c r="AJ156" s="21">
        <f t="shared" si="125"/>
        <v>5031.9971331417919</v>
      </c>
    </row>
    <row r="157" spans="1:36" x14ac:dyDescent="0.3">
      <c r="A157" s="7" t="s">
        <v>357</v>
      </c>
      <c r="B157" s="55" t="s">
        <v>529</v>
      </c>
      <c r="C157" s="20">
        <f t="shared" si="123"/>
        <v>272.44979207186105</v>
      </c>
      <c r="D157" s="20">
        <f t="shared" si="123"/>
        <v>175.93398380440257</v>
      </c>
      <c r="E157" s="20">
        <f t="shared" si="123"/>
        <v>300.49109436477244</v>
      </c>
      <c r="F157" s="20">
        <f t="shared" si="123"/>
        <v>331.26722656978598</v>
      </c>
      <c r="G157" s="20">
        <f t="shared" si="123"/>
        <v>388.13967483414967</v>
      </c>
      <c r="H157" s="20">
        <f t="shared" si="123"/>
        <v>196.22301660404594</v>
      </c>
      <c r="I157" s="20">
        <f t="shared" ref="I157:Z157" si="126">+I$85*I118</f>
        <v>198.44910803200202</v>
      </c>
      <c r="J157" s="20">
        <f t="shared" si="126"/>
        <v>189.07813638460806</v>
      </c>
      <c r="K157" s="20">
        <f t="shared" si="126"/>
        <v>179.58145558434759</v>
      </c>
      <c r="L157" s="20">
        <f t="shared" si="126"/>
        <v>170.40417855325114</v>
      </c>
      <c r="M157" s="20">
        <f t="shared" si="126"/>
        <v>161.53745123938668</v>
      </c>
      <c r="N157" s="20">
        <f t="shared" si="126"/>
        <v>152.97144239072912</v>
      </c>
      <c r="O157" s="20">
        <f t="shared" si="126"/>
        <v>144.7001403020808</v>
      </c>
      <c r="P157" s="20">
        <f t="shared" si="126"/>
        <v>136.71442603712049</v>
      </c>
      <c r="Q157" s="20">
        <f t="shared" si="126"/>
        <v>129.00987455634291</v>
      </c>
      <c r="R157" s="20">
        <f t="shared" si="126"/>
        <v>121.57835900543196</v>
      </c>
      <c r="S157" s="20">
        <f t="shared" si="126"/>
        <v>114.42238570771711</v>
      </c>
      <c r="T157" s="20">
        <f t="shared" si="126"/>
        <v>107.52917303420361</v>
      </c>
      <c r="U157" s="20">
        <f t="shared" si="126"/>
        <v>100.90582012673893</v>
      </c>
      <c r="V157" s="20">
        <f t="shared" si="126"/>
        <v>94.552966986189887</v>
      </c>
      <c r="W157" s="20">
        <f t="shared" si="126"/>
        <v>88.461699207139674</v>
      </c>
      <c r="X157" s="20">
        <f t="shared" si="126"/>
        <v>82.622827564535058</v>
      </c>
      <c r="Y157" s="20">
        <f t="shared" si="126"/>
        <v>77.050088335808951</v>
      </c>
      <c r="Z157" s="20">
        <f t="shared" si="126"/>
        <v>71.715773639130546</v>
      </c>
      <c r="AA157" s="20">
        <f t="shared" ref="AA157:AJ157" si="127">+AA$85*AA118</f>
        <v>66.562366876879494</v>
      </c>
      <c r="AB157" s="20">
        <f t="shared" si="127"/>
        <v>61.661512968076053</v>
      </c>
      <c r="AC157" s="20">
        <f t="shared" si="127"/>
        <v>56.99574008532835</v>
      </c>
      <c r="AD157" s="20">
        <f t="shared" si="127"/>
        <v>52.552169101936194</v>
      </c>
      <c r="AE157" s="20">
        <f t="shared" si="127"/>
        <v>48.324512049840024</v>
      </c>
      <c r="AF157" s="20">
        <f t="shared" si="127"/>
        <v>44.310561279290141</v>
      </c>
      <c r="AG157" s="20">
        <f t="shared" si="127"/>
        <v>40.5036409590247</v>
      </c>
      <c r="AH157" s="20">
        <f t="shared" si="127"/>
        <v>36.899114163460474</v>
      </c>
      <c r="AI157" s="20">
        <f t="shared" si="127"/>
        <v>33.49187878692495</v>
      </c>
      <c r="AJ157" s="21">
        <f t="shared" si="127"/>
        <v>30.277886211434069</v>
      </c>
    </row>
    <row r="158" spans="1:36" x14ac:dyDescent="0.3">
      <c r="A158" s="7" t="s">
        <v>358</v>
      </c>
      <c r="B158" s="55" t="s">
        <v>529</v>
      </c>
      <c r="C158" s="20">
        <f t="shared" si="123"/>
        <v>186.00592897028324</v>
      </c>
      <c r="D158" s="20">
        <f t="shared" si="123"/>
        <v>262.71444496493785</v>
      </c>
      <c r="E158" s="20">
        <f t="shared" si="123"/>
        <v>309.47658808125271</v>
      </c>
      <c r="F158" s="20">
        <f t="shared" si="123"/>
        <v>321.89839095613104</v>
      </c>
      <c r="G158" s="20">
        <f t="shared" si="123"/>
        <v>350.93205931775134</v>
      </c>
      <c r="H158" s="20">
        <f t="shared" si="123"/>
        <v>180.63351679997922</v>
      </c>
      <c r="I158" s="20">
        <f t="shared" ref="I158:Z158" si="128">+I$85*I119</f>
        <v>170.62032701237464</v>
      </c>
      <c r="J158" s="20">
        <f t="shared" si="128"/>
        <v>155.96143833140806</v>
      </c>
      <c r="K158" s="20">
        <f t="shared" si="128"/>
        <v>141.58600316066256</v>
      </c>
      <c r="L158" s="20">
        <f t="shared" si="128"/>
        <v>127.86778342367839</v>
      </c>
      <c r="M158" s="20">
        <f t="shared" si="128"/>
        <v>114.790746091294</v>
      </c>
      <c r="N158" s="20">
        <f t="shared" si="128"/>
        <v>102.33877527878636</v>
      </c>
      <c r="O158" s="20">
        <f t="shared" si="128"/>
        <v>90.498952885513376</v>
      </c>
      <c r="P158" s="20">
        <f t="shared" si="128"/>
        <v>79.256768476898344</v>
      </c>
      <c r="Q158" s="20">
        <f t="shared" si="128"/>
        <v>68.601038897371453</v>
      </c>
      <c r="R158" s="20">
        <f t="shared" si="128"/>
        <v>58.518789888069094</v>
      </c>
      <c r="S158" s="20">
        <f t="shared" si="128"/>
        <v>49.002376171868171</v>
      </c>
      <c r="T158" s="20">
        <f t="shared" si="128"/>
        <v>40.036961197864883</v>
      </c>
      <c r="U158" s="20">
        <f t="shared" si="128"/>
        <v>31.61584009853437</v>
      </c>
      <c r="V158" s="20">
        <f t="shared" si="128"/>
        <v>23.727900245720054</v>
      </c>
      <c r="W158" s="20">
        <f t="shared" si="128"/>
        <v>16.358773272396128</v>
      </c>
      <c r="X158" s="20">
        <f t="shared" si="128"/>
        <v>9.4950212880428726</v>
      </c>
      <c r="Y158" s="20">
        <f t="shared" si="128"/>
        <v>3.1253296643717832</v>
      </c>
      <c r="Z158" s="20">
        <f t="shared" si="128"/>
        <v>-2.7658893760552736</v>
      </c>
      <c r="AA158" s="20">
        <f t="shared" ref="AA158:AJ158" si="129">+AA$85*AA119</f>
        <v>0</v>
      </c>
      <c r="AB158" s="20">
        <f t="shared" si="129"/>
        <v>0</v>
      </c>
      <c r="AC158" s="20">
        <f t="shared" si="129"/>
        <v>0</v>
      </c>
      <c r="AD158" s="20">
        <f t="shared" si="129"/>
        <v>0</v>
      </c>
      <c r="AE158" s="20">
        <f t="shared" si="129"/>
        <v>0</v>
      </c>
      <c r="AF158" s="20">
        <f t="shared" si="129"/>
        <v>0</v>
      </c>
      <c r="AG158" s="20">
        <f t="shared" si="129"/>
        <v>0</v>
      </c>
      <c r="AH158" s="20">
        <f t="shared" si="129"/>
        <v>0</v>
      </c>
      <c r="AI158" s="20">
        <f t="shared" si="129"/>
        <v>0</v>
      </c>
      <c r="AJ158" s="21">
        <f t="shared" si="129"/>
        <v>0</v>
      </c>
    </row>
    <row r="159" spans="1:36" x14ac:dyDescent="0.3">
      <c r="A159" s="11" t="s">
        <v>359</v>
      </c>
      <c r="B159" s="56" t="s">
        <v>529</v>
      </c>
      <c r="C159" s="23">
        <f t="shared" si="123"/>
        <v>271.72330626468511</v>
      </c>
      <c r="D159" s="23">
        <f t="shared" si="123"/>
        <v>172.12213372373165</v>
      </c>
      <c r="E159" s="23">
        <f t="shared" si="123"/>
        <v>249.88546168471075</v>
      </c>
      <c r="F159" s="23">
        <f t="shared" si="123"/>
        <v>191.25155348871539</v>
      </c>
      <c r="G159" s="23">
        <f t="shared" si="123"/>
        <v>278.8165894996788</v>
      </c>
      <c r="H159" s="23">
        <f t="shared" si="123"/>
        <v>249.78964226174153</v>
      </c>
      <c r="I159" s="23">
        <f t="shared" ref="I159:Z159" si="130">+I$85*I120</f>
        <v>162.91699599853757</v>
      </c>
      <c r="J159" s="23">
        <f t="shared" si="130"/>
        <v>153.56497487590079</v>
      </c>
      <c r="K159" s="23">
        <f t="shared" si="130"/>
        <v>144.20813486770655</v>
      </c>
      <c r="L159" s="23">
        <f t="shared" si="130"/>
        <v>135.20964744683903</v>
      </c>
      <c r="M159" s="23">
        <f t="shared" si="130"/>
        <v>126.56012799913643</v>
      </c>
      <c r="N159" s="23">
        <f t="shared" si="130"/>
        <v>118.24957996903113</v>
      </c>
      <c r="O159" s="23">
        <f t="shared" si="130"/>
        <v>110.27112081643601</v>
      </c>
      <c r="P159" s="23">
        <f t="shared" si="130"/>
        <v>102.61558828249218</v>
      </c>
      <c r="Q159" s="23">
        <f t="shared" si="130"/>
        <v>95.277495568983298</v>
      </c>
      <c r="R159" s="23">
        <f t="shared" si="130"/>
        <v>88.248666541482521</v>
      </c>
      <c r="S159" s="23">
        <f t="shared" si="130"/>
        <v>81.52869625493058</v>
      </c>
      <c r="T159" s="23">
        <f t="shared" si="130"/>
        <v>75.106124892100226</v>
      </c>
      <c r="U159" s="23">
        <f t="shared" si="130"/>
        <v>68.983562068013313</v>
      </c>
      <c r="V159" s="23">
        <f t="shared" si="130"/>
        <v>63.158602619846285</v>
      </c>
      <c r="W159" s="23">
        <f t="shared" si="130"/>
        <v>57.622243710149277</v>
      </c>
      <c r="X159" s="23">
        <f t="shared" si="130"/>
        <v>52.365550063260393</v>
      </c>
      <c r="Y159" s="23">
        <f t="shared" si="130"/>
        <v>47.393987879862031</v>
      </c>
      <c r="Z159" s="23">
        <f t="shared" si="130"/>
        <v>42.686879480449264</v>
      </c>
      <c r="AA159" s="23">
        <f t="shared" ref="AA159:AJ159" si="131">+AA$85*AA120</f>
        <v>38.208231140423877</v>
      </c>
      <c r="AB159" s="23">
        <f t="shared" si="131"/>
        <v>33.998068233478747</v>
      </c>
      <c r="AC159" s="23">
        <f t="shared" si="131"/>
        <v>30.042563148031363</v>
      </c>
      <c r="AD159" s="23">
        <f t="shared" si="131"/>
        <v>26.331330033584361</v>
      </c>
      <c r="AE159" s="23">
        <f t="shared" si="131"/>
        <v>22.857944111232111</v>
      </c>
      <c r="AF159" s="23">
        <f t="shared" si="131"/>
        <v>19.61800001005864</v>
      </c>
      <c r="AG159" s="23">
        <f t="shared" si="131"/>
        <v>16.604982569341093</v>
      </c>
      <c r="AH159" s="23">
        <f t="shared" si="131"/>
        <v>13.813438271969041</v>
      </c>
      <c r="AI159" s="23">
        <f t="shared" si="131"/>
        <v>11.237806596557276</v>
      </c>
      <c r="AJ159" s="24">
        <f t="shared" si="131"/>
        <v>8.8729754805399814</v>
      </c>
    </row>
    <row r="160" spans="1:36" x14ac:dyDescent="0.3">
      <c r="A160" s="7" t="s">
        <v>360</v>
      </c>
      <c r="B160" s="55" t="s">
        <v>529</v>
      </c>
      <c r="C160" s="20">
        <f t="shared" ref="C160:H160" si="132">+C$86*C121</f>
        <v>0</v>
      </c>
      <c r="D160" s="20">
        <f t="shared" si="132"/>
        <v>0</v>
      </c>
      <c r="E160" s="20">
        <f t="shared" si="132"/>
        <v>0</v>
      </c>
      <c r="F160" s="20">
        <f t="shared" si="132"/>
        <v>0</v>
      </c>
      <c r="G160" s="20">
        <f t="shared" si="132"/>
        <v>0</v>
      </c>
      <c r="H160" s="20">
        <f t="shared" si="132"/>
        <v>0</v>
      </c>
      <c r="I160" s="20">
        <f t="shared" ref="I160:Z160" si="133">+I$86*I121</f>
        <v>0</v>
      </c>
      <c r="J160" s="20">
        <f>+J$86*J121</f>
        <v>0</v>
      </c>
      <c r="K160" s="20">
        <f t="shared" si="133"/>
        <v>0</v>
      </c>
      <c r="L160" s="20">
        <f t="shared" si="133"/>
        <v>0</v>
      </c>
      <c r="M160" s="20">
        <f t="shared" si="133"/>
        <v>0</v>
      </c>
      <c r="N160" s="20">
        <f t="shared" si="133"/>
        <v>0</v>
      </c>
      <c r="O160" s="20">
        <f t="shared" si="133"/>
        <v>0</v>
      </c>
      <c r="P160" s="20">
        <f t="shared" si="133"/>
        <v>0</v>
      </c>
      <c r="Q160" s="20">
        <f t="shared" si="133"/>
        <v>0</v>
      </c>
      <c r="R160" s="20">
        <f t="shared" si="133"/>
        <v>0</v>
      </c>
      <c r="S160" s="20">
        <f t="shared" si="133"/>
        <v>0</v>
      </c>
      <c r="T160" s="20">
        <f t="shared" si="133"/>
        <v>0</v>
      </c>
      <c r="U160" s="20">
        <f t="shared" si="133"/>
        <v>0</v>
      </c>
      <c r="V160" s="20">
        <f t="shared" si="133"/>
        <v>0</v>
      </c>
      <c r="W160" s="20">
        <f t="shared" si="133"/>
        <v>0</v>
      </c>
      <c r="X160" s="20">
        <f t="shared" si="133"/>
        <v>0</v>
      </c>
      <c r="Y160" s="20">
        <f t="shared" si="133"/>
        <v>0</v>
      </c>
      <c r="Z160" s="20">
        <f t="shared" si="133"/>
        <v>0</v>
      </c>
      <c r="AA160" s="20">
        <f t="shared" ref="AA160:AJ160" si="134">+AA$86*AA121</f>
        <v>0</v>
      </c>
      <c r="AB160" s="20">
        <f t="shared" si="134"/>
        <v>0</v>
      </c>
      <c r="AC160" s="20">
        <f t="shared" si="134"/>
        <v>0</v>
      </c>
      <c r="AD160" s="20">
        <f t="shared" si="134"/>
        <v>0</v>
      </c>
      <c r="AE160" s="20">
        <f t="shared" si="134"/>
        <v>0</v>
      </c>
      <c r="AF160" s="20">
        <f t="shared" si="134"/>
        <v>0</v>
      </c>
      <c r="AG160" s="20">
        <f t="shared" si="134"/>
        <v>0</v>
      </c>
      <c r="AH160" s="20">
        <f t="shared" si="134"/>
        <v>0</v>
      </c>
      <c r="AI160" s="20">
        <f t="shared" si="134"/>
        <v>0</v>
      </c>
      <c r="AJ160" s="21">
        <f t="shared" si="134"/>
        <v>0</v>
      </c>
    </row>
    <row r="161" spans="1:36" x14ac:dyDescent="0.3">
      <c r="A161" s="7" t="s">
        <v>361</v>
      </c>
      <c r="B161" s="55" t="s">
        <v>529</v>
      </c>
      <c r="C161" s="20">
        <f t="shared" ref="C161:H164" si="135">+C$86*C122</f>
        <v>36302.134904581304</v>
      </c>
      <c r="D161" s="20">
        <f t="shared" si="135"/>
        <v>31619.072770023293</v>
      </c>
      <c r="E161" s="20">
        <f t="shared" si="135"/>
        <v>30195.988995984269</v>
      </c>
      <c r="F161" s="20">
        <f t="shared" si="135"/>
        <v>28658.318299345861</v>
      </c>
      <c r="G161" s="20">
        <f t="shared" si="135"/>
        <v>22149.601522139215</v>
      </c>
      <c r="H161" s="20">
        <f t="shared" si="135"/>
        <v>31798.74095788912</v>
      </c>
      <c r="I161" s="20">
        <f t="shared" ref="I161:Z161" si="136">+I$86*I122</f>
        <v>32567.094168402757</v>
      </c>
      <c r="J161" s="20">
        <f t="shared" si="136"/>
        <v>32684.187009467074</v>
      </c>
      <c r="K161" s="20">
        <f t="shared" si="136"/>
        <v>32726.153075607661</v>
      </c>
      <c r="L161" s="20">
        <f t="shared" si="136"/>
        <v>32767.159740721701</v>
      </c>
      <c r="M161" s="20">
        <f t="shared" si="136"/>
        <v>32806.766618143331</v>
      </c>
      <c r="N161" s="20">
        <f t="shared" si="136"/>
        <v>32844.192674759193</v>
      </c>
      <c r="O161" s="20">
        <f t="shared" si="136"/>
        <v>32879.317591063133</v>
      </c>
      <c r="P161" s="20">
        <f t="shared" si="136"/>
        <v>32911.229332007584</v>
      </c>
      <c r="Q161" s="20">
        <f t="shared" si="136"/>
        <v>32939.978938920067</v>
      </c>
      <c r="R161" s="20">
        <f t="shared" si="136"/>
        <v>32964.624990295473</v>
      </c>
      <c r="S161" s="20">
        <f t="shared" si="136"/>
        <v>32987.050493815375</v>
      </c>
      <c r="T161" s="20">
        <f t="shared" si="136"/>
        <v>33004.944790106187</v>
      </c>
      <c r="U161" s="20">
        <f t="shared" si="136"/>
        <v>33021.871396669376</v>
      </c>
      <c r="V161" s="20">
        <f t="shared" si="136"/>
        <v>33040.121680369375</v>
      </c>
      <c r="W161" s="20">
        <f t="shared" si="136"/>
        <v>33059.007165876254</v>
      </c>
      <c r="X161" s="20">
        <f t="shared" si="136"/>
        <v>33077.441749389276</v>
      </c>
      <c r="Y161" s="20">
        <f t="shared" si="136"/>
        <v>33103.789934863409</v>
      </c>
      <c r="Z161" s="20">
        <f t="shared" si="136"/>
        <v>33129.725568370151</v>
      </c>
      <c r="AA161" s="20">
        <f t="shared" ref="AA161:AJ161" si="137">+AA$86*AA122</f>
        <v>33158.004296051287</v>
      </c>
      <c r="AB161" s="20">
        <f t="shared" si="137"/>
        <v>33185.647382389914</v>
      </c>
      <c r="AC161" s="20">
        <f t="shared" si="137"/>
        <v>33217.314378989002</v>
      </c>
      <c r="AD161" s="20">
        <f t="shared" si="137"/>
        <v>33249.336597778951</v>
      </c>
      <c r="AE161" s="20">
        <f t="shared" si="137"/>
        <v>33281.076953953569</v>
      </c>
      <c r="AF161" s="20">
        <f t="shared" si="137"/>
        <v>33232.460780695445</v>
      </c>
      <c r="AG161" s="20">
        <f t="shared" si="137"/>
        <v>33158.862663883076</v>
      </c>
      <c r="AH161" s="20">
        <f t="shared" si="137"/>
        <v>33087.057913275188</v>
      </c>
      <c r="AI161" s="20">
        <f t="shared" si="137"/>
        <v>33017.004803516429</v>
      </c>
      <c r="AJ161" s="21">
        <f t="shared" si="137"/>
        <v>32949.619651531713</v>
      </c>
    </row>
    <row r="162" spans="1:36" x14ac:dyDescent="0.3">
      <c r="A162" s="7" t="s">
        <v>362</v>
      </c>
      <c r="B162" s="55" t="s">
        <v>529</v>
      </c>
      <c r="C162" s="20">
        <f t="shared" si="135"/>
        <v>4928.346533977031</v>
      </c>
      <c r="D162" s="20">
        <f t="shared" si="135"/>
        <v>4301.8150243150312</v>
      </c>
      <c r="E162" s="20">
        <f t="shared" si="135"/>
        <v>4397.0464530681902</v>
      </c>
      <c r="F162" s="20">
        <f t="shared" si="135"/>
        <v>4075.1452779498227</v>
      </c>
      <c r="G162" s="20">
        <f t="shared" si="135"/>
        <v>4258.6086116839633</v>
      </c>
      <c r="H162" s="20">
        <f t="shared" si="135"/>
        <v>2763.4254321047829</v>
      </c>
      <c r="I162" s="20">
        <f t="shared" ref="I162:Z162" si="138">+I$86*I123</f>
        <v>3777.9514528871659</v>
      </c>
      <c r="J162" s="20">
        <f t="shared" si="138"/>
        <v>3604.1025254643969</v>
      </c>
      <c r="K162" s="20">
        <f t="shared" si="138"/>
        <v>3422.8079534040944</v>
      </c>
      <c r="L162" s="20">
        <f t="shared" si="138"/>
        <v>3242.6702068280488</v>
      </c>
      <c r="M162" s="20">
        <f t="shared" si="138"/>
        <v>3063.6468559160385</v>
      </c>
      <c r="N162" s="20">
        <f t="shared" si="138"/>
        <v>2885.6752984889695</v>
      </c>
      <c r="O162" s="20">
        <f t="shared" si="138"/>
        <v>2708.7643580346089</v>
      </c>
      <c r="P162" s="20">
        <f t="shared" si="138"/>
        <v>2532.8641963497403</v>
      </c>
      <c r="Q162" s="20">
        <f t="shared" si="138"/>
        <v>2358.0131577991106</v>
      </c>
      <c r="R162" s="20">
        <f t="shared" si="138"/>
        <v>2184.182113459668</v>
      </c>
      <c r="S162" s="20">
        <f t="shared" si="138"/>
        <v>2011.5334472249012</v>
      </c>
      <c r="T162" s="20">
        <f t="shared" si="138"/>
        <v>1839.9554986966118</v>
      </c>
      <c r="U162" s="20">
        <f t="shared" si="138"/>
        <v>1669.6812399732723</v>
      </c>
      <c r="V162" s="20">
        <f t="shared" si="138"/>
        <v>1500.8116689066894</v>
      </c>
      <c r="W162" s="20">
        <f t="shared" si="138"/>
        <v>1333.2809748101242</v>
      </c>
      <c r="X162" s="20">
        <f t="shared" si="138"/>
        <v>1167.0238911065635</v>
      </c>
      <c r="Y162" s="20">
        <f t="shared" si="138"/>
        <v>1002.2835011358088</v>
      </c>
      <c r="Z162" s="20">
        <f t="shared" si="138"/>
        <v>838.71454081017941</v>
      </c>
      <c r="AA162" s="20">
        <f t="shared" ref="AA162:AJ162" si="139">+AA$86*AA123</f>
        <v>676.36391727587716</v>
      </c>
      <c r="AB162" s="20">
        <f t="shared" si="139"/>
        <v>515.13594551158326</v>
      </c>
      <c r="AC162" s="20">
        <f t="shared" si="139"/>
        <v>355.07503038084894</v>
      </c>
      <c r="AD162" s="20">
        <f t="shared" si="139"/>
        <v>196.08723986358751</v>
      </c>
      <c r="AE162" s="20">
        <f t="shared" si="139"/>
        <v>38.153072169018394</v>
      </c>
      <c r="AF162" s="20">
        <f t="shared" si="139"/>
        <v>0</v>
      </c>
      <c r="AG162" s="20">
        <f t="shared" si="139"/>
        <v>0</v>
      </c>
      <c r="AH162" s="20">
        <f t="shared" si="139"/>
        <v>0</v>
      </c>
      <c r="AI162" s="20">
        <f t="shared" si="139"/>
        <v>0</v>
      </c>
      <c r="AJ162" s="21">
        <f t="shared" si="139"/>
        <v>0</v>
      </c>
    </row>
    <row r="163" spans="1:36" x14ac:dyDescent="0.3">
      <c r="A163" s="7" t="s">
        <v>363</v>
      </c>
      <c r="B163" s="55" t="s">
        <v>529</v>
      </c>
      <c r="C163" s="20">
        <f t="shared" si="135"/>
        <v>0</v>
      </c>
      <c r="D163" s="20">
        <f t="shared" si="135"/>
        <v>0</v>
      </c>
      <c r="E163" s="20">
        <f t="shared" si="135"/>
        <v>0</v>
      </c>
      <c r="F163" s="20">
        <f t="shared" si="135"/>
        <v>0</v>
      </c>
      <c r="G163" s="20">
        <f t="shared" si="135"/>
        <v>0</v>
      </c>
      <c r="H163" s="20">
        <f t="shared" si="135"/>
        <v>0</v>
      </c>
      <c r="I163" s="20">
        <f t="shared" ref="I163:Z163" si="140">+I$86*I124</f>
        <v>0</v>
      </c>
      <c r="J163" s="20">
        <f t="shared" si="140"/>
        <v>-5.7707997003253334E-11</v>
      </c>
      <c r="K163" s="20">
        <f t="shared" si="140"/>
        <v>-1.1502514666085865E-11</v>
      </c>
      <c r="L163" s="20">
        <f t="shared" si="140"/>
        <v>-4.5853828845749339E-11</v>
      </c>
      <c r="M163" s="20">
        <f t="shared" si="140"/>
        <v>-4.5697093212050241E-11</v>
      </c>
      <c r="N163" s="20">
        <f t="shared" si="140"/>
        <v>-1.1384693958490551E-11</v>
      </c>
      <c r="O163" s="20">
        <f t="shared" si="140"/>
        <v>-1.134468309490714E-11</v>
      </c>
      <c r="P163" s="20">
        <f t="shared" si="140"/>
        <v>-4.5215733434900895E-11</v>
      </c>
      <c r="Q163" s="20">
        <f t="shared" si="140"/>
        <v>0</v>
      </c>
      <c r="R163" s="20">
        <f t="shared" si="140"/>
        <v>-1.1219989009354763E-11</v>
      </c>
      <c r="S163" s="20">
        <f t="shared" si="140"/>
        <v>-2.2354270850021679E-11</v>
      </c>
      <c r="T163" s="20">
        <f t="shared" si="140"/>
        <v>-4.4532548217217472E-11</v>
      </c>
      <c r="U163" s="20">
        <f t="shared" si="140"/>
        <v>-1.1089205881598341E-11</v>
      </c>
      <c r="V163" s="20">
        <f t="shared" si="140"/>
        <v>-1.1046107071500201E-11</v>
      </c>
      <c r="W163" s="20">
        <f t="shared" si="140"/>
        <v>-2.2007200873584569E-11</v>
      </c>
      <c r="X163" s="20">
        <f t="shared" si="140"/>
        <v>-4.3845272991519235E-11</v>
      </c>
      <c r="Y163" s="20">
        <f t="shared" si="140"/>
        <v>-5.4610086392689983E-11</v>
      </c>
      <c r="Z163" s="20">
        <f t="shared" si="140"/>
        <v>-2.1765846892480624E-11</v>
      </c>
      <c r="AA163" s="20">
        <f t="shared" ref="AA163:AJ163" si="141">+AA$86*AA124</f>
        <v>-2.168987067705668E-11</v>
      </c>
      <c r="AB163" s="20">
        <f t="shared" si="141"/>
        <v>-5.4035342898350464E-11</v>
      </c>
      <c r="AC163" s="20">
        <f t="shared" si="141"/>
        <v>-1.0770832479325992E-11</v>
      </c>
      <c r="AD163" s="20">
        <f t="shared" si="141"/>
        <v>-2.1470043177430839E-11</v>
      </c>
      <c r="AE163" s="20">
        <f t="shared" si="141"/>
        <v>-2.1398851302290952E-11</v>
      </c>
      <c r="AF163" s="20">
        <f t="shared" si="141"/>
        <v>0</v>
      </c>
      <c r="AG163" s="20">
        <f t="shared" si="141"/>
        <v>0</v>
      </c>
      <c r="AH163" s="20">
        <f t="shared" si="141"/>
        <v>0</v>
      </c>
      <c r="AI163" s="20">
        <f t="shared" si="141"/>
        <v>0</v>
      </c>
      <c r="AJ163" s="21">
        <f t="shared" si="141"/>
        <v>0</v>
      </c>
    </row>
    <row r="164" spans="1:36" x14ac:dyDescent="0.3">
      <c r="A164" s="11" t="s">
        <v>364</v>
      </c>
      <c r="B164" s="56" t="s">
        <v>529</v>
      </c>
      <c r="C164" s="23">
        <f t="shared" si="135"/>
        <v>6763.9609295683877</v>
      </c>
      <c r="D164" s="23">
        <f t="shared" si="135"/>
        <v>6603.7890745112727</v>
      </c>
      <c r="E164" s="23">
        <f t="shared" si="135"/>
        <v>6792.7185513264803</v>
      </c>
      <c r="F164" s="23">
        <f t="shared" si="135"/>
        <v>7186.226180143869</v>
      </c>
      <c r="G164" s="23">
        <f t="shared" si="135"/>
        <v>5369.0203266145736</v>
      </c>
      <c r="H164" s="23">
        <f t="shared" si="135"/>
        <v>3183.2985822810488</v>
      </c>
      <c r="I164" s="23">
        <f t="shared" ref="I164:Z164" si="142">+I$86*I125</f>
        <v>6381.4600152378098</v>
      </c>
      <c r="J164" s="23">
        <f t="shared" si="142"/>
        <v>6437.997177402367</v>
      </c>
      <c r="K164" s="23">
        <f t="shared" si="142"/>
        <v>6479.585870754845</v>
      </c>
      <c r="L164" s="23">
        <f t="shared" si="142"/>
        <v>6520.7592890183332</v>
      </c>
      <c r="M164" s="23">
        <f t="shared" si="142"/>
        <v>6561.4295876358456</v>
      </c>
      <c r="N164" s="23">
        <f t="shared" si="142"/>
        <v>6601.4387059794908</v>
      </c>
      <c r="O164" s="23">
        <f t="shared" si="142"/>
        <v>6640.7589846562696</v>
      </c>
      <c r="P164" s="23">
        <f t="shared" si="142"/>
        <v>6679.2016820976833</v>
      </c>
      <c r="Q164" s="23">
        <f t="shared" si="142"/>
        <v>6716.7709886028679</v>
      </c>
      <c r="R164" s="23">
        <f t="shared" si="142"/>
        <v>6753.268081724751</v>
      </c>
      <c r="S164" s="23">
        <f t="shared" si="142"/>
        <v>6789.0719797859338</v>
      </c>
      <c r="T164" s="23">
        <f t="shared" si="142"/>
        <v>6823.7018844319709</v>
      </c>
      <c r="U164" s="23">
        <f t="shared" si="142"/>
        <v>6857.8883953598634</v>
      </c>
      <c r="V164" s="23">
        <f t="shared" si="142"/>
        <v>6892.1100404995059</v>
      </c>
      <c r="W164" s="23">
        <f t="shared" si="142"/>
        <v>6926.2293951967495</v>
      </c>
      <c r="X164" s="23">
        <f t="shared" si="142"/>
        <v>6960.0227555124002</v>
      </c>
      <c r="Y164" s="23">
        <f t="shared" si="142"/>
        <v>6995.2594719660328</v>
      </c>
      <c r="Z164" s="23">
        <f t="shared" si="142"/>
        <v>7030.1968196116422</v>
      </c>
      <c r="AA164" s="23">
        <f t="shared" ref="AA164:AJ164" si="143">+AA$86*AA125</f>
        <v>7065.4236485497549</v>
      </c>
      <c r="AB164" s="23">
        <f t="shared" si="143"/>
        <v>7100.311498759188</v>
      </c>
      <c r="AC164" s="23">
        <f t="shared" si="143"/>
        <v>7135.8623201905666</v>
      </c>
      <c r="AD164" s="23">
        <f t="shared" si="143"/>
        <v>7171.2977987179611</v>
      </c>
      <c r="AE164" s="23">
        <f t="shared" si="143"/>
        <v>7206.483348207089</v>
      </c>
      <c r="AF164" s="23">
        <f t="shared" si="143"/>
        <v>7224.0141712417835</v>
      </c>
      <c r="AG164" s="23">
        <f t="shared" si="143"/>
        <v>7235.7744169606231</v>
      </c>
      <c r="AH164" s="23">
        <f t="shared" si="143"/>
        <v>7247.5709171665594</v>
      </c>
      <c r="AI164" s="23">
        <f t="shared" si="143"/>
        <v>7259.40341358967</v>
      </c>
      <c r="AJ164" s="24">
        <f t="shared" si="143"/>
        <v>7271.4827881932533</v>
      </c>
    </row>
    <row r="165" spans="1:36" x14ac:dyDescent="0.3">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row>
    <row r="166" spans="1:36" s="17" customFormat="1" x14ac:dyDescent="0.3">
      <c r="A166" s="16" t="s">
        <v>13</v>
      </c>
      <c r="B166" s="25"/>
      <c r="C166" s="148">
        <f>Aggregate_Efficiency_BAU!C97</f>
        <v>3.4874131923299308E-2</v>
      </c>
      <c r="D166" s="44">
        <f>Aggregate_Efficiency_BAU!D97</f>
        <v>3.6372867145991465E-2</v>
      </c>
      <c r="E166" s="44">
        <f>Aggregate_Efficiency_BAU!E97</f>
        <v>3.9214851459451375E-2</v>
      </c>
      <c r="F166" s="44">
        <f>Aggregate_Efficiency_BAU!F97</f>
        <v>3.3094645412718365E-2</v>
      </c>
      <c r="G166" s="44">
        <f>Aggregate_Efficiency_BAU!G97</f>
        <v>4.0076007299207274E-2</v>
      </c>
      <c r="H166" s="44">
        <f>Aggregate_Efficiency_BAU!H97</f>
        <v>2.4729955752688451E-2</v>
      </c>
      <c r="I166" s="44">
        <f>Aggregate_Efficiency_BAU!I97</f>
        <v>3.8592005006840478E-2</v>
      </c>
      <c r="J166" s="44">
        <f>Aggregate_Efficiency_BAU!J97</f>
        <v>3.9491666799377878E-2</v>
      </c>
      <c r="K166" s="44">
        <f>Aggregate_Efficiency_BAU!K97</f>
        <v>4.0390488694930747E-2</v>
      </c>
      <c r="L166" s="44">
        <f>Aggregate_Efficiency_BAU!L97</f>
        <v>4.1288471869103699E-2</v>
      </c>
      <c r="M166" s="44">
        <f>Aggregate_Efficiency_BAU!M97</f>
        <v>4.2185617495308553E-2</v>
      </c>
      <c r="N166" s="44">
        <f>Aggregate_Efficiency_BAU!N97</f>
        <v>4.3081926744769058E-2</v>
      </c>
      <c r="O166" s="44">
        <f>Aggregate_Efficiency_BAU!O97</f>
        <v>4.3977400786526864E-2</v>
      </c>
      <c r="P166" s="44">
        <f>Aggregate_Efficiency_BAU!P97</f>
        <v>4.4872040787445278E-2</v>
      </c>
      <c r="Q166" s="44">
        <f>Aggregate_Efficiency_BAU!Q97</f>
        <v>4.5765847912215225E-2</v>
      </c>
      <c r="R166" s="44">
        <f>Aggregate_Efficiency_BAU!R97</f>
        <v>4.6658823323359848E-2</v>
      </c>
      <c r="S166" s="44">
        <f>Aggregate_Efficiency_BAU!S97</f>
        <v>4.7550968181240424E-2</v>
      </c>
      <c r="T166" s="44">
        <f>Aggregate_Efficiency_BAU!T97</f>
        <v>4.8442283644060065E-2</v>
      </c>
      <c r="U166" s="44">
        <f>Aggregate_Efficiency_BAU!U97</f>
        <v>4.9332770867869448E-2</v>
      </c>
      <c r="V166" s="44">
        <f>Aggregate_Efficiency_BAU!V97</f>
        <v>5.0222431006572373E-2</v>
      </c>
      <c r="W166" s="44">
        <f>Aggregate_Efficiency_BAU!W97</f>
        <v>5.1111265211929539E-2</v>
      </c>
      <c r="X166" s="44">
        <f>Aggregate_Efficiency_BAU!X97</f>
        <v>5.1999274633564296E-2</v>
      </c>
      <c r="Y166" s="44">
        <f>Aggregate_Efficiency_BAU!Y97</f>
        <v>5.2886460418967218E-2</v>
      </c>
      <c r="Z166" s="44">
        <f>Aggregate_Efficiency_BAU!Z97</f>
        <v>5.3772823713501908E-2</v>
      </c>
      <c r="AA166" s="44">
        <f>Aggregate_Efficiency_BAU!AA97</f>
        <v>5.465836566040861E-2</v>
      </c>
      <c r="AB166" s="44">
        <f>Aggregate_Efficiency_BAU!AB97</f>
        <v>5.5543087400810015E-2</v>
      </c>
      <c r="AC166" s="44">
        <f>Aggregate_Efficiency_BAU!AC97</f>
        <v>5.6426990073715717E-2</v>
      </c>
      <c r="AD166" s="44">
        <f>Aggregate_Efficiency_BAU!AD97</f>
        <v>5.7310074816027928E-2</v>
      </c>
      <c r="AE166" s="44">
        <f>Aggregate_Efficiency_BAU!AE97</f>
        <v>5.8192342762545111E-2</v>
      </c>
      <c r="AF166" s="44">
        <f>Aggregate_Efficiency_BAU!AF97</f>
        <v>5.9073795045967707E-2</v>
      </c>
      <c r="AG166" s="44">
        <f>Aggregate_Efficiency_BAU!AG97</f>
        <v>5.9954432796902546E-2</v>
      </c>
      <c r="AH166" s="44">
        <f>Aggregate_Efficiency_BAU!AH97</f>
        <v>6.0834257143868448E-2</v>
      </c>
      <c r="AI166" s="44">
        <f>Aggregate_Efficiency_BAU!AI97</f>
        <v>6.1713269213299893E-2</v>
      </c>
      <c r="AJ166" s="45">
        <f>Aggregate_Efficiency_BAU!AJ97</f>
        <v>6.2591470129552407E-2</v>
      </c>
    </row>
    <row r="167" spans="1:36" x14ac:dyDescent="0.3">
      <c r="A167" s="7" t="s">
        <v>14</v>
      </c>
      <c r="C167" s="149">
        <f>Aggregate_Efficiency_BAU!C98</f>
        <v>0.96512594405468499</v>
      </c>
      <c r="D167" s="9">
        <f>Aggregate_Efficiency_BAU!D98</f>
        <v>0.96362900229863391</v>
      </c>
      <c r="E167" s="9">
        <f>Aggregate_Efficiency_BAU!E98</f>
        <v>0.96078618293106122</v>
      </c>
      <c r="F167" s="9">
        <f>Aggregate_Efficiency_BAU!F98</f>
        <v>0.96690553923486922</v>
      </c>
      <c r="G167" s="9">
        <f>Aggregate_Efficiency_BAU!G98</f>
        <v>0.9599232164133874</v>
      </c>
      <c r="H167" s="9">
        <f>Aggregate_Efficiency_BAU!H98</f>
        <v>0.9752694099037591</v>
      </c>
      <c r="I167" s="9">
        <f>Aggregate_Efficiency_BAU!I98</f>
        <v>0.96140799499315954</v>
      </c>
      <c r="J167" s="9">
        <f>Aggregate_Efficiency_BAU!J98</f>
        <v>0.96050833320062223</v>
      </c>
      <c r="K167" s="9">
        <f>Aggregate_Efficiency_BAU!K98</f>
        <v>0.95960951130506922</v>
      </c>
      <c r="L167" s="9">
        <f>Aggregate_Efficiency_BAU!L98</f>
        <v>0.95871152813089633</v>
      </c>
      <c r="M167" s="9">
        <f>Aggregate_Efficiency_BAU!M98</f>
        <v>0.95781438250469153</v>
      </c>
      <c r="N167" s="9">
        <f>Aggregate_Efficiency_BAU!N98</f>
        <v>0.95691807325523093</v>
      </c>
      <c r="O167" s="9">
        <f>Aggregate_Efficiency_BAU!O98</f>
        <v>0.9560225992134731</v>
      </c>
      <c r="P167" s="9">
        <f>Aggregate_Efficiency_BAU!P98</f>
        <v>0.95512795921255456</v>
      </c>
      <c r="Q167" s="9">
        <f>Aggregate_Efficiency_BAU!Q98</f>
        <v>0.95423415208778473</v>
      </c>
      <c r="R167" s="9">
        <f>Aggregate_Efficiency_BAU!R98</f>
        <v>0.95334117667664009</v>
      </c>
      <c r="S167" s="9">
        <f>Aggregate_Efficiency_BAU!S98</f>
        <v>0.95244903181875973</v>
      </c>
      <c r="T167" s="9">
        <f>Aggregate_Efficiency_BAU!T98</f>
        <v>0.95155771635593989</v>
      </c>
      <c r="U167" s="9">
        <f>Aggregate_Efficiency_BAU!U98</f>
        <v>0.95066722913213064</v>
      </c>
      <c r="V167" s="9">
        <f>Aggregate_Efficiency_BAU!V98</f>
        <v>0.94977756899342747</v>
      </c>
      <c r="W167" s="9">
        <f>Aggregate_Efficiency_BAU!W98</f>
        <v>0.94888873478807045</v>
      </c>
      <c r="X167" s="9">
        <f>Aggregate_Efficiency_BAU!X98</f>
        <v>0.94800072536643587</v>
      </c>
      <c r="Y167" s="9">
        <f>Aggregate_Efficiency_BAU!Y98</f>
        <v>0.94711353958103284</v>
      </c>
      <c r="Z167" s="9">
        <f>Aggregate_Efficiency_BAU!Z98</f>
        <v>0.94622717628649811</v>
      </c>
      <c r="AA167" s="9">
        <f>Aggregate_Efficiency_BAU!AA98</f>
        <v>0.94534163433959129</v>
      </c>
      <c r="AB167" s="9">
        <f>Aggregate_Efficiency_BAU!AB98</f>
        <v>0.94445691259918996</v>
      </c>
      <c r="AC167" s="9">
        <f>Aggregate_Efficiency_BAU!AC98</f>
        <v>0.94357300992628423</v>
      </c>
      <c r="AD167" s="9">
        <f>Aggregate_Efficiency_BAU!AD98</f>
        <v>0.94268992518397221</v>
      </c>
      <c r="AE167" s="9">
        <f>Aggregate_Efficiency_BAU!AE98</f>
        <v>0.94180765723745485</v>
      </c>
      <c r="AF167" s="9">
        <f>Aggregate_Efficiency_BAU!AF98</f>
        <v>0.94092620495403223</v>
      </c>
      <c r="AG167" s="9">
        <f>Aggregate_Efficiency_BAU!AG98</f>
        <v>0.9400455672030974</v>
      </c>
      <c r="AH167" s="9">
        <f>Aggregate_Efficiency_BAU!AH98</f>
        <v>0.93916574285613152</v>
      </c>
      <c r="AI167" s="9">
        <f>Aggregate_Efficiency_BAU!AI98</f>
        <v>0.93828673078670022</v>
      </c>
      <c r="AJ167" s="10">
        <f>Aggregate_Efficiency_BAU!AJ98</f>
        <v>0.93740852987044765</v>
      </c>
    </row>
    <row r="168" spans="1:36" x14ac:dyDescent="0.3">
      <c r="A168" s="7" t="s">
        <v>15</v>
      </c>
      <c r="C168" s="149">
        <f>Aggregate_Efficiency_BAU!C99</f>
        <v>0</v>
      </c>
      <c r="D168" s="9">
        <f>Aggregate_Efficiency_BAU!D99</f>
        <v>0</v>
      </c>
      <c r="E168" s="9">
        <f>Aggregate_Efficiency_BAU!E99</f>
        <v>0</v>
      </c>
      <c r="F168" s="9">
        <f>Aggregate_Efficiency_BAU!F99</f>
        <v>0</v>
      </c>
      <c r="G168" s="9">
        <f>Aggregate_Efficiency_BAU!G99</f>
        <v>0</v>
      </c>
      <c r="H168" s="9">
        <f>Aggregate_Efficiency_BAU!H99</f>
        <v>0</v>
      </c>
      <c r="I168" s="9">
        <f>Aggregate_Efficiency_BAU!I99</f>
        <v>0</v>
      </c>
      <c r="J168" s="9">
        <f>Aggregate_Efficiency_BAU!J99</f>
        <v>0</v>
      </c>
      <c r="K168" s="9">
        <f>Aggregate_Efficiency_BAU!K99</f>
        <v>0</v>
      </c>
      <c r="L168" s="9">
        <f>Aggregate_Efficiency_BAU!L99</f>
        <v>0</v>
      </c>
      <c r="M168" s="9">
        <f>Aggregate_Efficiency_BAU!M99</f>
        <v>0</v>
      </c>
      <c r="N168" s="9">
        <f>Aggregate_Efficiency_BAU!N99</f>
        <v>0</v>
      </c>
      <c r="O168" s="9">
        <f>Aggregate_Efficiency_BAU!O99</f>
        <v>0</v>
      </c>
      <c r="P168" s="9">
        <f>Aggregate_Efficiency_BAU!P99</f>
        <v>0</v>
      </c>
      <c r="Q168" s="9">
        <f>Aggregate_Efficiency_BAU!Q99</f>
        <v>0</v>
      </c>
      <c r="R168" s="9">
        <f>Aggregate_Efficiency_BAU!R99</f>
        <v>0</v>
      </c>
      <c r="S168" s="9">
        <f>Aggregate_Efficiency_BAU!S99</f>
        <v>0</v>
      </c>
      <c r="T168" s="9">
        <f>Aggregate_Efficiency_BAU!T99</f>
        <v>0</v>
      </c>
      <c r="U168" s="9">
        <f>Aggregate_Efficiency_BAU!U99</f>
        <v>0</v>
      </c>
      <c r="V168" s="9">
        <f>Aggregate_Efficiency_BAU!V99</f>
        <v>0</v>
      </c>
      <c r="W168" s="9">
        <f>Aggregate_Efficiency_BAU!W99</f>
        <v>0</v>
      </c>
      <c r="X168" s="9">
        <f>Aggregate_Efficiency_BAU!X99</f>
        <v>0</v>
      </c>
      <c r="Y168" s="9">
        <f>Aggregate_Efficiency_BAU!Y99</f>
        <v>0</v>
      </c>
      <c r="Z168" s="9">
        <f>Aggregate_Efficiency_BAU!Z99</f>
        <v>0</v>
      </c>
      <c r="AA168" s="9">
        <f>Aggregate_Efficiency_BAU!AA99</f>
        <v>0</v>
      </c>
      <c r="AB168" s="9">
        <f>Aggregate_Efficiency_BAU!AB99</f>
        <v>0</v>
      </c>
      <c r="AC168" s="9">
        <f>Aggregate_Efficiency_BAU!AC99</f>
        <v>0</v>
      </c>
      <c r="AD168" s="9">
        <f>Aggregate_Efficiency_BAU!AD99</f>
        <v>0</v>
      </c>
      <c r="AE168" s="9">
        <f>Aggregate_Efficiency_BAU!AE99</f>
        <v>0</v>
      </c>
      <c r="AF168" s="9">
        <f>Aggregate_Efficiency_BAU!AF99</f>
        <v>0</v>
      </c>
      <c r="AG168" s="9">
        <f>Aggregate_Efficiency_BAU!AG99</f>
        <v>0</v>
      </c>
      <c r="AH168" s="9">
        <f>Aggregate_Efficiency_BAU!AH99</f>
        <v>0</v>
      </c>
      <c r="AI168" s="9">
        <f>Aggregate_Efficiency_BAU!AI99</f>
        <v>0</v>
      </c>
      <c r="AJ168" s="10">
        <f>Aggregate_Efficiency_BAU!AJ99</f>
        <v>0</v>
      </c>
    </row>
    <row r="169" spans="1:36" x14ac:dyDescent="0.3">
      <c r="A169" s="7" t="s">
        <v>16</v>
      </c>
      <c r="C169" s="149">
        <f>Aggregate_Efficiency_BAU!C100</f>
        <v>0</v>
      </c>
      <c r="D169" s="9">
        <f>Aggregate_Efficiency_BAU!D100</f>
        <v>0</v>
      </c>
      <c r="E169" s="9">
        <f>Aggregate_Efficiency_BAU!E100</f>
        <v>0</v>
      </c>
      <c r="F169" s="9">
        <f>Aggregate_Efficiency_BAU!F100</f>
        <v>0</v>
      </c>
      <c r="G169" s="9">
        <f>Aggregate_Efficiency_BAU!G100</f>
        <v>0</v>
      </c>
      <c r="H169" s="9">
        <f>Aggregate_Efficiency_BAU!H100</f>
        <v>0</v>
      </c>
      <c r="I169" s="9">
        <f>Aggregate_Efficiency_BAU!I100</f>
        <v>0</v>
      </c>
      <c r="J169" s="9">
        <f>Aggregate_Efficiency_BAU!J100</f>
        <v>0</v>
      </c>
      <c r="K169" s="9">
        <f>Aggregate_Efficiency_BAU!K100</f>
        <v>0</v>
      </c>
      <c r="L169" s="9">
        <f>Aggregate_Efficiency_BAU!L100</f>
        <v>0</v>
      </c>
      <c r="M169" s="9">
        <f>Aggregate_Efficiency_BAU!M100</f>
        <v>0</v>
      </c>
      <c r="N169" s="9">
        <f>Aggregate_Efficiency_BAU!N100</f>
        <v>0</v>
      </c>
      <c r="O169" s="9">
        <f>Aggregate_Efficiency_BAU!O100</f>
        <v>0</v>
      </c>
      <c r="P169" s="9">
        <f>Aggregate_Efficiency_BAU!P100</f>
        <v>0</v>
      </c>
      <c r="Q169" s="9">
        <f>Aggregate_Efficiency_BAU!Q100</f>
        <v>0</v>
      </c>
      <c r="R169" s="9">
        <f>Aggregate_Efficiency_BAU!R100</f>
        <v>0</v>
      </c>
      <c r="S169" s="9">
        <f>Aggregate_Efficiency_BAU!S100</f>
        <v>0</v>
      </c>
      <c r="T169" s="9">
        <f>Aggregate_Efficiency_BAU!T100</f>
        <v>0</v>
      </c>
      <c r="U169" s="9">
        <f>Aggregate_Efficiency_BAU!U100</f>
        <v>0</v>
      </c>
      <c r="V169" s="9">
        <f>Aggregate_Efficiency_BAU!V100</f>
        <v>0</v>
      </c>
      <c r="W169" s="9">
        <f>Aggregate_Efficiency_BAU!W100</f>
        <v>0</v>
      </c>
      <c r="X169" s="9">
        <f>Aggregate_Efficiency_BAU!X100</f>
        <v>0</v>
      </c>
      <c r="Y169" s="9">
        <f>Aggregate_Efficiency_BAU!Y100</f>
        <v>0</v>
      </c>
      <c r="Z169" s="9">
        <f>Aggregate_Efficiency_BAU!Z100</f>
        <v>0</v>
      </c>
      <c r="AA169" s="9">
        <f>Aggregate_Efficiency_BAU!AA100</f>
        <v>0</v>
      </c>
      <c r="AB169" s="9">
        <f>Aggregate_Efficiency_BAU!AB100</f>
        <v>0</v>
      </c>
      <c r="AC169" s="9">
        <f>Aggregate_Efficiency_BAU!AC100</f>
        <v>0</v>
      </c>
      <c r="AD169" s="9">
        <f>Aggregate_Efficiency_BAU!AD100</f>
        <v>0</v>
      </c>
      <c r="AE169" s="9">
        <f>Aggregate_Efficiency_BAU!AE100</f>
        <v>0</v>
      </c>
      <c r="AF169" s="9">
        <f>Aggregate_Efficiency_BAU!AF100</f>
        <v>0</v>
      </c>
      <c r="AG169" s="9">
        <f>Aggregate_Efficiency_BAU!AG100</f>
        <v>0</v>
      </c>
      <c r="AH169" s="9">
        <f>Aggregate_Efficiency_BAU!AH100</f>
        <v>0</v>
      </c>
      <c r="AI169" s="9">
        <f>Aggregate_Efficiency_BAU!AI100</f>
        <v>0</v>
      </c>
      <c r="AJ169" s="10">
        <f>Aggregate_Efficiency_BAU!AJ100</f>
        <v>0</v>
      </c>
    </row>
    <row r="170" spans="1:36" x14ac:dyDescent="0.3">
      <c r="A170" s="7" t="s">
        <v>17</v>
      </c>
      <c r="C170" s="149">
        <f>Aggregate_Efficiency_BAU!C101</f>
        <v>0</v>
      </c>
      <c r="D170" s="9">
        <f>Aggregate_Efficiency_BAU!D101</f>
        <v>0</v>
      </c>
      <c r="E170" s="9">
        <f>Aggregate_Efficiency_BAU!E101</f>
        <v>0</v>
      </c>
      <c r="F170" s="9">
        <f>Aggregate_Efficiency_BAU!F101</f>
        <v>0</v>
      </c>
      <c r="G170" s="9">
        <f>Aggregate_Efficiency_BAU!G101</f>
        <v>0</v>
      </c>
      <c r="H170" s="9">
        <f>Aggregate_Efficiency_BAU!H101</f>
        <v>0</v>
      </c>
      <c r="I170" s="9">
        <f>Aggregate_Efficiency_BAU!I101</f>
        <v>0</v>
      </c>
      <c r="J170" s="9">
        <f>Aggregate_Efficiency_BAU!J101</f>
        <v>0</v>
      </c>
      <c r="K170" s="9">
        <f>Aggregate_Efficiency_BAU!K101</f>
        <v>0</v>
      </c>
      <c r="L170" s="9">
        <f>Aggregate_Efficiency_BAU!L101</f>
        <v>0</v>
      </c>
      <c r="M170" s="9">
        <f>Aggregate_Efficiency_BAU!M101</f>
        <v>0</v>
      </c>
      <c r="N170" s="9">
        <f>Aggregate_Efficiency_BAU!N101</f>
        <v>0</v>
      </c>
      <c r="O170" s="9">
        <f>Aggregate_Efficiency_BAU!O101</f>
        <v>0</v>
      </c>
      <c r="P170" s="9">
        <f>Aggregate_Efficiency_BAU!P101</f>
        <v>0</v>
      </c>
      <c r="Q170" s="9">
        <f>Aggregate_Efficiency_BAU!Q101</f>
        <v>0</v>
      </c>
      <c r="R170" s="9">
        <f>Aggregate_Efficiency_BAU!R101</f>
        <v>0</v>
      </c>
      <c r="S170" s="9">
        <f>Aggregate_Efficiency_BAU!S101</f>
        <v>0</v>
      </c>
      <c r="T170" s="9">
        <f>Aggregate_Efficiency_BAU!T101</f>
        <v>0</v>
      </c>
      <c r="U170" s="9">
        <f>Aggregate_Efficiency_BAU!U101</f>
        <v>0</v>
      </c>
      <c r="V170" s="9">
        <f>Aggregate_Efficiency_BAU!V101</f>
        <v>0</v>
      </c>
      <c r="W170" s="9">
        <f>Aggregate_Efficiency_BAU!W101</f>
        <v>0</v>
      </c>
      <c r="X170" s="9">
        <f>Aggregate_Efficiency_BAU!X101</f>
        <v>0</v>
      </c>
      <c r="Y170" s="9">
        <f>Aggregate_Efficiency_BAU!Y101</f>
        <v>0</v>
      </c>
      <c r="Z170" s="9">
        <f>Aggregate_Efficiency_BAU!Z101</f>
        <v>0</v>
      </c>
      <c r="AA170" s="9">
        <f>Aggregate_Efficiency_BAU!AA101</f>
        <v>0</v>
      </c>
      <c r="AB170" s="9">
        <f>Aggregate_Efficiency_BAU!AB101</f>
        <v>0</v>
      </c>
      <c r="AC170" s="9">
        <f>Aggregate_Efficiency_BAU!AC101</f>
        <v>0</v>
      </c>
      <c r="AD170" s="9">
        <f>Aggregate_Efficiency_BAU!AD101</f>
        <v>0</v>
      </c>
      <c r="AE170" s="9">
        <f>Aggregate_Efficiency_BAU!AE101</f>
        <v>0</v>
      </c>
      <c r="AF170" s="9">
        <f>Aggregate_Efficiency_BAU!AF101</f>
        <v>0</v>
      </c>
      <c r="AG170" s="9">
        <f>Aggregate_Efficiency_BAU!AG101</f>
        <v>0</v>
      </c>
      <c r="AH170" s="9">
        <f>Aggregate_Efficiency_BAU!AH101</f>
        <v>0</v>
      </c>
      <c r="AI170" s="9">
        <f>Aggregate_Efficiency_BAU!AI101</f>
        <v>0</v>
      </c>
      <c r="AJ170" s="10">
        <f>Aggregate_Efficiency_BAU!AJ101</f>
        <v>0</v>
      </c>
    </row>
    <row r="171" spans="1:36" x14ac:dyDescent="0.3">
      <c r="A171" s="7" t="s">
        <v>18</v>
      </c>
      <c r="C171" s="149">
        <f>Aggregate_Efficiency_BAU!C102</f>
        <v>0</v>
      </c>
      <c r="D171" s="9">
        <f>Aggregate_Efficiency_BAU!D102</f>
        <v>0</v>
      </c>
      <c r="E171" s="9">
        <f>Aggregate_Efficiency_BAU!E102</f>
        <v>0</v>
      </c>
      <c r="F171" s="9">
        <f>Aggregate_Efficiency_BAU!F102</f>
        <v>0</v>
      </c>
      <c r="G171" s="9">
        <f>Aggregate_Efficiency_BAU!G102</f>
        <v>0</v>
      </c>
      <c r="H171" s="9">
        <f>Aggregate_Efficiency_BAU!H102</f>
        <v>0</v>
      </c>
      <c r="I171" s="9">
        <f>Aggregate_Efficiency_BAU!I102</f>
        <v>0</v>
      </c>
      <c r="J171" s="9">
        <f>Aggregate_Efficiency_BAU!J102</f>
        <v>0</v>
      </c>
      <c r="K171" s="9">
        <f>Aggregate_Efficiency_BAU!K102</f>
        <v>0</v>
      </c>
      <c r="L171" s="9">
        <f>Aggregate_Efficiency_BAU!L102</f>
        <v>0</v>
      </c>
      <c r="M171" s="9">
        <f>Aggregate_Efficiency_BAU!M102</f>
        <v>0</v>
      </c>
      <c r="N171" s="9">
        <f>Aggregate_Efficiency_BAU!N102</f>
        <v>0</v>
      </c>
      <c r="O171" s="9">
        <f>Aggregate_Efficiency_BAU!O102</f>
        <v>0</v>
      </c>
      <c r="P171" s="9">
        <f>Aggregate_Efficiency_BAU!P102</f>
        <v>0</v>
      </c>
      <c r="Q171" s="9">
        <f>Aggregate_Efficiency_BAU!Q102</f>
        <v>0</v>
      </c>
      <c r="R171" s="9">
        <f>Aggregate_Efficiency_BAU!R102</f>
        <v>0</v>
      </c>
      <c r="S171" s="9">
        <f>Aggregate_Efficiency_BAU!S102</f>
        <v>0</v>
      </c>
      <c r="T171" s="9">
        <f>Aggregate_Efficiency_BAU!T102</f>
        <v>0</v>
      </c>
      <c r="U171" s="9">
        <f>Aggregate_Efficiency_BAU!U102</f>
        <v>0</v>
      </c>
      <c r="V171" s="9">
        <f>Aggregate_Efficiency_BAU!V102</f>
        <v>0</v>
      </c>
      <c r="W171" s="9">
        <f>Aggregate_Efficiency_BAU!W102</f>
        <v>0</v>
      </c>
      <c r="X171" s="9">
        <f>Aggregate_Efficiency_BAU!X102</f>
        <v>0</v>
      </c>
      <c r="Y171" s="9">
        <f>Aggregate_Efficiency_BAU!Y102</f>
        <v>0</v>
      </c>
      <c r="Z171" s="9">
        <f>Aggregate_Efficiency_BAU!Z102</f>
        <v>0</v>
      </c>
      <c r="AA171" s="9">
        <f>Aggregate_Efficiency_BAU!AA102</f>
        <v>0</v>
      </c>
      <c r="AB171" s="9">
        <f>Aggregate_Efficiency_BAU!AB102</f>
        <v>0</v>
      </c>
      <c r="AC171" s="9">
        <f>Aggregate_Efficiency_BAU!AC102</f>
        <v>0</v>
      </c>
      <c r="AD171" s="9">
        <f>Aggregate_Efficiency_BAU!AD102</f>
        <v>0</v>
      </c>
      <c r="AE171" s="9">
        <f>Aggregate_Efficiency_BAU!AE102</f>
        <v>0</v>
      </c>
      <c r="AF171" s="9">
        <f>Aggregate_Efficiency_BAU!AF102</f>
        <v>0</v>
      </c>
      <c r="AG171" s="9">
        <f>Aggregate_Efficiency_BAU!AG102</f>
        <v>0</v>
      </c>
      <c r="AH171" s="9">
        <f>Aggregate_Efficiency_BAU!AH102</f>
        <v>0</v>
      </c>
      <c r="AI171" s="9">
        <f>Aggregate_Efficiency_BAU!AI102</f>
        <v>0</v>
      </c>
      <c r="AJ171" s="10">
        <f>Aggregate_Efficiency_BAU!AJ102</f>
        <v>0</v>
      </c>
    </row>
    <row r="172" spans="1:36" x14ac:dyDescent="0.3">
      <c r="A172" s="7" t="s">
        <v>19</v>
      </c>
      <c r="C172" s="148">
        <f>Aggregate_Efficiency_BAU!C103</f>
        <v>1.4566748130761973E-3</v>
      </c>
      <c r="D172" s="44">
        <f>Aggregate_Efficiency_BAU!D103</f>
        <v>1.0434608396103298E-3</v>
      </c>
      <c r="E172" s="44">
        <f>Aggregate_Efficiency_BAU!E103</f>
        <v>1.0395557845326007E-3</v>
      </c>
      <c r="F172" s="44">
        <f>Aggregate_Efficiency_BAU!F103</f>
        <v>7.3240395591833945E-4</v>
      </c>
      <c r="G172" s="44">
        <f>Aggregate_Efficiency_BAU!G103</f>
        <v>5.9354653045073566E-4</v>
      </c>
      <c r="H172" s="44">
        <f>Aggregate_Efficiency_BAU!H103</f>
        <v>4.9991799764070323E-4</v>
      </c>
      <c r="I172" s="44">
        <f>Aggregate_Efficiency_BAU!I103</f>
        <v>-1.0294409187898534E-5</v>
      </c>
      <c r="J172" s="44">
        <f>Aggregate_Efficiency_BAU!J103</f>
        <v>-3.1539657050977924E-4</v>
      </c>
      <c r="K172" s="44">
        <f>Aggregate_Efficiency_BAU!K103</f>
        <v>0</v>
      </c>
      <c r="L172" s="44">
        <f>Aggregate_Efficiency_BAU!L103</f>
        <v>0</v>
      </c>
      <c r="M172" s="44">
        <f>Aggregate_Efficiency_BAU!M103</f>
        <v>0</v>
      </c>
      <c r="N172" s="44">
        <f>Aggregate_Efficiency_BAU!N103</f>
        <v>0</v>
      </c>
      <c r="O172" s="44">
        <f>Aggregate_Efficiency_BAU!O103</f>
        <v>0</v>
      </c>
      <c r="P172" s="44">
        <f>Aggregate_Efficiency_BAU!P103</f>
        <v>0</v>
      </c>
      <c r="Q172" s="44">
        <f>Aggregate_Efficiency_BAU!Q103</f>
        <v>0</v>
      </c>
      <c r="R172" s="44">
        <f>Aggregate_Efficiency_BAU!R103</f>
        <v>0</v>
      </c>
      <c r="S172" s="44">
        <f>Aggregate_Efficiency_BAU!S103</f>
        <v>0</v>
      </c>
      <c r="T172" s="44">
        <f>Aggregate_Efficiency_BAU!T103</f>
        <v>0</v>
      </c>
      <c r="U172" s="44">
        <f>Aggregate_Efficiency_BAU!U103</f>
        <v>0</v>
      </c>
      <c r="V172" s="44">
        <f>Aggregate_Efficiency_BAU!V103</f>
        <v>0</v>
      </c>
      <c r="W172" s="44">
        <f>Aggregate_Efficiency_BAU!W103</f>
        <v>0</v>
      </c>
      <c r="X172" s="44">
        <f>Aggregate_Efficiency_BAU!X103</f>
        <v>0</v>
      </c>
      <c r="Y172" s="44">
        <f>Aggregate_Efficiency_BAU!Y103</f>
        <v>0</v>
      </c>
      <c r="Z172" s="44">
        <f>Aggregate_Efficiency_BAU!Z103</f>
        <v>0</v>
      </c>
      <c r="AA172" s="44">
        <f>Aggregate_Efficiency_BAU!AA103</f>
        <v>0</v>
      </c>
      <c r="AB172" s="44">
        <f>Aggregate_Efficiency_BAU!AB103</f>
        <v>0</v>
      </c>
      <c r="AC172" s="44">
        <f>Aggregate_Efficiency_BAU!AC103</f>
        <v>0</v>
      </c>
      <c r="AD172" s="44">
        <f>Aggregate_Efficiency_BAU!AD103</f>
        <v>0</v>
      </c>
      <c r="AE172" s="44">
        <f>Aggregate_Efficiency_BAU!AE103</f>
        <v>0</v>
      </c>
      <c r="AF172" s="44">
        <f>Aggregate_Efficiency_BAU!AF103</f>
        <v>0</v>
      </c>
      <c r="AG172" s="44">
        <f>Aggregate_Efficiency_BAU!AG103</f>
        <v>0</v>
      </c>
      <c r="AH172" s="44">
        <f>Aggregate_Efficiency_BAU!AH103</f>
        <v>0</v>
      </c>
      <c r="AI172" s="44">
        <f>Aggregate_Efficiency_BAU!AI103</f>
        <v>0</v>
      </c>
      <c r="AJ172" s="45">
        <f>Aggregate_Efficiency_BAU!AJ103</f>
        <v>0</v>
      </c>
    </row>
    <row r="173" spans="1:36" x14ac:dyDescent="0.3">
      <c r="A173" s="7" t="s">
        <v>20</v>
      </c>
      <c r="C173" s="149">
        <f>Aggregate_Efficiency_BAU!C104</f>
        <v>0.10256732886490673</v>
      </c>
      <c r="D173" s="9">
        <f>Aggregate_Efficiency_BAU!D104</f>
        <v>0.11993191070201265</v>
      </c>
      <c r="E173" s="9">
        <f>Aggregate_Efficiency_BAU!E104</f>
        <v>0.1036098231152327</v>
      </c>
      <c r="F173" s="9">
        <f>Aggregate_Efficiency_BAU!F104</f>
        <v>8.9575033926387951E-2</v>
      </c>
      <c r="G173" s="9">
        <f>Aggregate_Efficiency_BAU!G104</f>
        <v>9.6812209385073289E-2</v>
      </c>
      <c r="H173" s="9">
        <f>Aggregate_Efficiency_BAU!H104</f>
        <v>8.6535212603466236E-2</v>
      </c>
      <c r="I173" s="9">
        <f>Aggregate_Efficiency_BAU!I104</f>
        <v>9.4405399075394428E-2</v>
      </c>
      <c r="J173" s="9">
        <f>Aggregate_Efficiency_BAU!J104</f>
        <v>9.326594670620808E-2</v>
      </c>
      <c r="K173" s="9">
        <f>Aggregate_Efficiency_BAU!K104</f>
        <v>9.2069365254540153E-2</v>
      </c>
      <c r="L173" s="9">
        <f>Aggregate_Efficiency_BAU!L104</f>
        <v>9.0902901686685578E-2</v>
      </c>
      <c r="M173" s="9">
        <f>Aggregate_Efficiency_BAU!M104</f>
        <v>8.9737148867410368E-2</v>
      </c>
      <c r="N173" s="9">
        <f>Aggregate_Efficiency_BAU!N104</f>
        <v>8.8572106147302126E-2</v>
      </c>
      <c r="O173" s="9">
        <f>Aggregate_Efficiency_BAU!O104</f>
        <v>8.7407772877741263E-2</v>
      </c>
      <c r="P173" s="9">
        <f>Aggregate_Efficiency_BAU!P104</f>
        <v>8.6244148410896809E-2</v>
      </c>
      <c r="Q173" s="9">
        <f>Aggregate_Efficiency_BAU!Q104</f>
        <v>8.5081232099727247E-2</v>
      </c>
      <c r="R173" s="9">
        <f>Aggregate_Efficiency_BAU!R104</f>
        <v>8.3919023297976944E-2</v>
      </c>
      <c r="S173" s="9">
        <f>Aggregate_Efficiency_BAU!S104</f>
        <v>8.2757521360178277E-2</v>
      </c>
      <c r="T173" s="9">
        <f>Aggregate_Efficiency_BAU!T104</f>
        <v>8.1596725641646856E-2</v>
      </c>
      <c r="U173" s="9">
        <f>Aggregate_Efficiency_BAU!U104</f>
        <v>8.0436635498482206E-2</v>
      </c>
      <c r="V173" s="9">
        <f>Aggregate_Efficiency_BAU!V104</f>
        <v>7.9277250287568032E-2</v>
      </c>
      <c r="W173" s="9">
        <f>Aggregate_Efficiency_BAU!W104</f>
        <v>7.811856936656715E-2</v>
      </c>
      <c r="X173" s="9">
        <f>Aggregate_Efficiency_BAU!X104</f>
        <v>7.696059209392421E-2</v>
      </c>
      <c r="Y173" s="9">
        <f>Aggregate_Efficiency_BAU!Y104</f>
        <v>7.5803317828861766E-2</v>
      </c>
      <c r="Z173" s="9">
        <f>Aggregate_Efficiency_BAU!Z104</f>
        <v>7.4646745931381334E-2</v>
      </c>
      <c r="AA173" s="9">
        <f>Aggregate_Efficiency_BAU!AA104</f>
        <v>7.3490875762259336E-2</v>
      </c>
      <c r="AB173" s="9">
        <f>Aggregate_Efficiency_BAU!AB104</f>
        <v>7.233570668304963E-2</v>
      </c>
      <c r="AC173" s="9">
        <f>Aggregate_Efficiency_BAU!AC104</f>
        <v>7.1181238056078497E-2</v>
      </c>
      <c r="AD173" s="9">
        <f>Aggregate_Efficiency_BAU!AD104</f>
        <v>7.0027469244446763E-2</v>
      </c>
      <c r="AE173" s="9">
        <f>Aggregate_Efficiency_BAU!AE104</f>
        <v>6.8874399612026002E-2</v>
      </c>
      <c r="AF173" s="9">
        <f>Aggregate_Efficiency_BAU!AF104</f>
        <v>6.7722028523459848E-2</v>
      </c>
      <c r="AG173" s="9">
        <f>Aggregate_Efficiency_BAU!AG104</f>
        <v>6.6570355344159768E-2</v>
      </c>
      <c r="AH173" s="9">
        <f>Aggregate_Efficiency_BAU!AH104</f>
        <v>6.5419379440307582E-2</v>
      </c>
      <c r="AI173" s="9">
        <f>Aggregate_Efficiency_BAU!AI104</f>
        <v>6.4202634828593369E-2</v>
      </c>
      <c r="AJ173" s="10">
        <f>Aggregate_Efficiency_BAU!AJ104</f>
        <v>6.2752835790766501E-2</v>
      </c>
    </row>
    <row r="174" spans="1:36" x14ac:dyDescent="0.3">
      <c r="A174" s="7" t="s">
        <v>21</v>
      </c>
      <c r="C174" s="149">
        <f>Aggregate_Efficiency_BAU!C105</f>
        <v>0</v>
      </c>
      <c r="D174" s="9">
        <f>Aggregate_Efficiency_BAU!D105</f>
        <v>0</v>
      </c>
      <c r="E174" s="9">
        <f>Aggregate_Efficiency_BAU!E105</f>
        <v>0</v>
      </c>
      <c r="F174" s="9">
        <f>Aggregate_Efficiency_BAU!F105</f>
        <v>0</v>
      </c>
      <c r="G174" s="9">
        <f>Aggregate_Efficiency_BAU!G105</f>
        <v>0</v>
      </c>
      <c r="H174" s="9">
        <f>Aggregate_Efficiency_BAU!H105</f>
        <v>0</v>
      </c>
      <c r="I174" s="9">
        <f>Aggregate_Efficiency_BAU!I105</f>
        <v>0</v>
      </c>
      <c r="J174" s="9">
        <f>Aggregate_Efficiency_BAU!J105</f>
        <v>0</v>
      </c>
      <c r="K174" s="9">
        <f>Aggregate_Efficiency_BAU!K105</f>
        <v>0</v>
      </c>
      <c r="L174" s="9">
        <f>Aggregate_Efficiency_BAU!L105</f>
        <v>0</v>
      </c>
      <c r="M174" s="9">
        <f>Aggregate_Efficiency_BAU!M105</f>
        <v>0</v>
      </c>
      <c r="N174" s="9">
        <f>Aggregate_Efficiency_BAU!N105</f>
        <v>0</v>
      </c>
      <c r="O174" s="9">
        <f>Aggregate_Efficiency_BAU!O105</f>
        <v>0</v>
      </c>
      <c r="P174" s="9">
        <f>Aggregate_Efficiency_BAU!P105</f>
        <v>0</v>
      </c>
      <c r="Q174" s="9">
        <f>Aggregate_Efficiency_BAU!Q105</f>
        <v>0</v>
      </c>
      <c r="R174" s="9">
        <f>Aggregate_Efficiency_BAU!R105</f>
        <v>0</v>
      </c>
      <c r="S174" s="9">
        <f>Aggregate_Efficiency_BAU!S105</f>
        <v>0</v>
      </c>
      <c r="T174" s="9">
        <f>Aggregate_Efficiency_BAU!T105</f>
        <v>0</v>
      </c>
      <c r="U174" s="9">
        <f>Aggregate_Efficiency_BAU!U105</f>
        <v>0</v>
      </c>
      <c r="V174" s="9">
        <f>Aggregate_Efficiency_BAU!V105</f>
        <v>0</v>
      </c>
      <c r="W174" s="9">
        <f>Aggregate_Efficiency_BAU!W105</f>
        <v>0</v>
      </c>
      <c r="X174" s="9">
        <f>Aggregate_Efficiency_BAU!X105</f>
        <v>0</v>
      </c>
      <c r="Y174" s="9">
        <f>Aggregate_Efficiency_BAU!Y105</f>
        <v>0</v>
      </c>
      <c r="Z174" s="9">
        <f>Aggregate_Efficiency_BAU!Z105</f>
        <v>0</v>
      </c>
      <c r="AA174" s="9">
        <f>Aggregate_Efficiency_BAU!AA105</f>
        <v>0</v>
      </c>
      <c r="AB174" s="9">
        <f>Aggregate_Efficiency_BAU!AB105</f>
        <v>0</v>
      </c>
      <c r="AC174" s="9">
        <f>Aggregate_Efficiency_BAU!AC105</f>
        <v>0</v>
      </c>
      <c r="AD174" s="9">
        <f>Aggregate_Efficiency_BAU!AD105</f>
        <v>0</v>
      </c>
      <c r="AE174" s="9">
        <f>Aggregate_Efficiency_BAU!AE105</f>
        <v>0</v>
      </c>
      <c r="AF174" s="9">
        <f>Aggregate_Efficiency_BAU!AF105</f>
        <v>0</v>
      </c>
      <c r="AG174" s="9">
        <f>Aggregate_Efficiency_BAU!AG105</f>
        <v>0</v>
      </c>
      <c r="AH174" s="9">
        <f>Aggregate_Efficiency_BAU!AH105</f>
        <v>0</v>
      </c>
      <c r="AI174" s="9">
        <f>Aggregate_Efficiency_BAU!AI105</f>
        <v>0</v>
      </c>
      <c r="AJ174" s="10">
        <f>Aggregate_Efficiency_BAU!AJ105</f>
        <v>0</v>
      </c>
    </row>
    <row r="175" spans="1:36" x14ac:dyDescent="0.3">
      <c r="A175" s="7" t="s">
        <v>22</v>
      </c>
      <c r="C175" s="149">
        <f>Aggregate_Efficiency_BAU!C106</f>
        <v>0.2173003467121114</v>
      </c>
      <c r="D175" s="9">
        <f>Aggregate_Efficiency_BAU!D106</f>
        <v>0.19395363138284993</v>
      </c>
      <c r="E175" s="9">
        <f>Aggregate_Efficiency_BAU!E106</f>
        <v>0.16321178468525199</v>
      </c>
      <c r="F175" s="9">
        <f>Aggregate_Efficiency_BAU!F106</f>
        <v>0.18614928859995286</v>
      </c>
      <c r="G175" s="9">
        <f>Aggregate_Efficiency_BAU!G106</f>
        <v>0.1604147474807508</v>
      </c>
      <c r="H175" s="9">
        <f>Aggregate_Efficiency_BAU!H106</f>
        <v>0.20550449893265205</v>
      </c>
      <c r="I175" s="9">
        <f>Aggregate_Efficiency_BAU!I106</f>
        <v>0.18858267380730112</v>
      </c>
      <c r="J175" s="9">
        <f>Aggregate_Efficiency_BAU!J106</f>
        <v>0.18837505558844889</v>
      </c>
      <c r="K175" s="9">
        <f>Aggregate_Efficiency_BAU!K106</f>
        <v>0.1880507520805271</v>
      </c>
      <c r="L175" s="9">
        <f>Aggregate_Efficiency_BAU!L106</f>
        <v>0.1877860041499631</v>
      </c>
      <c r="M175" s="9">
        <f>Aggregate_Efficiency_BAU!M106</f>
        <v>0.18752141753538107</v>
      </c>
      <c r="N175" s="9">
        <f>Aggregate_Efficiency_BAU!N106</f>
        <v>0.18725699208938593</v>
      </c>
      <c r="O175" s="9">
        <f>Aggregate_Efficiency_BAU!O106</f>
        <v>0.18699272766476238</v>
      </c>
      <c r="P175" s="9">
        <f>Aggregate_Efficiency_BAU!P106</f>
        <v>0.1867286241144758</v>
      </c>
      <c r="Q175" s="9">
        <f>Aggregate_Efficiency_BAU!Q106</f>
        <v>0.18646468129166871</v>
      </c>
      <c r="R175" s="9">
        <f>Aggregate_Efficiency_BAU!R106</f>
        <v>0.18620089904966314</v>
      </c>
      <c r="S175" s="9">
        <f>Aggregate_Efficiency_BAU!S106</f>
        <v>0.18593727724195977</v>
      </c>
      <c r="T175" s="9">
        <f>Aggregate_Efficiency_BAU!T106</f>
        <v>0.18567381572223662</v>
      </c>
      <c r="U175" s="9">
        <f>Aggregate_Efficiency_BAU!U106</f>
        <v>0.1854105143443501</v>
      </c>
      <c r="V175" s="9">
        <f>Aggregate_Efficiency_BAU!V106</f>
        <v>0.18514737296233483</v>
      </c>
      <c r="W175" s="9">
        <f>Aggregate_Efficiency_BAU!W106</f>
        <v>0.18488439143040175</v>
      </c>
      <c r="X175" s="9">
        <f>Aggregate_Efficiency_BAU!X106</f>
        <v>0.18462156960293874</v>
      </c>
      <c r="Y175" s="9">
        <f>Aggregate_Efficiency_BAU!Y106</f>
        <v>0.18435890733451193</v>
      </c>
      <c r="Z175" s="9">
        <f>Aggregate_Efficiency_BAU!Z106</f>
        <v>0.18409640447986275</v>
      </c>
      <c r="AA175" s="9">
        <f>Aggregate_Efficiency_BAU!AA106</f>
        <v>0.18383406089390886</v>
      </c>
      <c r="AB175" s="9">
        <f>Aggregate_Efficiency_BAU!AB106</f>
        <v>0.18357187643174458</v>
      </c>
      <c r="AC175" s="9">
        <f>Aggregate_Efficiency_BAU!AC106</f>
        <v>0.1833098509486398</v>
      </c>
      <c r="AD175" s="9">
        <f>Aggregate_Efficiency_BAU!AD106</f>
        <v>0.18304798430003902</v>
      </c>
      <c r="AE175" s="9">
        <f>Aggregate_Efficiency_BAU!AE106</f>
        <v>0.18278627634156355</v>
      </c>
      <c r="AF175" s="9">
        <f>Aggregate_Efficiency_BAU!AF106</f>
        <v>0.1825247269290084</v>
      </c>
      <c r="AG175" s="9">
        <f>Aggregate_Efficiency_BAU!AG106</f>
        <v>0.18226333591834323</v>
      </c>
      <c r="AH175" s="9">
        <f>Aggregate_Efficiency_BAU!AH106</f>
        <v>0.18200210316571278</v>
      </c>
      <c r="AI175" s="9">
        <f>Aggregate_Efficiency_BAU!AI106</f>
        <v>0.18155307691330616</v>
      </c>
      <c r="AJ175" s="10">
        <f>Aggregate_Efficiency_BAU!AJ106</f>
        <v>0.18042583678073704</v>
      </c>
    </row>
    <row r="176" spans="1:36" x14ac:dyDescent="0.3">
      <c r="A176" s="7" t="s">
        <v>23</v>
      </c>
      <c r="C176" s="149">
        <f>Aggregate_Efficiency_BAU!C107</f>
        <v>0.14795723307834033</v>
      </c>
      <c r="D176" s="9">
        <f>Aggregate_Efficiency_BAU!D107</f>
        <v>0.14906811990617197</v>
      </c>
      <c r="E176" s="9">
        <f>Aggregate_Efficiency_BAU!E107</f>
        <v>0.15821703207586776</v>
      </c>
      <c r="F176" s="9">
        <f>Aggregate_Efficiency_BAU!F107</f>
        <v>0.14846874477830338</v>
      </c>
      <c r="G176" s="9">
        <f>Aggregate_Efficiency_BAU!G107</f>
        <v>0.13420720482594775</v>
      </c>
      <c r="H176" s="9">
        <f>Aggregate_Efficiency_BAU!H107</f>
        <v>0.1315462746888027</v>
      </c>
      <c r="I176" s="9">
        <f>Aggregate_Efficiency_BAU!I107</f>
        <v>0.12500402727403953</v>
      </c>
      <c r="J176" s="9">
        <f>Aggregate_Efficiency_BAU!J107</f>
        <v>0.12015605496018467</v>
      </c>
      <c r="K176" s="9">
        <f>Aggregate_Efficiency_BAU!K107</f>
        <v>0.11523657783468091</v>
      </c>
      <c r="L176" s="9">
        <f>Aggregate_Efficiency_BAU!L107</f>
        <v>0.11035796092215749</v>
      </c>
      <c r="M176" s="9">
        <f>Aggregate_Efficiency_BAU!M107</f>
        <v>0.10548231664429876</v>
      </c>
      <c r="N176" s="9">
        <f>Aggregate_Efficiency_BAU!N107</f>
        <v>0.1006096422850071</v>
      </c>
      <c r="O176" s="9">
        <f>Aggregate_Efficiency_BAU!O107</f>
        <v>9.5739935131494674E-2</v>
      </c>
      <c r="P176" s="9">
        <f>Aggregate_Efficiency_BAU!P107</f>
        <v>9.0873192474272016E-2</v>
      </c>
      <c r="Q176" s="9">
        <f>Aggregate_Efficiency_BAU!Q107</f>
        <v>8.600941160715192E-2</v>
      </c>
      <c r="R176" s="9">
        <f>Aggregate_Efficiency_BAU!R107</f>
        <v>8.1148589827238632E-2</v>
      </c>
      <c r="S176" s="9">
        <f>Aggregate_Efficiency_BAU!S107</f>
        <v>7.6290724434924337E-2</v>
      </c>
      <c r="T176" s="9">
        <f>Aggregate_Efficiency_BAU!T107</f>
        <v>7.1435812733883747E-2</v>
      </c>
      <c r="U176" s="9">
        <f>Aggregate_Efficiency_BAU!U107</f>
        <v>6.6583852031069618E-2</v>
      </c>
      <c r="V176" s="9">
        <f>Aggregate_Efficiency_BAU!V107</f>
        <v>6.1734839636707825E-2</v>
      </c>
      <c r="W176" s="9">
        <f>Aggregate_Efficiency_BAU!W107</f>
        <v>5.6888772864291753E-2</v>
      </c>
      <c r="X176" s="9">
        <f>Aggregate_Efficiency_BAU!X107</f>
        <v>5.2045649030577727E-2</v>
      </c>
      <c r="Y176" s="9">
        <f>Aggregate_Efficiency_BAU!Y107</f>
        <v>4.7205465455580506E-2</v>
      </c>
      <c r="Z176" s="9">
        <f>Aggregate_Efficiency_BAU!Z107</f>
        <v>4.2368219462567511E-2</v>
      </c>
      <c r="AA176" s="9">
        <f>Aggregate_Efficiency_BAU!AA107</f>
        <v>3.7533908378054308E-2</v>
      </c>
      <c r="AB176" s="9">
        <f>Aggregate_Efficiency_BAU!AB107</f>
        <v>3.2702529531799793E-2</v>
      </c>
      <c r="AC176" s="9">
        <f>Aggregate_Efficiency_BAU!AC107</f>
        <v>2.7874080256801111E-2</v>
      </c>
      <c r="AD176" s="9">
        <f>Aggregate_Efficiency_BAU!AD107</f>
        <v>2.3048557889288598E-2</v>
      </c>
      <c r="AE176" s="9">
        <f>Aggregate_Efficiency_BAU!AE107</f>
        <v>1.822595976872134E-2</v>
      </c>
      <c r="AF176" s="9">
        <f>Aggregate_Efficiency_BAU!AF107</f>
        <v>1.3406283237781784E-2</v>
      </c>
      <c r="AG176" s="9">
        <f>Aggregate_Efficiency_BAU!AG107</f>
        <v>8.5895256423711222E-3</v>
      </c>
      <c r="AH176" s="9">
        <f>Aggregate_Efficiency_BAU!AH107</f>
        <v>3.7756843316044146E-3</v>
      </c>
      <c r="AI176" s="9">
        <f>Aggregate_Efficiency_BAU!AI107</f>
        <v>0</v>
      </c>
      <c r="AJ176" s="10">
        <f>Aggregate_Efficiency_BAU!AJ107</f>
        <v>0</v>
      </c>
    </row>
    <row r="177" spans="1:36" x14ac:dyDescent="0.3">
      <c r="A177" s="7" t="s">
        <v>24</v>
      </c>
      <c r="C177" s="149">
        <f>Aggregate_Efficiency_BAU!C108</f>
        <v>0</v>
      </c>
      <c r="D177" s="9">
        <f>Aggregate_Efficiency_BAU!D108</f>
        <v>0</v>
      </c>
      <c r="E177" s="9">
        <f>Aggregate_Efficiency_BAU!E108</f>
        <v>0</v>
      </c>
      <c r="F177" s="9">
        <f>Aggregate_Efficiency_BAU!F108</f>
        <v>0</v>
      </c>
      <c r="G177" s="9">
        <f>Aggregate_Efficiency_BAU!G108</f>
        <v>0</v>
      </c>
      <c r="H177" s="9">
        <f>Aggregate_Efficiency_BAU!H108</f>
        <v>0</v>
      </c>
      <c r="I177" s="9">
        <f>Aggregate_Efficiency_BAU!I108</f>
        <v>0</v>
      </c>
      <c r="J177" s="9">
        <f>Aggregate_Efficiency_BAU!J108</f>
        <v>0</v>
      </c>
      <c r="K177" s="9">
        <f>Aggregate_Efficiency_BAU!K108</f>
        <v>0</v>
      </c>
      <c r="L177" s="9">
        <f>Aggregate_Efficiency_BAU!L108</f>
        <v>0</v>
      </c>
      <c r="M177" s="9">
        <f>Aggregate_Efficiency_BAU!M108</f>
        <v>0</v>
      </c>
      <c r="N177" s="9">
        <f>Aggregate_Efficiency_BAU!N108</f>
        <v>0</v>
      </c>
      <c r="O177" s="9">
        <f>Aggregate_Efficiency_BAU!O108</f>
        <v>0</v>
      </c>
      <c r="P177" s="9">
        <f>Aggregate_Efficiency_BAU!P108</f>
        <v>0</v>
      </c>
      <c r="Q177" s="9">
        <f>Aggregate_Efficiency_BAU!Q108</f>
        <v>0</v>
      </c>
      <c r="R177" s="9">
        <f>Aggregate_Efficiency_BAU!R108</f>
        <v>0</v>
      </c>
      <c r="S177" s="9">
        <f>Aggregate_Efficiency_BAU!S108</f>
        <v>0</v>
      </c>
      <c r="T177" s="9">
        <f>Aggregate_Efficiency_BAU!T108</f>
        <v>0</v>
      </c>
      <c r="U177" s="9">
        <f>Aggregate_Efficiency_BAU!U108</f>
        <v>0</v>
      </c>
      <c r="V177" s="9">
        <f>Aggregate_Efficiency_BAU!V108</f>
        <v>0</v>
      </c>
      <c r="W177" s="9">
        <f>Aggregate_Efficiency_BAU!W108</f>
        <v>0</v>
      </c>
      <c r="X177" s="9">
        <f>Aggregate_Efficiency_BAU!X108</f>
        <v>0</v>
      </c>
      <c r="Y177" s="9">
        <f>Aggregate_Efficiency_BAU!Y108</f>
        <v>0</v>
      </c>
      <c r="Z177" s="9">
        <f>Aggregate_Efficiency_BAU!Z108</f>
        <v>0</v>
      </c>
      <c r="AA177" s="9">
        <f>Aggregate_Efficiency_BAU!AA108</f>
        <v>0</v>
      </c>
      <c r="AB177" s="9">
        <f>Aggregate_Efficiency_BAU!AB108</f>
        <v>0</v>
      </c>
      <c r="AC177" s="9">
        <f>Aggregate_Efficiency_BAU!AC108</f>
        <v>0</v>
      </c>
      <c r="AD177" s="9">
        <f>Aggregate_Efficiency_BAU!AD108</f>
        <v>0</v>
      </c>
      <c r="AE177" s="9">
        <f>Aggregate_Efficiency_BAU!AE108</f>
        <v>0</v>
      </c>
      <c r="AF177" s="9">
        <f>Aggregate_Efficiency_BAU!AF108</f>
        <v>0</v>
      </c>
      <c r="AG177" s="9">
        <f>Aggregate_Efficiency_BAU!AG108</f>
        <v>0</v>
      </c>
      <c r="AH177" s="9">
        <f>Aggregate_Efficiency_BAU!AH108</f>
        <v>0</v>
      </c>
      <c r="AI177" s="9">
        <f>Aggregate_Efficiency_BAU!AI108</f>
        <v>0</v>
      </c>
      <c r="AJ177" s="10">
        <f>Aggregate_Efficiency_BAU!AJ108</f>
        <v>0</v>
      </c>
    </row>
    <row r="178" spans="1:36" x14ac:dyDescent="0.3">
      <c r="A178" s="7" t="s">
        <v>25</v>
      </c>
      <c r="C178" s="149">
        <f>Aggregate_Efficiency_BAU!C109</f>
        <v>4.2341741303679022E-2</v>
      </c>
      <c r="D178" s="9">
        <f>Aggregate_Efficiency_BAU!D109</f>
        <v>5.7620603203842151E-2</v>
      </c>
      <c r="E178" s="9">
        <f>Aggregate_Efficiency_BAU!E109</f>
        <v>6.5082145514912135E-2</v>
      </c>
      <c r="F178" s="9">
        <f>Aggregate_Efficiency_BAU!F109</f>
        <v>7.3005370441800443E-2</v>
      </c>
      <c r="G178" s="9">
        <f>Aggregate_Efficiency_BAU!G109</f>
        <v>8.0117051442263318E-2</v>
      </c>
      <c r="H178" s="9">
        <f>Aggregate_Efficiency_BAU!H109</f>
        <v>8.2442998480486404E-2</v>
      </c>
      <c r="I178" s="9">
        <f>Aggregate_Efficiency_BAU!I109</f>
        <v>8.0198220595878167E-2</v>
      </c>
      <c r="J178" s="9">
        <f>Aggregate_Efficiency_BAU!J109</f>
        <v>8.3542644917728087E-2</v>
      </c>
      <c r="K178" s="9">
        <f>Aggregate_Efficiency_BAU!K109</f>
        <v>8.6833189804715119E-2</v>
      </c>
      <c r="L178" s="9">
        <f>Aggregate_Efficiency_BAU!L109</f>
        <v>9.0148053789790336E-2</v>
      </c>
      <c r="M178" s="9">
        <f>Aggregate_Efficiency_BAU!M109</f>
        <v>9.3460897964791165E-2</v>
      </c>
      <c r="N178" s="9">
        <f>Aggregate_Efficiency_BAU!N109</f>
        <v>9.677172417521851E-2</v>
      </c>
      <c r="O178" s="9">
        <f>Aggregate_Efficiency_BAU!O109</f>
        <v>0.10008053426432478</v>
      </c>
      <c r="P178" s="9">
        <f>Aggregate_Efficiency_BAU!P109</f>
        <v>0.10338733007312167</v>
      </c>
      <c r="Q178" s="9">
        <f>Aggregate_Efficiency_BAU!Q109</f>
        <v>0.10669211344037645</v>
      </c>
      <c r="R178" s="9">
        <f>Aggregate_Efficiency_BAU!R109</f>
        <v>0.1099948862026203</v>
      </c>
      <c r="S178" s="9">
        <f>Aggregate_Efficiency_BAU!S109</f>
        <v>0.11329565019414965</v>
      </c>
      <c r="T178" s="9">
        <f>Aggregate_Efficiency_BAU!T109</f>
        <v>0.1165944072470326</v>
      </c>
      <c r="U178" s="9">
        <f>Aggregate_Efficiency_BAU!U109</f>
        <v>0.1198911591911076</v>
      </c>
      <c r="V178" s="9">
        <f>Aggregate_Efficiency_BAU!V109</f>
        <v>0.12318590785398975</v>
      </c>
      <c r="W178" s="9">
        <f>Aggregate_Efficiency_BAU!W109</f>
        <v>0.12647865506107567</v>
      </c>
      <c r="X178" s="9">
        <f>Aggregate_Efficiency_BAU!X109</f>
        <v>0.12976940263554218</v>
      </c>
      <c r="Y178" s="9">
        <f>Aggregate_Efficiency_BAU!Y109</f>
        <v>0.13305815239835425</v>
      </c>
      <c r="Z178" s="9">
        <f>Aggregate_Efficiency_BAU!Z109</f>
        <v>0.13634490616826478</v>
      </c>
      <c r="AA178" s="9">
        <f>Aggregate_Efficiency_BAU!AA109</f>
        <v>0.13962966576182234</v>
      </c>
      <c r="AB178" s="9">
        <f>Aggregate_Efficiency_BAU!AB109</f>
        <v>0.14291243299336964</v>
      </c>
      <c r="AC178" s="9">
        <f>Aggregate_Efficiency_BAU!AC109</f>
        <v>0.14619320967504898</v>
      </c>
      <c r="AD178" s="9">
        <f>Aggregate_Efficiency_BAU!AD109</f>
        <v>0.14947199761680766</v>
      </c>
      <c r="AE178" s="9">
        <f>Aggregate_Efficiency_BAU!AE109</f>
        <v>0.15274879862639801</v>
      </c>
      <c r="AF178" s="9">
        <f>Aggregate_Efficiency_BAU!AF109</f>
        <v>0.15602361450938193</v>
      </c>
      <c r="AG178" s="9">
        <f>Aggregate_Efficiency_BAU!AG109</f>
        <v>0.15929644706913337</v>
      </c>
      <c r="AH178" s="9">
        <f>Aggregate_Efficiency_BAU!AH109</f>
        <v>0.16256729810684581</v>
      </c>
      <c r="AI178" s="9">
        <f>Aggregate_Efficiency_BAU!AI109</f>
        <v>0.16566466617883097</v>
      </c>
      <c r="AJ178" s="10">
        <f>Aggregate_Efficiency_BAU!AJ109</f>
        <v>0.16812068990358095</v>
      </c>
    </row>
    <row r="179" spans="1:36" x14ac:dyDescent="0.3">
      <c r="A179" s="7" t="s">
        <v>26</v>
      </c>
      <c r="C179" s="149">
        <f>Aggregate_Efficiency_BAU!C110</f>
        <v>2.6630808637729052E-2</v>
      </c>
      <c r="D179" s="9">
        <f>Aggregate_Efficiency_BAU!D110</f>
        <v>2.6899724804594564E-2</v>
      </c>
      <c r="E179" s="9">
        <f>Aggregate_Efficiency_BAU!E110</f>
        <v>2.7126147270402808E-2</v>
      </c>
      <c r="F179" s="9">
        <f>Aggregate_Efficiency_BAU!F110</f>
        <v>2.6485226209754874E-2</v>
      </c>
      <c r="G179" s="9">
        <f>Aggregate_Efficiency_BAU!G110</f>
        <v>2.7296102299582254E-2</v>
      </c>
      <c r="H179" s="9">
        <f>Aggregate_Efficiency_BAU!H110</f>
        <v>2.5077572914587794E-2</v>
      </c>
      <c r="I179" s="9">
        <f>Aggregate_Efficiency_BAU!I110</f>
        <v>2.7146700195529578E-2</v>
      </c>
      <c r="J179" s="9">
        <f>Aggregate_Efficiency_BAU!J110</f>
        <v>2.7437750391742479E-2</v>
      </c>
      <c r="K179" s="9">
        <f>Aggregate_Efficiency_BAU!K110</f>
        <v>2.7711605610084532E-2</v>
      </c>
      <c r="L179" s="9">
        <f>Aggregate_Efficiency_BAU!L110</f>
        <v>2.7993939683361113E-2</v>
      </c>
      <c r="M179" s="9">
        <f>Aggregate_Efficiency_BAU!M110</f>
        <v>2.8276101725082867E-2</v>
      </c>
      <c r="N179" s="9">
        <f>Aggregate_Efficiency_BAU!N110</f>
        <v>2.8558091892435002E-2</v>
      </c>
      <c r="O179" s="9">
        <f>Aggregate_Efficiency_BAU!O110</f>
        <v>2.8839910342411307E-2</v>
      </c>
      <c r="P179" s="9">
        <f>Aggregate_Efficiency_BAU!P110</f>
        <v>2.9121557231814671E-2</v>
      </c>
      <c r="Q179" s="9">
        <f>Aggregate_Efficiency_BAU!Q110</f>
        <v>2.940303271725684E-2</v>
      </c>
      <c r="R179" s="9">
        <f>Aggregate_Efficiency_BAU!R110</f>
        <v>2.9684336955159121E-2</v>
      </c>
      <c r="S179" s="9">
        <f>Aggregate_Efficiency_BAU!S110</f>
        <v>2.9965470101752698E-2</v>
      </c>
      <c r="T179" s="9">
        <f>Aggregate_Efficiency_BAU!T110</f>
        <v>3.024643231307831E-2</v>
      </c>
      <c r="U179" s="9">
        <f>Aggregate_Efficiency_BAU!U110</f>
        <v>3.0527223744987411E-2</v>
      </c>
      <c r="V179" s="9">
        <f>Aggregate_Efficiency_BAU!V110</f>
        <v>3.080784455314204E-2</v>
      </c>
      <c r="W179" s="9">
        <f>Aggregate_Efficiency_BAU!W110</f>
        <v>3.1088294893014953E-2</v>
      </c>
      <c r="X179" s="9">
        <f>Aggregate_Efficiency_BAU!X110</f>
        <v>3.1368574919890035E-2</v>
      </c>
      <c r="Y179" s="9">
        <f>Aggregate_Efficiency_BAU!Y110</f>
        <v>3.1648684788862888E-2</v>
      </c>
      <c r="Z179" s="9">
        <f>Aggregate_Efficiency_BAU!Z110</f>
        <v>3.1928624654840629E-2</v>
      </c>
      <c r="AA179" s="9">
        <f>Aggregate_Efficiency_BAU!AA110</f>
        <v>3.2208394672542405E-2</v>
      </c>
      <c r="AB179" s="9">
        <f>Aggregate_Efficiency_BAU!AB110</f>
        <v>3.2487994996499792E-2</v>
      </c>
      <c r="AC179" s="9">
        <f>Aggregate_Efficiency_BAU!AC110</f>
        <v>3.2767425781057041E-2</v>
      </c>
      <c r="AD179" s="9">
        <f>Aggregate_Efficiency_BAU!AD110</f>
        <v>3.3046687180370786E-2</v>
      </c>
      <c r="AE179" s="9">
        <f>Aggregate_Efficiency_BAU!AE110</f>
        <v>3.3325779348411452E-2</v>
      </c>
      <c r="AF179" s="9">
        <f>Aggregate_Efficiency_BAU!AF110</f>
        <v>3.3604702438962589E-2</v>
      </c>
      <c r="AG179" s="9">
        <f>Aggregate_Efficiency_BAU!AG110</f>
        <v>3.3883456605621462E-2</v>
      </c>
      <c r="AH179" s="9">
        <f>Aggregate_Efficiency_BAU!AH110</f>
        <v>3.416204200179946E-2</v>
      </c>
      <c r="AI179" s="9">
        <f>Aggregate_Efficiency_BAU!AI110</f>
        <v>3.4404841397725969E-2</v>
      </c>
      <c r="AJ179" s="10">
        <f>Aggregate_Efficiency_BAU!AJ110</f>
        <v>3.4517015200379093E-2</v>
      </c>
    </row>
    <row r="180" spans="1:36" x14ac:dyDescent="0.3">
      <c r="A180" s="7" t="s">
        <v>27</v>
      </c>
      <c r="C180" s="149">
        <f>Aggregate_Efficiency_BAU!C111</f>
        <v>0.36120488508031767</v>
      </c>
      <c r="D180" s="9">
        <f>Aggregate_Efficiency_BAU!D111</f>
        <v>0.35647265715215876</v>
      </c>
      <c r="E180" s="9">
        <f>Aggregate_Efficiency_BAU!E111</f>
        <v>0.38943041960043512</v>
      </c>
      <c r="F180" s="9">
        <f>Aggregate_Efficiency_BAU!F111</f>
        <v>0.40767571838833666</v>
      </c>
      <c r="G180" s="9">
        <f>Aggregate_Efficiency_BAU!G111</f>
        <v>0.44213038629791201</v>
      </c>
      <c r="H180" s="9">
        <f>Aggregate_Efficiency_BAU!H111</f>
        <v>0.35791428151772198</v>
      </c>
      <c r="I180" s="9">
        <f>Aggregate_Efficiency_BAU!I111</f>
        <v>0.40479794024077548</v>
      </c>
      <c r="J180" s="9">
        <f>Aggregate_Efficiency_BAU!J111</f>
        <v>0.41041766893568277</v>
      </c>
      <c r="K180" s="9">
        <f>Aggregate_Efficiency_BAU!K111</f>
        <v>0.41577940777915079</v>
      </c>
      <c r="L180" s="9">
        <f>Aggregate_Efficiency_BAU!L111</f>
        <v>0.42126720325665551</v>
      </c>
      <c r="M180" s="9">
        <f>Aggregate_Efficiency_BAU!M111</f>
        <v>0.42675165491533534</v>
      </c>
      <c r="N180" s="9">
        <f>Aggregate_Efficiency_BAU!N111</f>
        <v>0.43223276581043912</v>
      </c>
      <c r="O180" s="9">
        <f>Aggregate_Efficiency_BAU!O111</f>
        <v>0.43771053899349516</v>
      </c>
      <c r="P180" s="9">
        <f>Aggregate_Efficiency_BAU!P111</f>
        <v>0.44318497751231456</v>
      </c>
      <c r="Q180" s="9">
        <f>Aggregate_Efficiency_BAU!Q111</f>
        <v>0.44865608441099997</v>
      </c>
      <c r="R180" s="9">
        <f>Aggregate_Efficiency_BAU!R111</f>
        <v>0.45412386272995181</v>
      </c>
      <c r="S180" s="9">
        <f>Aggregate_Efficiency_BAU!S111</f>
        <v>0.45958831550586721</v>
      </c>
      <c r="T180" s="9">
        <f>Aggregate_Efficiency_BAU!T111</f>
        <v>0.46504944577175422</v>
      </c>
      <c r="U180" s="9">
        <f>Aggregate_Efficiency_BAU!U111</f>
        <v>0.47050725655693471</v>
      </c>
      <c r="V180" s="9">
        <f>Aggregate_Efficiency_BAU!V111</f>
        <v>0.47596175088704529</v>
      </c>
      <c r="W180" s="9">
        <f>Aggregate_Efficiency_BAU!W111</f>
        <v>0.48141293178404937</v>
      </c>
      <c r="X180" s="9">
        <f>Aggregate_Efficiency_BAU!X111</f>
        <v>0.48686080226623962</v>
      </c>
      <c r="Y180" s="9">
        <f>Aggregate_Efficiency_BAU!Y111</f>
        <v>0.49230536534824221</v>
      </c>
      <c r="Z180" s="9">
        <f>Aggregate_Efficiency_BAU!Z111</f>
        <v>0.49774662404102643</v>
      </c>
      <c r="AA180" s="9">
        <f>Aggregate_Efficiency_BAU!AA111</f>
        <v>0.50318458135190758</v>
      </c>
      <c r="AB180" s="9">
        <f>Aggregate_Efficiency_BAU!AB111</f>
        <v>0.50861924028454919</v>
      </c>
      <c r="AC180" s="9">
        <f>Aggregate_Efficiency_BAU!AC111</f>
        <v>0.51405060383897749</v>
      </c>
      <c r="AD180" s="9">
        <f>Aggregate_Efficiency_BAU!AD111</f>
        <v>0.51947867501157841</v>
      </c>
      <c r="AE180" s="9">
        <f>Aggregate_Efficiency_BAU!AE111</f>
        <v>0.5249034567951063</v>
      </c>
      <c r="AF180" s="9">
        <f>Aggregate_Efficiency_BAU!AF111</f>
        <v>0.53032495217869091</v>
      </c>
      <c r="AG180" s="9">
        <f>Aggregate_Efficiency_BAU!AG111</f>
        <v>0.53574316414784129</v>
      </c>
      <c r="AH180" s="9">
        <f>Aggregate_Efficiency_BAU!AH111</f>
        <v>0.54115809568444784</v>
      </c>
      <c r="AI180" s="9">
        <f>Aggregate_Efficiency_BAU!AI111</f>
        <v>0.54600450224104291</v>
      </c>
      <c r="AJ180" s="10">
        <f>Aggregate_Efficiency_BAU!AJ111</f>
        <v>0.54877151471559504</v>
      </c>
    </row>
    <row r="181" spans="1:36" x14ac:dyDescent="0.3">
      <c r="A181" s="7" t="s">
        <v>28</v>
      </c>
      <c r="C181" s="149">
        <f>Aggregate_Efficiency_BAU!C112</f>
        <v>0.10053890745932269</v>
      </c>
      <c r="D181" s="9">
        <f>Aggregate_Efficiency_BAU!D112</f>
        <v>9.5010587649319231E-2</v>
      </c>
      <c r="E181" s="9">
        <f>Aggregate_Efficiency_BAU!E112</f>
        <v>9.228309195336501E-2</v>
      </c>
      <c r="F181" s="9">
        <f>Aggregate_Efficiency_BAU!F112</f>
        <v>6.7906652070641838E-2</v>
      </c>
      <c r="G181" s="9">
        <f>Aggregate_Efficiency_BAU!G112</f>
        <v>5.8429533749259049E-2</v>
      </c>
      <c r="H181" s="9">
        <f>Aggregate_Efficiency_BAU!H112</f>
        <v>0.11047792555766545</v>
      </c>
      <c r="I181" s="9">
        <f>Aggregate_Efficiency_BAU!I112</f>
        <v>7.9875333220269573E-2</v>
      </c>
      <c r="J181" s="9">
        <f>Aggregate_Efficiency_BAU!J112</f>
        <v>7.712027507051486E-2</v>
      </c>
      <c r="K181" s="9">
        <f>Aggregate_Efficiency_BAU!K112</f>
        <v>7.4319101636301427E-2</v>
      </c>
      <c r="L181" s="9">
        <f>Aggregate_Efficiency_BAU!L112</f>
        <v>7.1543936511386894E-2</v>
      </c>
      <c r="M181" s="9">
        <f>Aggregate_Efficiency_BAU!M112</f>
        <v>6.8770462347700553E-2</v>
      </c>
      <c r="N181" s="9">
        <f>Aggregate_Efficiency_BAU!N112</f>
        <v>6.5998677600212149E-2</v>
      </c>
      <c r="O181" s="9">
        <f>Aggregate_Efficiency_BAU!O112</f>
        <v>6.322858072577045E-2</v>
      </c>
      <c r="P181" s="9">
        <f>Aggregate_Efficiency_BAU!P112</f>
        <v>6.0460170183104539E-2</v>
      </c>
      <c r="Q181" s="9">
        <f>Aggregate_Efficiency_BAU!Q112</f>
        <v>5.7693444432818763E-2</v>
      </c>
      <c r="R181" s="9">
        <f>Aggregate_Efficiency_BAU!R112</f>
        <v>5.4928401937390021E-2</v>
      </c>
      <c r="S181" s="9">
        <f>Aggregate_Efficiency_BAU!S112</f>
        <v>5.2165041161168171E-2</v>
      </c>
      <c r="T181" s="9">
        <f>Aggregate_Efficiency_BAU!T112</f>
        <v>4.9403360570367601E-2</v>
      </c>
      <c r="U181" s="9">
        <f>Aggregate_Efficiency_BAU!U112</f>
        <v>4.6643358633068351E-2</v>
      </c>
      <c r="V181" s="9">
        <f>Aggregate_Efficiency_BAU!V112</f>
        <v>4.3885033819212313E-2</v>
      </c>
      <c r="W181" s="9">
        <f>Aggregate_Efficiency_BAU!W112</f>
        <v>4.1128384600599199E-2</v>
      </c>
      <c r="X181" s="9">
        <f>Aggregate_Efficiency_BAU!X112</f>
        <v>3.8373409450887436E-2</v>
      </c>
      <c r="Y181" s="9">
        <f>Aggregate_Efficiency_BAU!Y112</f>
        <v>3.5620106845586412E-2</v>
      </c>
      <c r="Z181" s="9">
        <f>Aggregate_Efficiency_BAU!Z112</f>
        <v>3.2868475262056607E-2</v>
      </c>
      <c r="AA181" s="9">
        <f>Aggregate_Efficiency_BAU!AA112</f>
        <v>3.0118513179505271E-2</v>
      </c>
      <c r="AB181" s="9">
        <f>Aggregate_Efficiency_BAU!AB112</f>
        <v>2.7370219078987307E-2</v>
      </c>
      <c r="AC181" s="9">
        <f>Aggregate_Efficiency_BAU!AC112</f>
        <v>2.4623591443396996E-2</v>
      </c>
      <c r="AD181" s="9">
        <f>Aggregate_Efficiency_BAU!AD112</f>
        <v>2.1878628757468651E-2</v>
      </c>
      <c r="AE181" s="9">
        <f>Aggregate_Efficiency_BAU!AE112</f>
        <v>1.9135329507773302E-2</v>
      </c>
      <c r="AF181" s="9">
        <f>Aggregate_Efficiency_BAU!AF112</f>
        <v>1.6393692182714626E-2</v>
      </c>
      <c r="AG181" s="9">
        <f>Aggregate_Efficiency_BAU!AG112</f>
        <v>1.3653715272529914E-2</v>
      </c>
      <c r="AH181" s="9">
        <f>Aggregate_Efficiency_BAU!AH112</f>
        <v>1.0915397269282012E-2</v>
      </c>
      <c r="AI181" s="9">
        <f>Aggregate_Efficiency_BAU!AI112</f>
        <v>8.1702784405006199E-3</v>
      </c>
      <c r="AJ181" s="10">
        <f>Aggregate_Efficiency_BAU!AJ112</f>
        <v>5.4121076089414808E-3</v>
      </c>
    </row>
    <row r="182" spans="1:36" x14ac:dyDescent="0.3">
      <c r="A182" s="7" t="s">
        <v>29</v>
      </c>
      <c r="C182" s="148">
        <f>Aggregate_Efficiency_BAU!C113</f>
        <v>3.3716815029754592E-2</v>
      </c>
      <c r="D182" s="44">
        <f>Aggregate_Efficiency_BAU!D113</f>
        <v>3.8575101548092759E-2</v>
      </c>
      <c r="E182" s="44">
        <f>Aggregate_Efficiency_BAU!E113</f>
        <v>3.9759742731748912E-2</v>
      </c>
      <c r="F182" s="44">
        <f>Aggregate_Efficiency_BAU!F113</f>
        <v>4.4386899746656341E-2</v>
      </c>
      <c r="G182" s="44">
        <f>Aggregate_Efficiency_BAU!G113</f>
        <v>3.7691361904523921E-2</v>
      </c>
      <c r="H182" s="44">
        <f>Aggregate_Efficiency_BAU!H113</f>
        <v>3.7378444566458925E-2</v>
      </c>
      <c r="I182" s="44">
        <f>Aggregate_Efficiency_BAU!I113</f>
        <v>3.6878115208595352E-2</v>
      </c>
      <c r="J182" s="44">
        <f>Aggregate_Efficiency_BAU!J113</f>
        <v>3.6459008862204628E-2</v>
      </c>
      <c r="K182" s="44">
        <f>Aggregate_Efficiency_BAU!K113</f>
        <v>3.6039902527075271E-2</v>
      </c>
      <c r="L182" s="44">
        <f>Aggregate_Efficiency_BAU!L113</f>
        <v>3.5620796203207017E-2</v>
      </c>
      <c r="M182" s="44">
        <f>Aggregate_Efficiency_BAU!M113</f>
        <v>3.5201689890599908E-2</v>
      </c>
      <c r="N182" s="44">
        <f>Aggregate_Efficiency_BAU!N113</f>
        <v>3.4782583589254117E-2</v>
      </c>
      <c r="O182" s="44">
        <f>Aggregate_Efficiency_BAU!O113</f>
        <v>3.4363477299169359E-2</v>
      </c>
      <c r="P182" s="44">
        <f>Aggregate_Efficiency_BAU!P113</f>
        <v>3.39443710203459E-2</v>
      </c>
      <c r="Q182" s="44">
        <f>Aggregate_Efficiency_BAU!Q113</f>
        <v>3.3525264752783439E-2</v>
      </c>
      <c r="R182" s="44">
        <f>Aggregate_Efficiency_BAU!R113</f>
        <v>3.3106158496482324E-2</v>
      </c>
      <c r="S182" s="44">
        <f>Aggregate_Efficiency_BAU!S113</f>
        <v>3.2687052251442389E-2</v>
      </c>
      <c r="T182" s="44">
        <f>Aggregate_Efficiency_BAU!T113</f>
        <v>3.2267946017663467E-2</v>
      </c>
      <c r="U182" s="44">
        <f>Aggregate_Efficiency_BAU!U113</f>
        <v>3.184883979514589E-2</v>
      </c>
      <c r="V182" s="44">
        <f>Aggregate_Efficiency_BAU!V113</f>
        <v>3.1429733583889348E-2</v>
      </c>
      <c r="W182" s="44">
        <f>Aggregate_Efficiency_BAU!W113</f>
        <v>3.1010627383894117E-2</v>
      </c>
      <c r="X182" s="44">
        <f>Aggregate_Efficiency_BAU!X113</f>
        <v>3.0591521195159958E-2</v>
      </c>
      <c r="Y182" s="44">
        <f>Aggregate_Efficiency_BAU!Y113</f>
        <v>3.0172415017687072E-2</v>
      </c>
      <c r="Z182" s="44">
        <f>Aggregate_Efficiency_BAU!Z113</f>
        <v>2.9753308851475261E-2</v>
      </c>
      <c r="AA182" s="44">
        <f>Aggregate_Efficiency_BAU!AA113</f>
        <v>2.9334202696524678E-2</v>
      </c>
      <c r="AB182" s="44">
        <f>Aggregate_Efficiency_BAU!AB113</f>
        <v>2.8915096552835317E-2</v>
      </c>
      <c r="AC182" s="44">
        <f>Aggregate_Efficiency_BAU!AC113</f>
        <v>2.8495990420407027E-2</v>
      </c>
      <c r="AD182" s="44">
        <f>Aggregate_Efficiency_BAU!AD113</f>
        <v>2.807688429923998E-2</v>
      </c>
      <c r="AE182" s="44">
        <f>Aggregate_Efficiency_BAU!AE113</f>
        <v>2.7657778189334035E-2</v>
      </c>
      <c r="AF182" s="44">
        <f>Aggregate_Efficiency_BAU!AF113</f>
        <v>2.7238672090689316E-2</v>
      </c>
      <c r="AG182" s="44">
        <f>Aggregate_Efficiency_BAU!AG113</f>
        <v>2.6819566003305706E-2</v>
      </c>
      <c r="AH182" s="44">
        <f>Aggregate_Efficiency_BAU!AH113</f>
        <v>2.640045992718338E-2</v>
      </c>
      <c r="AI182" s="44">
        <f>Aggregate_Efficiency_BAU!AI113</f>
        <v>2.5981353862322216E-2</v>
      </c>
      <c r="AJ182" s="45">
        <f>Aggregate_Efficiency_BAU!AJ113</f>
        <v>2.556224780872212E-2</v>
      </c>
    </row>
    <row r="183" spans="1:36" x14ac:dyDescent="0.3">
      <c r="A183" s="7" t="s">
        <v>30</v>
      </c>
      <c r="C183" s="149">
        <f>Aggregate_Efficiency_BAU!C114</f>
        <v>0.57264702700044268</v>
      </c>
      <c r="D183" s="9">
        <f>Aggregate_Efficiency_BAU!D114</f>
        <v>0.57591947155951451</v>
      </c>
      <c r="E183" s="9">
        <f>Aggregate_Efficiency_BAU!E114</f>
        <v>0.57521015080099103</v>
      </c>
      <c r="F183" s="9">
        <f>Aggregate_Efficiency_BAU!F114</f>
        <v>0.54368175239694649</v>
      </c>
      <c r="G183" s="9">
        <f>Aggregate_Efficiency_BAU!G114</f>
        <v>0.53621715500777078</v>
      </c>
      <c r="H183" s="9">
        <f>Aggregate_Efficiency_BAU!H114</f>
        <v>0.56396692032387596</v>
      </c>
      <c r="I183" s="9">
        <f>Aggregate_Efficiency_BAU!I114</f>
        <v>0.53732930248968203</v>
      </c>
      <c r="J183" s="9">
        <f>Aggregate_Efficiency_BAU!J114</f>
        <v>0.52997927061047434</v>
      </c>
      <c r="K183" s="9">
        <f>Aggregate_Efficiency_BAU!K114</f>
        <v>0.52262923892875957</v>
      </c>
      <c r="L183" s="9">
        <f>Aggregate_Efficiency_BAU!L114</f>
        <v>0.51527920744453704</v>
      </c>
      <c r="M183" s="9">
        <f>Aggregate_Efficiency_BAU!M114</f>
        <v>0.50792917615780564</v>
      </c>
      <c r="N183" s="9">
        <f>Aggregate_Efficiency_BAU!N114</f>
        <v>0.50057914506856638</v>
      </c>
      <c r="O183" s="9">
        <f>Aggregate_Efficiency_BAU!O114</f>
        <v>0.4932291141768182</v>
      </c>
      <c r="P183" s="9">
        <f>Aggregate_Efficiency_BAU!P114</f>
        <v>0.48587908348256192</v>
      </c>
      <c r="Q183" s="9">
        <f>Aggregate_Efficiency_BAU!Q114</f>
        <v>0.47852905298579812</v>
      </c>
      <c r="R183" s="9">
        <f>Aggregate_Efficiency_BAU!R114</f>
        <v>0.47117902268652506</v>
      </c>
      <c r="S183" s="9">
        <f>Aggregate_Efficiency_BAU!S114</f>
        <v>0.46382899258474369</v>
      </c>
      <c r="T183" s="9">
        <f>Aggregate_Efficiency_BAU!T114</f>
        <v>0.45647896268045318</v>
      </c>
      <c r="U183" s="9">
        <f>Aggregate_Efficiency_BAU!U114</f>
        <v>0.44912893297365519</v>
      </c>
      <c r="V183" s="9">
        <f>Aggregate_Efficiency_BAU!V114</f>
        <v>0.44177890346435017</v>
      </c>
      <c r="W183" s="9">
        <f>Aggregate_Efficiency_BAU!W114</f>
        <v>0.43442887415253539</v>
      </c>
      <c r="X183" s="9">
        <f>Aggregate_Efficiency_BAU!X114</f>
        <v>0.42707884503821236</v>
      </c>
      <c r="Y183" s="9">
        <f>Aggregate_Efficiency_BAU!Y114</f>
        <v>0.41972881612138074</v>
      </c>
      <c r="Z183" s="9">
        <f>Aggregate_Efficiency_BAU!Z114</f>
        <v>0.41237878740204092</v>
      </c>
      <c r="AA183" s="9">
        <f>Aggregate_Efficiency_BAU!AA114</f>
        <v>0.40502875888019363</v>
      </c>
      <c r="AB183" s="9">
        <f>Aggregate_Efficiency_BAU!AB114</f>
        <v>0.39767873055583697</v>
      </c>
      <c r="AC183" s="9">
        <f>Aggregate_Efficiency_BAU!AC114</f>
        <v>0.39032870242897189</v>
      </c>
      <c r="AD183" s="9">
        <f>Aggregate_Efficiency_BAU!AD114</f>
        <v>0.38297867449959794</v>
      </c>
      <c r="AE183" s="9">
        <f>Aggregate_Efficiency_BAU!AE114</f>
        <v>0.37562864676771607</v>
      </c>
      <c r="AF183" s="9">
        <f>Aggregate_Efficiency_BAU!AF114</f>
        <v>0.36827861923332678</v>
      </c>
      <c r="AG183" s="9">
        <f>Aggregate_Efficiency_BAU!AG114</f>
        <v>0.36092859189642795</v>
      </c>
      <c r="AH183" s="9">
        <f>Aggregate_Efficiency_BAU!AH114</f>
        <v>0.35357856475702076</v>
      </c>
      <c r="AI183" s="9">
        <f>Aggregate_Efficiency_BAU!AI114</f>
        <v>0.34622853781510493</v>
      </c>
      <c r="AJ183" s="10">
        <f>Aggregate_Efficiency_BAU!AJ114</f>
        <v>0.33887851107068079</v>
      </c>
    </row>
    <row r="184" spans="1:36" x14ac:dyDescent="0.3">
      <c r="A184" s="7" t="s">
        <v>31</v>
      </c>
      <c r="C184" s="149">
        <f>Aggregate_Efficiency_BAU!C115</f>
        <v>0</v>
      </c>
      <c r="D184" s="9">
        <f>Aggregate_Efficiency_BAU!D115</f>
        <v>0</v>
      </c>
      <c r="E184" s="9">
        <f>Aggregate_Efficiency_BAU!E115</f>
        <v>0</v>
      </c>
      <c r="F184" s="9">
        <f>Aggregate_Efficiency_BAU!F115</f>
        <v>0</v>
      </c>
      <c r="G184" s="9">
        <f>Aggregate_Efficiency_BAU!G115</f>
        <v>0</v>
      </c>
      <c r="H184" s="9">
        <f>Aggregate_Efficiency_BAU!H115</f>
        <v>0</v>
      </c>
      <c r="I184" s="9">
        <f>Aggregate_Efficiency_BAU!I115</f>
        <v>0</v>
      </c>
      <c r="J184" s="9">
        <f>Aggregate_Efficiency_BAU!J115</f>
        <v>0</v>
      </c>
      <c r="K184" s="9">
        <f>Aggregate_Efficiency_BAU!K115</f>
        <v>0</v>
      </c>
      <c r="L184" s="9">
        <f>Aggregate_Efficiency_BAU!L115</f>
        <v>0</v>
      </c>
      <c r="M184" s="9">
        <f>Aggregate_Efficiency_BAU!M115</f>
        <v>0</v>
      </c>
      <c r="N184" s="9">
        <f>Aggregate_Efficiency_BAU!N115</f>
        <v>0</v>
      </c>
      <c r="O184" s="9">
        <f>Aggregate_Efficiency_BAU!O115</f>
        <v>0</v>
      </c>
      <c r="P184" s="9">
        <f>Aggregate_Efficiency_BAU!P115</f>
        <v>0</v>
      </c>
      <c r="Q184" s="9">
        <f>Aggregate_Efficiency_BAU!Q115</f>
        <v>0</v>
      </c>
      <c r="R184" s="9">
        <f>Aggregate_Efficiency_BAU!R115</f>
        <v>0</v>
      </c>
      <c r="S184" s="9">
        <f>Aggregate_Efficiency_BAU!S115</f>
        <v>0</v>
      </c>
      <c r="T184" s="9">
        <f>Aggregate_Efficiency_BAU!T115</f>
        <v>0</v>
      </c>
      <c r="U184" s="9">
        <f>Aggregate_Efficiency_BAU!U115</f>
        <v>0</v>
      </c>
      <c r="V184" s="9">
        <f>Aggregate_Efficiency_BAU!V115</f>
        <v>0</v>
      </c>
      <c r="W184" s="9">
        <f>Aggregate_Efficiency_BAU!W115</f>
        <v>0</v>
      </c>
      <c r="X184" s="9">
        <f>Aggregate_Efficiency_BAU!X115</f>
        <v>0</v>
      </c>
      <c r="Y184" s="9">
        <f>Aggregate_Efficiency_BAU!Y115</f>
        <v>0</v>
      </c>
      <c r="Z184" s="9">
        <f>Aggregate_Efficiency_BAU!Z115</f>
        <v>0</v>
      </c>
      <c r="AA184" s="9">
        <f>Aggregate_Efficiency_BAU!AA115</f>
        <v>0</v>
      </c>
      <c r="AB184" s="9">
        <f>Aggregate_Efficiency_BAU!AB115</f>
        <v>0</v>
      </c>
      <c r="AC184" s="9">
        <f>Aggregate_Efficiency_BAU!AC115</f>
        <v>0</v>
      </c>
      <c r="AD184" s="9">
        <f>Aggregate_Efficiency_BAU!AD115</f>
        <v>0</v>
      </c>
      <c r="AE184" s="9">
        <f>Aggregate_Efficiency_BAU!AE115</f>
        <v>0</v>
      </c>
      <c r="AF184" s="9">
        <f>Aggregate_Efficiency_BAU!AF115</f>
        <v>0</v>
      </c>
      <c r="AG184" s="9">
        <f>Aggregate_Efficiency_BAU!AG115</f>
        <v>0</v>
      </c>
      <c r="AH184" s="9">
        <f>Aggregate_Efficiency_BAU!AH115</f>
        <v>0</v>
      </c>
      <c r="AI184" s="9">
        <f>Aggregate_Efficiency_BAU!AI115</f>
        <v>0</v>
      </c>
      <c r="AJ184" s="10">
        <f>Aggregate_Efficiency_BAU!AJ115</f>
        <v>0</v>
      </c>
    </row>
    <row r="185" spans="1:36" x14ac:dyDescent="0.3">
      <c r="A185" s="7" t="s">
        <v>32</v>
      </c>
      <c r="C185" s="149">
        <f>Aggregate_Efficiency_BAU!C116</f>
        <v>0.26400550828702113</v>
      </c>
      <c r="D185" s="9">
        <f>Aggregate_Efficiency_BAU!D116</f>
        <v>0.26322481087082406</v>
      </c>
      <c r="E185" s="9">
        <f>Aggregate_Efficiency_BAU!E116</f>
        <v>0.25639426610984661</v>
      </c>
      <c r="F185" s="9">
        <f>Aggregate_Efficiency_BAU!F116</f>
        <v>0.26942667597277675</v>
      </c>
      <c r="G185" s="9">
        <f>Aggregate_Efficiency_BAU!G116</f>
        <v>0.29114879430577667</v>
      </c>
      <c r="H185" s="9">
        <f>Aggregate_Efficiency_BAU!H116</f>
        <v>0.25643868423868377</v>
      </c>
      <c r="I185" s="9">
        <f>Aggregate_Efficiency_BAU!I116</f>
        <v>0.28239683419728001</v>
      </c>
      <c r="J185" s="9">
        <f>Aggregate_Efficiency_BAU!J116</f>
        <v>0.28774647466343356</v>
      </c>
      <c r="K185" s="9">
        <f>Aggregate_Efficiency_BAU!K116</f>
        <v>0.29309611498584376</v>
      </c>
      <c r="L185" s="9">
        <f>Aggregate_Efficiency_BAU!L116</f>
        <v>0.29844575516451105</v>
      </c>
      <c r="M185" s="9">
        <f>Aggregate_Efficiency_BAU!M116</f>
        <v>0.30379539519943682</v>
      </c>
      <c r="N185" s="9">
        <f>Aggregate_Efficiency_BAU!N116</f>
        <v>0.30914503509062063</v>
      </c>
      <c r="O185" s="9">
        <f>Aggregate_Efficiency_BAU!O116</f>
        <v>0.31449467483806198</v>
      </c>
      <c r="P185" s="9">
        <f>Aggregate_Efficiency_BAU!P116</f>
        <v>0.3198443144417612</v>
      </c>
      <c r="Q185" s="9">
        <f>Aggregate_Efficiency_BAU!Q116</f>
        <v>0.32519395390171763</v>
      </c>
      <c r="R185" s="9">
        <f>Aggregate_Efficiency_BAU!R116</f>
        <v>0.33054359321793247</v>
      </c>
      <c r="S185" s="9">
        <f>Aggregate_Efficiency_BAU!S116</f>
        <v>0.33589323239040519</v>
      </c>
      <c r="T185" s="9">
        <f>Aggregate_Efficiency_BAU!T116</f>
        <v>0.3412428714191369</v>
      </c>
      <c r="U185" s="9">
        <f>Aggregate_Efficiency_BAU!U116</f>
        <v>0.34659251030412536</v>
      </c>
      <c r="V185" s="9">
        <f>Aggregate_Efficiency_BAU!V116</f>
        <v>0.3519421490453713</v>
      </c>
      <c r="W185" s="9">
        <f>Aggregate_Efficiency_BAU!W116</f>
        <v>0.35729178764287545</v>
      </c>
      <c r="X185" s="9">
        <f>Aggregate_Efficiency_BAU!X116</f>
        <v>0.36264142609663752</v>
      </c>
      <c r="Y185" s="9">
        <f>Aggregate_Efficiency_BAU!Y116</f>
        <v>0.3679910644066573</v>
      </c>
      <c r="Z185" s="9">
        <f>Aggregate_Efficiency_BAU!Z116</f>
        <v>0.37334070257293517</v>
      </c>
      <c r="AA185" s="9">
        <f>Aggregate_Efficiency_BAU!AA116</f>
        <v>0.37869034059547013</v>
      </c>
      <c r="AB185" s="9">
        <f>Aggregate_Efficiency_BAU!AB116</f>
        <v>0.38403997847426369</v>
      </c>
      <c r="AC185" s="9">
        <f>Aggregate_Efficiency_BAU!AC116</f>
        <v>0.38938961620931523</v>
      </c>
      <c r="AD185" s="9">
        <f>Aggregate_Efficiency_BAU!AD116</f>
        <v>0.39473925380062591</v>
      </c>
      <c r="AE185" s="9">
        <f>Aggregate_Efficiency_BAU!AE116</f>
        <v>0.4000888912481933</v>
      </c>
      <c r="AF185" s="9">
        <f>Aggregate_Efficiency_BAU!AF116</f>
        <v>0.40543852855201779</v>
      </c>
      <c r="AG185" s="9">
        <f>Aggregate_Efficiency_BAU!AG116</f>
        <v>0.41078816571210086</v>
      </c>
      <c r="AH185" s="9">
        <f>Aggregate_Efficiency_BAU!AH116</f>
        <v>0.41613780272844203</v>
      </c>
      <c r="AI185" s="9">
        <f>Aggregate_Efficiency_BAU!AI116</f>
        <v>0.4214874396010409</v>
      </c>
      <c r="AJ185" s="10">
        <f>Aggregate_Efficiency_BAU!AJ116</f>
        <v>0.42683707632989792</v>
      </c>
    </row>
    <row r="186" spans="1:36" x14ac:dyDescent="0.3">
      <c r="A186" s="7" t="s">
        <v>33</v>
      </c>
      <c r="C186" s="149">
        <f>Aggregate_Efficiency_BAU!C117</f>
        <v>0.12963064968278168</v>
      </c>
      <c r="D186" s="9">
        <f>Aggregate_Efficiency_BAU!D117</f>
        <v>0.12228061602156873</v>
      </c>
      <c r="E186" s="9">
        <f>Aggregate_Efficiency_BAU!E117</f>
        <v>0.12863603089261552</v>
      </c>
      <c r="F186" s="9">
        <f>Aggregate_Efficiency_BAU!F117</f>
        <v>0.14250426107829003</v>
      </c>
      <c r="G186" s="9">
        <f>Aggregate_Efficiency_BAU!G117</f>
        <v>0.13494305357175757</v>
      </c>
      <c r="H186" s="9">
        <f>Aggregate_Efficiency_BAU!H117</f>
        <v>0.14221595087098127</v>
      </c>
      <c r="I186" s="9">
        <f>Aggregate_Efficiency_BAU!I117</f>
        <v>0.14339574810444261</v>
      </c>
      <c r="J186" s="9">
        <f>Aggregate_Efficiency_BAU!J117</f>
        <v>0.14581524586388731</v>
      </c>
      <c r="K186" s="9">
        <f>Aggregate_Efficiency_BAU!K117</f>
        <v>0.14823474355832156</v>
      </c>
      <c r="L186" s="9">
        <f>Aggregate_Efficiency_BAU!L117</f>
        <v>0.15065424118774476</v>
      </c>
      <c r="M186" s="9">
        <f>Aggregate_Efficiency_BAU!M117</f>
        <v>0.1530737387521576</v>
      </c>
      <c r="N186" s="9">
        <f>Aggregate_Efficiency_BAU!N117</f>
        <v>0.15549323625155895</v>
      </c>
      <c r="O186" s="9">
        <f>Aggregate_Efficiency_BAU!O117</f>
        <v>0.15791273368595035</v>
      </c>
      <c r="P186" s="9">
        <f>Aggregate_Efficiency_BAU!P117</f>
        <v>0.16033223105533109</v>
      </c>
      <c r="Q186" s="9">
        <f>Aggregate_Efficiency_BAU!Q117</f>
        <v>0.16275172835970081</v>
      </c>
      <c r="R186" s="9">
        <f>Aggregate_Efficiency_BAU!R117</f>
        <v>0.16517122559906011</v>
      </c>
      <c r="S186" s="9">
        <f>Aggregate_Efficiency_BAU!S117</f>
        <v>0.16759072277340872</v>
      </c>
      <c r="T186" s="9">
        <f>Aggregate_Efficiency_BAU!T117</f>
        <v>0.17001021988274637</v>
      </c>
      <c r="U186" s="9">
        <f>Aggregate_Efficiency_BAU!U117</f>
        <v>0.17242971692707365</v>
      </c>
      <c r="V186" s="9">
        <f>Aggregate_Efficiency_BAU!V117</f>
        <v>0.17484921390638916</v>
      </c>
      <c r="W186" s="9">
        <f>Aggregate_Efficiency_BAU!W117</f>
        <v>0.17726871082069504</v>
      </c>
      <c r="X186" s="9">
        <f>Aggregate_Efficiency_BAU!X117</f>
        <v>0.1796882076699903</v>
      </c>
      <c r="Y186" s="9">
        <f>Aggregate_Efficiency_BAU!Y117</f>
        <v>0.18210770445427477</v>
      </c>
      <c r="Z186" s="9">
        <f>Aggregate_Efficiency_BAU!Z117</f>
        <v>0.18452720117354868</v>
      </c>
      <c r="AA186" s="9">
        <f>Aggregate_Efficiency_BAU!AA117</f>
        <v>0.18694669782781154</v>
      </c>
      <c r="AB186" s="9">
        <f>Aggregate_Efficiency_BAU!AB117</f>
        <v>0.18936619441706404</v>
      </c>
      <c r="AC186" s="9">
        <f>Aggregate_Efficiency_BAU!AC117</f>
        <v>0.19178569094130596</v>
      </c>
      <c r="AD186" s="9">
        <f>Aggregate_Efficiency_BAU!AD117</f>
        <v>0.19420518740053602</v>
      </c>
      <c r="AE186" s="9">
        <f>Aggregate_Efficiency_BAU!AE117</f>
        <v>0.19662468379475662</v>
      </c>
      <c r="AF186" s="9">
        <f>Aggregate_Efficiency_BAU!AF117</f>
        <v>0.19904418012396613</v>
      </c>
      <c r="AG186" s="9">
        <f>Aggregate_Efficiency_BAU!AG117</f>
        <v>0.20146367638816534</v>
      </c>
      <c r="AH186" s="9">
        <f>Aggregate_Efficiency_BAU!AH117</f>
        <v>0.20388317258735394</v>
      </c>
      <c r="AI186" s="9">
        <f>Aggregate_Efficiency_BAU!AI117</f>
        <v>0.20630266872153183</v>
      </c>
      <c r="AJ186" s="10">
        <f>Aggregate_Efficiency_BAU!AJ117</f>
        <v>0.20872216479069916</v>
      </c>
    </row>
    <row r="187" spans="1:36" x14ac:dyDescent="0.3">
      <c r="A187" s="7" t="s">
        <v>34</v>
      </c>
      <c r="C187" s="149">
        <f>Aggregate_Efficiency_BAU!C118</f>
        <v>0</v>
      </c>
      <c r="D187" s="9">
        <f>Aggregate_Efficiency_BAU!D118</f>
        <v>0</v>
      </c>
      <c r="E187" s="9">
        <f>Aggregate_Efficiency_BAU!E118</f>
        <v>0</v>
      </c>
      <c r="F187" s="9">
        <f>Aggregate_Efficiency_BAU!F118</f>
        <v>0</v>
      </c>
      <c r="G187" s="9">
        <f>Aggregate_Efficiency_BAU!G118</f>
        <v>0</v>
      </c>
      <c r="H187" s="9">
        <f>Aggregate_Efficiency_BAU!H118</f>
        <v>0</v>
      </c>
      <c r="I187" s="9">
        <f>Aggregate_Efficiency_BAU!I118</f>
        <v>0</v>
      </c>
      <c r="J187" s="9">
        <f>Aggregate_Efficiency_BAU!J118</f>
        <v>0</v>
      </c>
      <c r="K187" s="9">
        <f>Aggregate_Efficiency_BAU!K118</f>
        <v>0</v>
      </c>
      <c r="L187" s="9">
        <f>Aggregate_Efficiency_BAU!L118</f>
        <v>0</v>
      </c>
      <c r="M187" s="9">
        <f>Aggregate_Efficiency_BAU!M118</f>
        <v>0</v>
      </c>
      <c r="N187" s="9">
        <f>Aggregate_Efficiency_BAU!N118</f>
        <v>0</v>
      </c>
      <c r="O187" s="9">
        <f>Aggregate_Efficiency_BAU!O118</f>
        <v>0</v>
      </c>
      <c r="P187" s="9">
        <f>Aggregate_Efficiency_BAU!P118</f>
        <v>0</v>
      </c>
      <c r="Q187" s="9">
        <f>Aggregate_Efficiency_BAU!Q118</f>
        <v>0</v>
      </c>
      <c r="R187" s="9">
        <f>Aggregate_Efficiency_BAU!R118</f>
        <v>0</v>
      </c>
      <c r="S187" s="9">
        <f>Aggregate_Efficiency_BAU!S118</f>
        <v>0</v>
      </c>
      <c r="T187" s="9">
        <f>Aggregate_Efficiency_BAU!T118</f>
        <v>0</v>
      </c>
      <c r="U187" s="9">
        <f>Aggregate_Efficiency_BAU!U118</f>
        <v>0</v>
      </c>
      <c r="V187" s="9">
        <f>Aggregate_Efficiency_BAU!V118</f>
        <v>0</v>
      </c>
      <c r="W187" s="9">
        <f>Aggregate_Efficiency_BAU!W118</f>
        <v>0</v>
      </c>
      <c r="X187" s="9">
        <f>Aggregate_Efficiency_BAU!X118</f>
        <v>0</v>
      </c>
      <c r="Y187" s="9">
        <f>Aggregate_Efficiency_BAU!Y118</f>
        <v>0</v>
      </c>
      <c r="Z187" s="9">
        <f>Aggregate_Efficiency_BAU!Z118</f>
        <v>0</v>
      </c>
      <c r="AA187" s="9">
        <f>Aggregate_Efficiency_BAU!AA118</f>
        <v>0</v>
      </c>
      <c r="AB187" s="9">
        <f>Aggregate_Efficiency_BAU!AB118</f>
        <v>0</v>
      </c>
      <c r="AC187" s="9">
        <f>Aggregate_Efficiency_BAU!AC118</f>
        <v>0</v>
      </c>
      <c r="AD187" s="9">
        <f>Aggregate_Efficiency_BAU!AD118</f>
        <v>0</v>
      </c>
      <c r="AE187" s="9">
        <f>Aggregate_Efficiency_BAU!AE118</f>
        <v>0</v>
      </c>
      <c r="AF187" s="9">
        <f>Aggregate_Efficiency_BAU!AF118</f>
        <v>0</v>
      </c>
      <c r="AG187" s="9">
        <f>Aggregate_Efficiency_BAU!AG118</f>
        <v>0</v>
      </c>
      <c r="AH187" s="9">
        <f>Aggregate_Efficiency_BAU!AH118</f>
        <v>0</v>
      </c>
      <c r="AI187" s="9">
        <f>Aggregate_Efficiency_BAU!AI118</f>
        <v>0</v>
      </c>
      <c r="AJ187" s="10">
        <f>Aggregate_Efficiency_BAU!AJ118</f>
        <v>0</v>
      </c>
    </row>
    <row r="188" spans="1:36" x14ac:dyDescent="0.3">
      <c r="A188" s="7" t="s">
        <v>35</v>
      </c>
      <c r="C188" s="149">
        <f>Aggregate_Efficiency_BAU!C119</f>
        <v>0</v>
      </c>
      <c r="D188" s="9">
        <f>Aggregate_Efficiency_BAU!D119</f>
        <v>0</v>
      </c>
      <c r="E188" s="9">
        <f>Aggregate_Efficiency_BAU!E119</f>
        <v>0</v>
      </c>
      <c r="F188" s="9">
        <f>Aggregate_Efficiency_BAU!F119</f>
        <v>0</v>
      </c>
      <c r="G188" s="9">
        <f>Aggregate_Efficiency_BAU!G119</f>
        <v>0</v>
      </c>
      <c r="H188" s="9">
        <f>Aggregate_Efficiency_BAU!H119</f>
        <v>0</v>
      </c>
      <c r="I188" s="9">
        <f>Aggregate_Efficiency_BAU!I119</f>
        <v>0</v>
      </c>
      <c r="J188" s="9">
        <f>Aggregate_Efficiency_BAU!J119</f>
        <v>0</v>
      </c>
      <c r="K188" s="9">
        <f>Aggregate_Efficiency_BAU!K119</f>
        <v>0</v>
      </c>
      <c r="L188" s="9">
        <f>Aggregate_Efficiency_BAU!L119</f>
        <v>0</v>
      </c>
      <c r="M188" s="9">
        <f>Aggregate_Efficiency_BAU!M119</f>
        <v>0</v>
      </c>
      <c r="N188" s="9">
        <f>Aggregate_Efficiency_BAU!N119</f>
        <v>0</v>
      </c>
      <c r="O188" s="9">
        <f>Aggregate_Efficiency_BAU!O119</f>
        <v>0</v>
      </c>
      <c r="P188" s="9">
        <f>Aggregate_Efficiency_BAU!P119</f>
        <v>0</v>
      </c>
      <c r="Q188" s="9">
        <f>Aggregate_Efficiency_BAU!Q119</f>
        <v>0</v>
      </c>
      <c r="R188" s="9">
        <f>Aggregate_Efficiency_BAU!R119</f>
        <v>0</v>
      </c>
      <c r="S188" s="9">
        <f>Aggregate_Efficiency_BAU!S119</f>
        <v>0</v>
      </c>
      <c r="T188" s="9">
        <f>Aggregate_Efficiency_BAU!T119</f>
        <v>0</v>
      </c>
      <c r="U188" s="9">
        <f>Aggregate_Efficiency_BAU!U119</f>
        <v>0</v>
      </c>
      <c r="V188" s="9">
        <f>Aggregate_Efficiency_BAU!V119</f>
        <v>0</v>
      </c>
      <c r="W188" s="9">
        <f>Aggregate_Efficiency_BAU!W119</f>
        <v>0</v>
      </c>
      <c r="X188" s="9">
        <f>Aggregate_Efficiency_BAU!X119</f>
        <v>0</v>
      </c>
      <c r="Y188" s="9">
        <f>Aggregate_Efficiency_BAU!Y119</f>
        <v>0</v>
      </c>
      <c r="Z188" s="9">
        <f>Aggregate_Efficiency_BAU!Z119</f>
        <v>0</v>
      </c>
      <c r="AA188" s="9">
        <f>Aggregate_Efficiency_BAU!AA119</f>
        <v>0</v>
      </c>
      <c r="AB188" s="9">
        <f>Aggregate_Efficiency_BAU!AB119</f>
        <v>0</v>
      </c>
      <c r="AC188" s="9">
        <f>Aggregate_Efficiency_BAU!AC119</f>
        <v>0</v>
      </c>
      <c r="AD188" s="9">
        <f>Aggregate_Efficiency_BAU!AD119</f>
        <v>0</v>
      </c>
      <c r="AE188" s="9">
        <f>Aggregate_Efficiency_BAU!AE119</f>
        <v>0</v>
      </c>
      <c r="AF188" s="9">
        <f>Aggregate_Efficiency_BAU!AF119</f>
        <v>0</v>
      </c>
      <c r="AG188" s="9">
        <f>Aggregate_Efficiency_BAU!AG119</f>
        <v>0</v>
      </c>
      <c r="AH188" s="9">
        <f>Aggregate_Efficiency_BAU!AH119</f>
        <v>0</v>
      </c>
      <c r="AI188" s="9">
        <f>Aggregate_Efficiency_BAU!AI119</f>
        <v>0</v>
      </c>
      <c r="AJ188" s="10">
        <f>Aggregate_Efficiency_BAU!AJ119</f>
        <v>0</v>
      </c>
    </row>
    <row r="189" spans="1:36" x14ac:dyDescent="0.3">
      <c r="A189" s="7" t="s">
        <v>36</v>
      </c>
      <c r="C189" s="148">
        <f>Aggregate_Efficiency_BAU!C120</f>
        <v>7.8040245854244601E-5</v>
      </c>
      <c r="D189" s="44">
        <f>Aggregate_Efficiency_BAU!D120</f>
        <v>1.1814161677346006E-4</v>
      </c>
      <c r="E189" s="44">
        <f>Aggregate_Efficiency_BAU!E120</f>
        <v>7.7888830210489529E-4</v>
      </c>
      <c r="F189" s="44">
        <f>Aggregate_Efficiency_BAU!F120</f>
        <v>2.6172324465876661E-4</v>
      </c>
      <c r="G189" s="44">
        <f>Aggregate_Efficiency_BAU!G120</f>
        <v>6.7391085577320014E-4</v>
      </c>
      <c r="H189" s="44">
        <f>Aggregate_Efficiency_BAU!H120</f>
        <v>3.3227340073789399E-4</v>
      </c>
      <c r="I189" s="44">
        <f>Aggregate_Efficiency_BAU!I120</f>
        <v>1.4930521469038745E-4</v>
      </c>
      <c r="J189" s="44">
        <f>Aggregate_Efficiency_BAU!J120</f>
        <v>8.129279503152299E-5</v>
      </c>
      <c r="K189" s="44">
        <f>Aggregate_Efficiency_BAU!K120</f>
        <v>1.3280373392313613E-5</v>
      </c>
      <c r="L189" s="44">
        <f>Aggregate_Efficiency_BAU!L120</f>
        <v>-5.4732050227296379E-5</v>
      </c>
      <c r="M189" s="44">
        <f>Aggregate_Efficiency_BAU!M120</f>
        <v>-1.227444758272515E-4</v>
      </c>
      <c r="N189" s="44">
        <f>Aggregate_Efficiency_BAU!N120</f>
        <v>-1.9075690340760755E-4</v>
      </c>
      <c r="O189" s="44">
        <f>Aggregate_Efficiency_BAU!O120</f>
        <v>-2.5876933296830874E-4</v>
      </c>
      <c r="P189" s="44">
        <f>Aggregate_Efficiency_BAU!P120</f>
        <v>-3.2678176450941113E-4</v>
      </c>
      <c r="Q189" s="44">
        <f>Aggregate_Efficiency_BAU!Q120</f>
        <v>-3.9479419803085811E-4</v>
      </c>
      <c r="R189" s="44">
        <f>Aggregate_Efficiency_BAU!R120</f>
        <v>-4.628066335327071E-4</v>
      </c>
      <c r="S189" s="44">
        <f>Aggregate_Efficiency_BAU!S120</f>
        <v>0</v>
      </c>
      <c r="T189" s="44">
        <f>Aggregate_Efficiency_BAU!T120</f>
        <v>0</v>
      </c>
      <c r="U189" s="44">
        <f>Aggregate_Efficiency_BAU!U120</f>
        <v>0</v>
      </c>
      <c r="V189" s="44">
        <f>Aggregate_Efficiency_BAU!V120</f>
        <v>0</v>
      </c>
      <c r="W189" s="44">
        <f>Aggregate_Efficiency_BAU!W120</f>
        <v>0</v>
      </c>
      <c r="X189" s="44">
        <f>Aggregate_Efficiency_BAU!X120</f>
        <v>0</v>
      </c>
      <c r="Y189" s="44">
        <f>Aggregate_Efficiency_BAU!Y120</f>
        <v>0</v>
      </c>
      <c r="Z189" s="44">
        <f>Aggregate_Efficiency_BAU!Z120</f>
        <v>0</v>
      </c>
      <c r="AA189" s="44">
        <f>Aggregate_Efficiency_BAU!AA120</f>
        <v>0</v>
      </c>
      <c r="AB189" s="44">
        <f>Aggregate_Efficiency_BAU!AB120</f>
        <v>0</v>
      </c>
      <c r="AC189" s="44">
        <f>Aggregate_Efficiency_BAU!AC120</f>
        <v>0</v>
      </c>
      <c r="AD189" s="44">
        <f>Aggregate_Efficiency_BAU!AD120</f>
        <v>0</v>
      </c>
      <c r="AE189" s="44">
        <f>Aggregate_Efficiency_BAU!AE120</f>
        <v>0</v>
      </c>
      <c r="AF189" s="44">
        <f>Aggregate_Efficiency_BAU!AF120</f>
        <v>0</v>
      </c>
      <c r="AG189" s="44">
        <f>Aggregate_Efficiency_BAU!AG120</f>
        <v>0</v>
      </c>
      <c r="AH189" s="44">
        <f>Aggregate_Efficiency_BAU!AH120</f>
        <v>0</v>
      </c>
      <c r="AI189" s="44">
        <f>Aggregate_Efficiency_BAU!AI120</f>
        <v>0</v>
      </c>
      <c r="AJ189" s="45">
        <f>Aggregate_Efficiency_BAU!AJ120</f>
        <v>0</v>
      </c>
    </row>
    <row r="190" spans="1:36" x14ac:dyDescent="0.3">
      <c r="A190" s="7" t="s">
        <v>37</v>
      </c>
      <c r="C190" s="149">
        <f>Aggregate_Efficiency_BAU!C121</f>
        <v>8.3618562627905998E-2</v>
      </c>
      <c r="D190" s="9">
        <f>Aggregate_Efficiency_BAU!D121</f>
        <v>7.7179490427876765E-2</v>
      </c>
      <c r="E190" s="9">
        <f>Aggregate_Efficiency_BAU!E121</f>
        <v>7.3833918005429947E-2</v>
      </c>
      <c r="F190" s="9">
        <f>Aggregate_Efficiency_BAU!F121</f>
        <v>8.2134572586068127E-2</v>
      </c>
      <c r="G190" s="9">
        <f>Aggregate_Efficiency_BAU!G121</f>
        <v>7.8519154620246168E-2</v>
      </c>
      <c r="H190" s="9">
        <f>Aggregate_Efficiency_BAU!H121</f>
        <v>7.6581101831880202E-2</v>
      </c>
      <c r="I190" s="9">
        <f>Aggregate_Efficiency_BAU!I121</f>
        <v>8.6328888151860669E-2</v>
      </c>
      <c r="J190" s="9">
        <f>Aggregate_Efficiency_BAU!J121</f>
        <v>8.8701652434207676E-2</v>
      </c>
      <c r="K190" s="9">
        <f>Aggregate_Efficiency_BAU!K121</f>
        <v>9.1074416785645304E-2</v>
      </c>
      <c r="L190" s="9">
        <f>Aggregate_Efficiency_BAU!L121</f>
        <v>9.344718120617268E-2</v>
      </c>
      <c r="M190" s="9">
        <f>Aggregate_Efficiency_BAU!M121</f>
        <v>9.5819945695789693E-2</v>
      </c>
      <c r="N190" s="9">
        <f>Aggregate_Efficiency_BAU!N121</f>
        <v>9.8192710254496524E-2</v>
      </c>
      <c r="O190" s="9">
        <f>Aggregate_Efficiency_BAU!O121</f>
        <v>0.10056547488229295</v>
      </c>
      <c r="P190" s="9">
        <f>Aggregate_Efficiency_BAU!P121</f>
        <v>0.10293823957917919</v>
      </c>
      <c r="Q190" s="9">
        <f>Aggregate_Efficiency_BAU!Q121</f>
        <v>0.10531100434515489</v>
      </c>
      <c r="R190" s="9">
        <f>Aggregate_Efficiency_BAU!R121</f>
        <v>0.10768376918022057</v>
      </c>
      <c r="S190" s="9">
        <f>Aggregate_Efficiency_BAU!S121</f>
        <v>0.10999814497124889</v>
      </c>
      <c r="T190" s="9">
        <f>Aggregate_Efficiency_BAU!T121</f>
        <v>0.11236201314356996</v>
      </c>
      <c r="U190" s="9">
        <f>Aggregate_Efficiency_BAU!U121</f>
        <v>0.11472556005410305</v>
      </c>
      <c r="V190" s="9">
        <f>Aggregate_Efficiency_BAU!V121</f>
        <v>0.11708878576833551</v>
      </c>
      <c r="W190" s="9">
        <f>Aggregate_Efficiency_BAU!W121</f>
        <v>0.11945169035173663</v>
      </c>
      <c r="X190" s="9">
        <f>Aggregate_Efficiency_BAU!X121</f>
        <v>0.12181427386975803</v>
      </c>
      <c r="Y190" s="9">
        <f>Aggregate_Efficiency_BAU!Y121</f>
        <v>0.12417653638783374</v>
      </c>
      <c r="Z190" s="9">
        <f>Aggregate_Efficiency_BAU!Z121</f>
        <v>0.12653847797137915</v>
      </c>
      <c r="AA190" s="9">
        <f>Aggregate_Efficiency_BAU!AA121</f>
        <v>0.12890009868579386</v>
      </c>
      <c r="AB190" s="9">
        <f>Aggregate_Efficiency_BAU!AB121</f>
        <v>0.13126139859645783</v>
      </c>
      <c r="AC190" s="9">
        <f>Aggregate_Efficiency_BAU!AC121</f>
        <v>0.13362237776873365</v>
      </c>
      <c r="AD190" s="9">
        <f>Aggregate_Efficiency_BAU!AD121</f>
        <v>0.13598303626796654</v>
      </c>
      <c r="AE190" s="9">
        <f>Aggregate_Efficiency_BAU!AE121</f>
        <v>0.13834337415948331</v>
      </c>
      <c r="AF190" s="9">
        <f>Aggregate_Efficiency_BAU!AF121</f>
        <v>0.14070339150859415</v>
      </c>
      <c r="AG190" s="9">
        <f>Aggregate_Efficiency_BAU!AG121</f>
        <v>0.14306308838059051</v>
      </c>
      <c r="AH190" s="9">
        <f>Aggregate_Efficiency_BAU!AH121</f>
        <v>0.14542246484074653</v>
      </c>
      <c r="AI190" s="9">
        <f>Aggregate_Efficiency_BAU!AI121</f>
        <v>0.14778152095431848</v>
      </c>
      <c r="AJ190" s="10">
        <f>Aggregate_Efficiency_BAU!AJ121</f>
        <v>0.15014025678654494</v>
      </c>
    </row>
    <row r="191" spans="1:36" x14ac:dyDescent="0.3">
      <c r="A191" s="7" t="s">
        <v>38</v>
      </c>
      <c r="C191" s="149">
        <f>Aggregate_Efficiency_BAU!C122</f>
        <v>0.88204945149725378</v>
      </c>
      <c r="D191" s="9">
        <f>Aggregate_Efficiency_BAU!D122</f>
        <v>0.88668938690104748</v>
      </c>
      <c r="E191" s="9">
        <f>Aggregate_Efficiency_BAU!E122</f>
        <v>0.89138564808705611</v>
      </c>
      <c r="F191" s="9">
        <f>Aggregate_Efficiency_BAU!F122</f>
        <v>0.88102905628104322</v>
      </c>
      <c r="G191" s="9">
        <f>Aggregate_Efficiency_BAU!G122</f>
        <v>0.87304837218974229</v>
      </c>
      <c r="H191" s="9">
        <f>Aggregate_Efficiency_BAU!H122</f>
        <v>0.87475749647440604</v>
      </c>
      <c r="I191" s="9">
        <f>Aggregate_Efficiency_BAU!I122</f>
        <v>0.86520747306353707</v>
      </c>
      <c r="J191" s="9">
        <f>Aggregate_Efficiency_BAU!J122</f>
        <v>0.86065575562808505</v>
      </c>
      <c r="K191" s="9">
        <f>Aggregate_Efficiency_BAU!K122</f>
        <v>0.85610403806009583</v>
      </c>
      <c r="L191" s="9">
        <f>Aggregate_Efficiency_BAU!L122</f>
        <v>0.85155232035957074</v>
      </c>
      <c r="M191" s="9">
        <f>Aggregate_Efficiency_BAU!M122</f>
        <v>0.84700060252650899</v>
      </c>
      <c r="N191" s="9">
        <f>Aggregate_Efficiency_BAU!N122</f>
        <v>0.84244888456091216</v>
      </c>
      <c r="O191" s="9">
        <f>Aggregate_Efficiency_BAU!O122</f>
        <v>0.83789716646277823</v>
      </c>
      <c r="P191" s="9">
        <f>Aggregate_Efficiency_BAU!P122</f>
        <v>0.8333454482321091</v>
      </c>
      <c r="Q191" s="9">
        <f>Aggregate_Efficiency_BAU!Q122</f>
        <v>0.82879372986890354</v>
      </c>
      <c r="R191" s="9">
        <f>Aggregate_Efficiency_BAU!R122</f>
        <v>0.82424201137316222</v>
      </c>
      <c r="S191" s="9">
        <f>Aggregate_Efficiency_BAU!S122</f>
        <v>0.81925541634585541</v>
      </c>
      <c r="T191" s="9">
        <f>Aggregate_Efficiency_BAU!T122</f>
        <v>0.81465073545364708</v>
      </c>
      <c r="U191" s="9">
        <f>Aggregate_Efficiency_BAU!U122</f>
        <v>0.81004668036114824</v>
      </c>
      <c r="V191" s="9">
        <f>Aggregate_Efficiency_BAU!V122</f>
        <v>0.80544325094079405</v>
      </c>
      <c r="W191" s="9">
        <f>Aggregate_Efficiency_BAU!W122</f>
        <v>0.80084044706505308</v>
      </c>
      <c r="X191" s="9">
        <f>Aggregate_Efficiency_BAU!X122</f>
        <v>0.79623826860643065</v>
      </c>
      <c r="Y191" s="9">
        <f>Aggregate_Efficiency_BAU!Y122</f>
        <v>0.79163671543746317</v>
      </c>
      <c r="Z191" s="9">
        <f>Aggregate_Efficiency_BAU!Z122</f>
        <v>0.78703578743072666</v>
      </c>
      <c r="AA191" s="9">
        <f>Aggregate_Efficiency_BAU!AA122</f>
        <v>0.78243548445882583</v>
      </c>
      <c r="AB191" s="9">
        <f>Aggregate_Efficiency_BAU!AB122</f>
        <v>0.77783580639440519</v>
      </c>
      <c r="AC191" s="9">
        <f>Aggregate_Efficiency_BAU!AC122</f>
        <v>0.77323675311014062</v>
      </c>
      <c r="AD191" s="9">
        <f>Aggregate_Efficiency_BAU!AD122</f>
        <v>0.76863832447874481</v>
      </c>
      <c r="AE191" s="9">
        <f>Aggregate_Efficiency_BAU!AE122</f>
        <v>0.76404052037296322</v>
      </c>
      <c r="AF191" s="9">
        <f>Aggregate_Efficiency_BAU!AF122</f>
        <v>0.75944334066557684</v>
      </c>
      <c r="AG191" s="9">
        <f>Aggregate_Efficiency_BAU!AG122</f>
        <v>0.75484678522940063</v>
      </c>
      <c r="AH191" s="9">
        <f>Aggregate_Efficiency_BAU!AH122</f>
        <v>0.75025085393728497</v>
      </c>
      <c r="AI191" s="9">
        <f>Aggregate_Efficiency_BAU!AI122</f>
        <v>0.74565554666211409</v>
      </c>
      <c r="AJ191" s="10">
        <f>Aggregate_Efficiency_BAU!AJ122</f>
        <v>0.74106086327680631</v>
      </c>
    </row>
    <row r="192" spans="1:36" x14ac:dyDescent="0.3">
      <c r="A192" s="7" t="s">
        <v>39</v>
      </c>
      <c r="C192" s="149">
        <f>Aggregate_Efficiency_BAU!C123</f>
        <v>2.6117338878810768E-2</v>
      </c>
      <c r="D192" s="9">
        <f>Aggregate_Efficiency_BAU!D123</f>
        <v>2.7758902794861654E-2</v>
      </c>
      <c r="E192" s="9">
        <f>Aggregate_Efficiency_BAU!E123</f>
        <v>2.642762325108788E-2</v>
      </c>
      <c r="F192" s="9">
        <f>Aggregate_Efficiency_BAU!F123</f>
        <v>2.8525084329258894E-2</v>
      </c>
      <c r="G192" s="9">
        <f>Aggregate_Efficiency_BAU!G123</f>
        <v>3.7040304000689014E-2</v>
      </c>
      <c r="H192" s="9">
        <f>Aggregate_Efficiency_BAU!H123</f>
        <v>3.8362052140277707E-2</v>
      </c>
      <c r="I192" s="9">
        <f>Aggregate_Efficiency_BAU!I123</f>
        <v>3.871942131609981E-2</v>
      </c>
      <c r="J192" s="9">
        <f>Aggregate_Efficiency_BAU!J123</f>
        <v>4.0811336832707858E-2</v>
      </c>
      <c r="K192" s="9">
        <f>Aggregate_Efficiency_BAU!K123</f>
        <v>4.2903252410228805E-2</v>
      </c>
      <c r="L192" s="9">
        <f>Aggregate_Efficiency_BAU!L123</f>
        <v>4.499516804866089E-2</v>
      </c>
      <c r="M192" s="9">
        <f>Aggregate_Efficiency_BAU!M123</f>
        <v>4.708708374800584E-2</v>
      </c>
      <c r="N192" s="9">
        <f>Aggregate_Efficiency_BAU!N123</f>
        <v>4.9178999508261947E-2</v>
      </c>
      <c r="O192" s="9">
        <f>Aggregate_Efficiency_BAU!O123</f>
        <v>5.1270915329430906E-2</v>
      </c>
      <c r="P192" s="9">
        <f>Aggregate_Efficiency_BAU!P123</f>
        <v>5.3362831211511044E-2</v>
      </c>
      <c r="Q192" s="9">
        <f>Aggregate_Efficiency_BAU!Q123</f>
        <v>5.5454747154503943E-2</v>
      </c>
      <c r="R192" s="9">
        <f>Aggregate_Efficiency_BAU!R123</f>
        <v>5.7546663158408111E-2</v>
      </c>
      <c r="S192" s="9">
        <f>Aggregate_Efficiency_BAU!S123</f>
        <v>5.9606938723385947E-2</v>
      </c>
      <c r="T192" s="9">
        <f>Aggregate_Efficiency_BAU!T123</f>
        <v>6.1693551306437784E-2</v>
      </c>
      <c r="U192" s="9">
        <f>Aggregate_Efficiency_BAU!U123</f>
        <v>6.3779880308156719E-2</v>
      </c>
      <c r="V192" s="9">
        <f>Aggregate_Efficiency_BAU!V123</f>
        <v>6.5865925786347354E-2</v>
      </c>
      <c r="W192" s="9">
        <f>Aggregate_Efficiency_BAU!W123</f>
        <v>6.7951687798801966E-2</v>
      </c>
      <c r="X192" s="9">
        <f>Aggregate_Efficiency_BAU!X123</f>
        <v>7.003716640329366E-2</v>
      </c>
      <c r="Y192" s="9">
        <f>Aggregate_Efficiency_BAU!Y123</f>
        <v>7.2122361657583511E-2</v>
      </c>
      <c r="Z192" s="9">
        <f>Aggregate_Efficiency_BAU!Z123</f>
        <v>7.420727361941333E-2</v>
      </c>
      <c r="AA192" s="9">
        <f>Aggregate_Efficiency_BAU!AA123</f>
        <v>7.6291902346512439E-2</v>
      </c>
      <c r="AB192" s="9">
        <f>Aggregate_Efficiency_BAU!AB123</f>
        <v>7.8376247896591367E-2</v>
      </c>
      <c r="AC192" s="9">
        <f>Aggregate_Efficiency_BAU!AC123</f>
        <v>8.0460310327348211E-2</v>
      </c>
      <c r="AD192" s="9">
        <f>Aggregate_Efficiency_BAU!AD123</f>
        <v>8.2544089696462097E-2</v>
      </c>
      <c r="AE192" s="9">
        <f>Aggregate_Efficiency_BAU!AE123</f>
        <v>8.4627586061599633E-2</v>
      </c>
      <c r="AF192" s="9">
        <f>Aggregate_Efficiency_BAU!AF123</f>
        <v>8.6710799480408884E-2</v>
      </c>
      <c r="AG192" s="9">
        <f>Aggregate_Efficiency_BAU!AG123</f>
        <v>8.8793730010525179E-2</v>
      </c>
      <c r="AH192" s="9">
        <f>Aggregate_Efficiency_BAU!AH123</f>
        <v>9.0876377709564971E-2</v>
      </c>
      <c r="AI192" s="9">
        <f>Aggregate_Efficiency_BAU!AI123</f>
        <v>9.2958742635131583E-2</v>
      </c>
      <c r="AJ192" s="10">
        <f>Aggregate_Efficiency_BAU!AJ123</f>
        <v>9.5040824844812702E-2</v>
      </c>
    </row>
    <row r="193" spans="1:36" x14ac:dyDescent="0.3">
      <c r="A193" s="7" t="s">
        <v>40</v>
      </c>
      <c r="C193" s="149">
        <f>Aggregate_Efficiency_BAU!C124</f>
        <v>0</v>
      </c>
      <c r="D193" s="9">
        <f>Aggregate_Efficiency_BAU!D124</f>
        <v>0</v>
      </c>
      <c r="E193" s="9">
        <f>Aggregate_Efficiency_BAU!E124</f>
        <v>0</v>
      </c>
      <c r="F193" s="9">
        <f>Aggregate_Efficiency_BAU!F124</f>
        <v>0</v>
      </c>
      <c r="G193" s="9">
        <f>Aggregate_Efficiency_BAU!G124</f>
        <v>0</v>
      </c>
      <c r="H193" s="9">
        <f>Aggregate_Efficiency_BAU!H124</f>
        <v>0</v>
      </c>
      <c r="I193" s="9">
        <f>Aggregate_Efficiency_BAU!I124</f>
        <v>0</v>
      </c>
      <c r="J193" s="9">
        <f>Aggregate_Efficiency_BAU!J124</f>
        <v>0</v>
      </c>
      <c r="K193" s="9">
        <f>Aggregate_Efficiency_BAU!K124</f>
        <v>0</v>
      </c>
      <c r="L193" s="9">
        <f>Aggregate_Efficiency_BAU!L124</f>
        <v>0</v>
      </c>
      <c r="M193" s="9">
        <f>Aggregate_Efficiency_BAU!M124</f>
        <v>0</v>
      </c>
      <c r="N193" s="9">
        <f>Aggregate_Efficiency_BAU!N124</f>
        <v>0</v>
      </c>
      <c r="O193" s="9">
        <f>Aggregate_Efficiency_BAU!O124</f>
        <v>0</v>
      </c>
      <c r="P193" s="9">
        <f>Aggregate_Efficiency_BAU!P124</f>
        <v>0</v>
      </c>
      <c r="Q193" s="9">
        <f>Aggregate_Efficiency_BAU!Q124</f>
        <v>0</v>
      </c>
      <c r="R193" s="9">
        <f>Aggregate_Efficiency_BAU!R124</f>
        <v>0</v>
      </c>
      <c r="S193" s="9">
        <f>Aggregate_Efficiency_BAU!S124</f>
        <v>0</v>
      </c>
      <c r="T193" s="9">
        <f>Aggregate_Efficiency_BAU!T124</f>
        <v>0</v>
      </c>
      <c r="U193" s="9">
        <f>Aggregate_Efficiency_BAU!U124</f>
        <v>0</v>
      </c>
      <c r="V193" s="9">
        <f>Aggregate_Efficiency_BAU!V124</f>
        <v>0</v>
      </c>
      <c r="W193" s="9">
        <f>Aggregate_Efficiency_BAU!W124</f>
        <v>0</v>
      </c>
      <c r="X193" s="9">
        <f>Aggregate_Efficiency_BAU!X124</f>
        <v>0</v>
      </c>
      <c r="Y193" s="9">
        <f>Aggregate_Efficiency_BAU!Y124</f>
        <v>0</v>
      </c>
      <c r="Z193" s="9">
        <f>Aggregate_Efficiency_BAU!Z124</f>
        <v>0</v>
      </c>
      <c r="AA193" s="9">
        <f>Aggregate_Efficiency_BAU!AA124</f>
        <v>0</v>
      </c>
      <c r="AB193" s="9">
        <f>Aggregate_Efficiency_BAU!AB124</f>
        <v>0</v>
      </c>
      <c r="AC193" s="9">
        <f>Aggregate_Efficiency_BAU!AC124</f>
        <v>0</v>
      </c>
      <c r="AD193" s="9">
        <f>Aggregate_Efficiency_BAU!AD124</f>
        <v>0</v>
      </c>
      <c r="AE193" s="9">
        <f>Aggregate_Efficiency_BAU!AE124</f>
        <v>0</v>
      </c>
      <c r="AF193" s="9">
        <f>Aggregate_Efficiency_BAU!AF124</f>
        <v>0</v>
      </c>
      <c r="AG193" s="9">
        <f>Aggregate_Efficiency_BAU!AG124</f>
        <v>0</v>
      </c>
      <c r="AH193" s="9">
        <f>Aggregate_Efficiency_BAU!AH124</f>
        <v>0</v>
      </c>
      <c r="AI193" s="9">
        <f>Aggregate_Efficiency_BAU!AI124</f>
        <v>0</v>
      </c>
      <c r="AJ193" s="10">
        <f>Aggregate_Efficiency_BAU!AJ124</f>
        <v>0</v>
      </c>
    </row>
    <row r="194" spans="1:36" x14ac:dyDescent="0.3">
      <c r="A194" s="7" t="s">
        <v>41</v>
      </c>
      <c r="C194" s="149">
        <f>Aggregate_Efficiency_BAU!C125</f>
        <v>1.6432700448790721E-3</v>
      </c>
      <c r="D194" s="9">
        <f>Aggregate_Efficiency_BAU!D125</f>
        <v>1.6127689318170195E-3</v>
      </c>
      <c r="E194" s="9">
        <f>Aggregate_Efficiency_BAU!E125</f>
        <v>1.4147252700482096E-3</v>
      </c>
      <c r="F194" s="9">
        <f>Aggregate_Efficiency_BAU!F125</f>
        <v>1.172464613217616E-3</v>
      </c>
      <c r="G194" s="9">
        <f>Aggregate_Efficiency_BAU!G125</f>
        <v>1.2811557325357415E-3</v>
      </c>
      <c r="H194" s="9">
        <f>Aggregate_Efficiency_BAU!H125</f>
        <v>2.4500716593191139E-3</v>
      </c>
      <c r="I194" s="9">
        <f>Aggregate_Efficiency_BAU!I125</f>
        <v>1.7918685772288392E-3</v>
      </c>
      <c r="J194" s="9">
        <f>Aggregate_Efficiency_BAU!J125</f>
        <v>1.8203071386784556E-3</v>
      </c>
      <c r="K194" s="9">
        <f>Aggregate_Efficiency_BAU!K125</f>
        <v>1.8487457009561347E-3</v>
      </c>
      <c r="L194" s="9">
        <f>Aggregate_Efficiency_BAU!L125</f>
        <v>1.87718426406189E-3</v>
      </c>
      <c r="M194" s="9">
        <f>Aggregate_Efficiency_BAU!M125</f>
        <v>1.9056228279957128E-3</v>
      </c>
      <c r="N194" s="9">
        <f>Aggregate_Efficiency_BAU!N125</f>
        <v>1.9340613927576063E-3</v>
      </c>
      <c r="O194" s="9">
        <f>Aggregate_Efficiency_BAU!O125</f>
        <v>1.9624999583475662E-3</v>
      </c>
      <c r="P194" s="9">
        <f>Aggregate_Efficiency_BAU!P125</f>
        <v>1.9909385247655902E-3</v>
      </c>
      <c r="Q194" s="9">
        <f>Aggregate_Efficiency_BAU!Q125</f>
        <v>2.0193770920116849E-3</v>
      </c>
      <c r="R194" s="9">
        <f>Aggregate_Efficiency_BAU!R125</f>
        <v>2.0478156600858537E-3</v>
      </c>
      <c r="S194" s="9">
        <f>Aggregate_Efficiency_BAU!S125</f>
        <v>2.0751526983605315E-3</v>
      </c>
      <c r="T194" s="9">
        <f>Aggregate_Efficiency_BAU!T125</f>
        <v>2.1034331966400632E-3</v>
      </c>
      <c r="U194" s="9">
        <f>Aggregate_Efficiency_BAU!U125</f>
        <v>2.1317098514550708E-3</v>
      </c>
      <c r="V194" s="9">
        <f>Aggregate_Efficiency_BAU!V125</f>
        <v>2.159982663589037E-3</v>
      </c>
      <c r="W194" s="9">
        <f>Aggregate_Efficiency_BAU!W125</f>
        <v>2.1882516338252063E-3</v>
      </c>
      <c r="X194" s="9">
        <f>Aggregate_Efficiency_BAU!X125</f>
        <v>2.2165167629466182E-3</v>
      </c>
      <c r="Y194" s="9">
        <f>Aggregate_Efficiency_BAU!Y125</f>
        <v>2.2447780517361043E-3</v>
      </c>
      <c r="Z194" s="9">
        <f>Aggregate_Efficiency_BAU!Z125</f>
        <v>2.2730355009762831E-3</v>
      </c>
      <c r="AA194" s="9">
        <f>Aggregate_Efficiency_BAU!AA125</f>
        <v>2.3012891114495421E-3</v>
      </c>
      <c r="AB194" s="9">
        <f>Aggregate_Efficiency_BAU!AB125</f>
        <v>2.3295388839380906E-3</v>
      </c>
      <c r="AC194" s="9">
        <f>Aggregate_Efficiency_BAU!AC125</f>
        <v>2.3577848192238957E-3</v>
      </c>
      <c r="AD194" s="9">
        <f>Aggregate_Efficiency_BAU!AD125</f>
        <v>2.386026918088726E-3</v>
      </c>
      <c r="AE194" s="9">
        <f>Aggregate_Efficiency_BAU!AE125</f>
        <v>2.4142651813141265E-3</v>
      </c>
      <c r="AF194" s="9">
        <f>Aggregate_Efficiency_BAU!AF125</f>
        <v>2.4424996096814424E-3</v>
      </c>
      <c r="AG194" s="9">
        <f>Aggregate_Efficiency_BAU!AG125</f>
        <v>2.4707302039718099E-3</v>
      </c>
      <c r="AH194" s="9">
        <f>Aggregate_Efficiency_BAU!AH125</f>
        <v>2.4989569649661392E-3</v>
      </c>
      <c r="AI194" s="9">
        <f>Aggregate_Efficiency_BAU!AI125</f>
        <v>2.5271798934451343E-3</v>
      </c>
      <c r="AJ194" s="10">
        <f>Aggregate_Efficiency_BAU!AJ125</f>
        <v>2.555398990189286E-3</v>
      </c>
    </row>
    <row r="195" spans="1:36" x14ac:dyDescent="0.3">
      <c r="A195" s="7" t="s">
        <v>101</v>
      </c>
      <c r="C195" s="149">
        <f>Aggregate_Efficiency_BAU!C126</f>
        <v>3.1937970615849594E-4</v>
      </c>
      <c r="D195" s="9">
        <f>Aggregate_Efficiency_BAU!D126</f>
        <v>3.2528325151626002E-4</v>
      </c>
      <c r="E195" s="9">
        <f>Aggregate_Efficiency_BAU!E126</f>
        <v>0</v>
      </c>
      <c r="F195" s="9">
        <f>Aggregate_Efficiency_BAU!F126</f>
        <v>0</v>
      </c>
      <c r="G195" s="9">
        <f>Aggregate_Efficiency_BAU!G126</f>
        <v>0</v>
      </c>
      <c r="H195" s="9">
        <f>Aggregate_Efficiency_BAU!H126</f>
        <v>0</v>
      </c>
      <c r="I195" s="9">
        <f>Aggregate_Efficiency_BAU!I126</f>
        <v>9.3380619134376624E-5</v>
      </c>
      <c r="J195" s="9">
        <f>Aggregate_Efficiency_BAU!J126</f>
        <v>9.2079699238179386E-5</v>
      </c>
      <c r="K195" s="9">
        <f>Aggregate_Efficiency_BAU!K126</f>
        <v>9.0778779304102265E-5</v>
      </c>
      <c r="L195" s="9">
        <f>Aggregate_Efficiency_BAU!L126</f>
        <v>8.9477859332145221E-5</v>
      </c>
      <c r="M195" s="9">
        <f>Aggregate_Efficiency_BAU!M126</f>
        <v>8.8176939322308172E-5</v>
      </c>
      <c r="N195" s="9">
        <f>Aggregate_Efficiency_BAU!N126</f>
        <v>8.6876019274591281E-5</v>
      </c>
      <c r="O195" s="9">
        <f>Aggregate_Efficiency_BAU!O126</f>
        <v>8.5575099188994346E-5</v>
      </c>
      <c r="P195" s="9">
        <f>Aggregate_Efficiency_BAU!P126</f>
        <v>8.4274179065517541E-5</v>
      </c>
      <c r="Q195" s="9">
        <f>Aggregate_Efficiency_BAU!Q126</f>
        <v>8.2973258904160568E-5</v>
      </c>
      <c r="R195" s="9">
        <f>Aggregate_Efficiency_BAU!R126</f>
        <v>8.1672338704923876E-5</v>
      </c>
      <c r="S195" s="9">
        <f>Aggregate_Efficiency_BAU!S126</f>
        <v>8.0328778420270334E-5</v>
      </c>
      <c r="T195" s="9">
        <f>Aggregate_Efficiency_BAU!T126</f>
        <v>7.9023176624590122E-5</v>
      </c>
      <c r="U195" s="9">
        <f>Aggregate_Efficiency_BAU!U126</f>
        <v>7.7717752266878322E-5</v>
      </c>
      <c r="V195" s="9">
        <f>Aggregate_Efficiency_BAU!V126</f>
        <v>7.6412505310965799E-5</v>
      </c>
      <c r="W195" s="9">
        <f>Aggregate_Efficiency_BAU!W126</f>
        <v>7.5107435720692665E-5</v>
      </c>
      <c r="X195" s="9">
        <f>Aggregate_Efficiency_BAU!X126</f>
        <v>7.380254345990892E-5</v>
      </c>
      <c r="Y195" s="9">
        <f>Aggregate_Efficiency_BAU!Y126</f>
        <v>7.2497828492474543E-5</v>
      </c>
      <c r="Z195" s="9">
        <f>Aggregate_Efficiency_BAU!Z126</f>
        <v>7.1193290782259282E-5</v>
      </c>
      <c r="AA195" s="9">
        <f>Aggregate_Efficiency_BAU!AA126</f>
        <v>6.9888930293142345E-5</v>
      </c>
      <c r="AB195" s="9">
        <f>Aggregate_Efficiency_BAU!AB126</f>
        <v>6.8584746989013213E-5</v>
      </c>
      <c r="AC195" s="9">
        <f>Aggregate_Efficiency_BAU!AC126</f>
        <v>6.7280740833770882E-5</v>
      </c>
      <c r="AD195" s="9">
        <f>Aggregate_Efficiency_BAU!AD126</f>
        <v>6.5976911791324361E-5</v>
      </c>
      <c r="AE195" s="9">
        <f>Aggregate_Efficiency_BAU!AE126</f>
        <v>6.4673259825592162E-5</v>
      </c>
      <c r="AF195" s="9">
        <f>Aggregate_Efficiency_BAU!AF126</f>
        <v>6.3369784900503095E-5</v>
      </c>
      <c r="AG195" s="9">
        <f>Aggregate_Efficiency_BAU!AG126</f>
        <v>6.2066486979995322E-5</v>
      </c>
      <c r="AH195" s="9">
        <f>Aggregate_Efficiency_BAU!AH126</f>
        <v>6.0763366028016965E-5</v>
      </c>
      <c r="AI195" s="9">
        <f>Aggregate_Efficiency_BAU!AI126</f>
        <v>5.946042200852592E-5</v>
      </c>
      <c r="AJ195" s="10">
        <f>Aggregate_Efficiency_BAU!AJ126</f>
        <v>5.815765488548983E-5</v>
      </c>
    </row>
    <row r="196" spans="1:36" x14ac:dyDescent="0.3">
      <c r="A196" s="7" t="s">
        <v>42</v>
      </c>
      <c r="C196" s="149">
        <f>Aggregate_Efficiency_BAU!C127</f>
        <v>0</v>
      </c>
      <c r="D196" s="9">
        <f>Aggregate_Efficiency_BAU!D127</f>
        <v>0</v>
      </c>
      <c r="E196" s="9">
        <f>Aggregate_Efficiency_BAU!E127</f>
        <v>0</v>
      </c>
      <c r="F196" s="9">
        <f>Aggregate_Efficiency_BAU!F127</f>
        <v>0</v>
      </c>
      <c r="G196" s="9">
        <f>Aggregate_Efficiency_BAU!G127</f>
        <v>0</v>
      </c>
      <c r="H196" s="9">
        <f>Aggregate_Efficiency_BAU!H127</f>
        <v>0</v>
      </c>
      <c r="I196" s="9">
        <f>Aggregate_Efficiency_BAU!I127</f>
        <v>0</v>
      </c>
      <c r="J196" s="9">
        <f>Aggregate_Efficiency_BAU!J127</f>
        <v>0</v>
      </c>
      <c r="K196" s="9">
        <f>Aggregate_Efficiency_BAU!K127</f>
        <v>0</v>
      </c>
      <c r="L196" s="9">
        <f>Aggregate_Efficiency_BAU!L127</f>
        <v>0</v>
      </c>
      <c r="M196" s="9">
        <f>Aggregate_Efficiency_BAU!M127</f>
        <v>0</v>
      </c>
      <c r="N196" s="9">
        <f>Aggregate_Efficiency_BAU!N127</f>
        <v>0</v>
      </c>
      <c r="O196" s="9">
        <f>Aggregate_Efficiency_BAU!O127</f>
        <v>0</v>
      </c>
      <c r="P196" s="9">
        <f>Aggregate_Efficiency_BAU!P127</f>
        <v>0</v>
      </c>
      <c r="Q196" s="9">
        <f>Aggregate_Efficiency_BAU!Q127</f>
        <v>0</v>
      </c>
      <c r="R196" s="9">
        <f>Aggregate_Efficiency_BAU!R127</f>
        <v>0</v>
      </c>
      <c r="S196" s="9">
        <f>Aggregate_Efficiency_BAU!S127</f>
        <v>0</v>
      </c>
      <c r="T196" s="9">
        <f>Aggregate_Efficiency_BAU!T127</f>
        <v>0</v>
      </c>
      <c r="U196" s="9">
        <f>Aggregate_Efficiency_BAU!U127</f>
        <v>0</v>
      </c>
      <c r="V196" s="9">
        <f>Aggregate_Efficiency_BAU!V127</f>
        <v>0</v>
      </c>
      <c r="W196" s="9">
        <f>Aggregate_Efficiency_BAU!W127</f>
        <v>0</v>
      </c>
      <c r="X196" s="9">
        <f>Aggregate_Efficiency_BAU!X127</f>
        <v>0</v>
      </c>
      <c r="Y196" s="9">
        <f>Aggregate_Efficiency_BAU!Y127</f>
        <v>0</v>
      </c>
      <c r="Z196" s="9">
        <f>Aggregate_Efficiency_BAU!Z127</f>
        <v>0</v>
      </c>
      <c r="AA196" s="9">
        <f>Aggregate_Efficiency_BAU!AA127</f>
        <v>0</v>
      </c>
      <c r="AB196" s="9">
        <f>Aggregate_Efficiency_BAU!AB127</f>
        <v>0</v>
      </c>
      <c r="AC196" s="9">
        <f>Aggregate_Efficiency_BAU!AC127</f>
        <v>0</v>
      </c>
      <c r="AD196" s="9">
        <f>Aggregate_Efficiency_BAU!AD127</f>
        <v>0</v>
      </c>
      <c r="AE196" s="9">
        <f>Aggregate_Efficiency_BAU!AE127</f>
        <v>0</v>
      </c>
      <c r="AF196" s="9">
        <f>Aggregate_Efficiency_BAU!AF127</f>
        <v>0</v>
      </c>
      <c r="AG196" s="9">
        <f>Aggregate_Efficiency_BAU!AG127</f>
        <v>0</v>
      </c>
      <c r="AH196" s="9">
        <f>Aggregate_Efficiency_BAU!AH127</f>
        <v>0</v>
      </c>
      <c r="AI196" s="9">
        <f>Aggregate_Efficiency_BAU!AI127</f>
        <v>0</v>
      </c>
      <c r="AJ196" s="10">
        <f>Aggregate_Efficiency_BAU!AJ127</f>
        <v>0</v>
      </c>
    </row>
    <row r="197" spans="1:36" x14ac:dyDescent="0.3">
      <c r="A197" s="7" t="s">
        <v>43</v>
      </c>
      <c r="C197" s="150">
        <f>Aggregate_Efficiency_BAU!C128</f>
        <v>6.1739569991377807E-3</v>
      </c>
      <c r="D197" s="13">
        <f>Aggregate_Efficiency_BAU!D128</f>
        <v>6.3168786647751045E-3</v>
      </c>
      <c r="E197" s="13">
        <f>Aggregate_Efficiency_BAU!E128</f>
        <v>6.1587973143097698E-3</v>
      </c>
      <c r="F197" s="13">
        <f>Aggregate_Efficiency_BAU!F128</f>
        <v>6.8773114642623296E-3</v>
      </c>
      <c r="G197" s="13">
        <f>Aggregate_Efficiency_BAU!G128</f>
        <v>9.4370806884523477E-3</v>
      </c>
      <c r="H197" s="13">
        <f>Aggregate_Efficiency_BAU!H128</f>
        <v>7.516563606691222E-3</v>
      </c>
      <c r="I197" s="13">
        <f>Aggregate_Efficiency_BAU!I128</f>
        <v>7.7096630574489339E-3</v>
      </c>
      <c r="J197" s="13">
        <f>Aggregate_Efficiency_BAU!J128</f>
        <v>7.8375754720510782E-3</v>
      </c>
      <c r="K197" s="13">
        <f>Aggregate_Efficiency_BAU!K128</f>
        <v>7.9654878903776989E-3</v>
      </c>
      <c r="L197" s="13">
        <f>Aggregate_Efficiency_BAU!L128</f>
        <v>8.0934003124289097E-3</v>
      </c>
      <c r="M197" s="13">
        <f>Aggregate_Efficiency_BAU!M128</f>
        <v>8.2213127382045875E-3</v>
      </c>
      <c r="N197" s="13">
        <f>Aggregate_Efficiency_BAU!N128</f>
        <v>8.3492251677048605E-3</v>
      </c>
      <c r="O197" s="13">
        <f>Aggregate_Efficiency_BAU!O128</f>
        <v>8.4771376009295987E-3</v>
      </c>
      <c r="P197" s="13">
        <f>Aggregate_Efficiency_BAU!P128</f>
        <v>8.6050500378789304E-3</v>
      </c>
      <c r="Q197" s="13">
        <f>Aggregate_Efficiency_BAU!Q128</f>
        <v>8.7329624785527152E-3</v>
      </c>
      <c r="R197" s="13">
        <f>Aggregate_Efficiency_BAU!R128</f>
        <v>8.8608749229511074E-3</v>
      </c>
      <c r="S197" s="13">
        <f>Aggregate_Efficiency_BAU!S128</f>
        <v>8.9840184827289851E-3</v>
      </c>
      <c r="T197" s="13">
        <f>Aggregate_Efficiency_BAU!T128</f>
        <v>9.1112437230804009E-3</v>
      </c>
      <c r="U197" s="13">
        <f>Aggregate_Efficiency_BAU!U128</f>
        <v>9.2384516728701831E-3</v>
      </c>
      <c r="V197" s="13">
        <f>Aggregate_Efficiency_BAU!V128</f>
        <v>9.3656423356230263E-3</v>
      </c>
      <c r="W197" s="13">
        <f>Aggregate_Efficiency_BAU!W128</f>
        <v>9.4928157148624261E-3</v>
      </c>
      <c r="X197" s="13">
        <f>Aggregate_Efficiency_BAU!X128</f>
        <v>9.6199718141111498E-3</v>
      </c>
      <c r="Y197" s="13">
        <f>Aggregate_Efficiency_BAU!Y128</f>
        <v>9.7471106368908003E-3</v>
      </c>
      <c r="Z197" s="13">
        <f>Aggregate_Efficiency_BAU!Z128</f>
        <v>9.8742321867222489E-3</v>
      </c>
      <c r="AA197" s="13">
        <f>Aggregate_Efficiency_BAU!AA128</f>
        <v>1.0001336467125135E-2</v>
      </c>
      <c r="AB197" s="13">
        <f>Aggregate_Efficiency_BAU!AB128</f>
        <v>1.0128423481618428E-2</v>
      </c>
      <c r="AC197" s="13">
        <f>Aggregate_Efficiency_BAU!AC128</f>
        <v>1.0255493233719876E-2</v>
      </c>
      <c r="AD197" s="13">
        <f>Aggregate_Efficiency_BAU!AD128</f>
        <v>1.0382545726946527E-2</v>
      </c>
      <c r="AE197" s="13">
        <f>Aggregate_Efficiency_BAU!AE128</f>
        <v>1.0509580964814198E-2</v>
      </c>
      <c r="AF197" s="13">
        <f>Aggregate_Efficiency_BAU!AF128</f>
        <v>1.0636598950838065E-2</v>
      </c>
      <c r="AG197" s="13">
        <f>Aggregate_Efficiency_BAU!AG128</f>
        <v>1.0763599688532039E-2</v>
      </c>
      <c r="AH197" s="13">
        <f>Aggregate_Efficiency_BAU!AH128</f>
        <v>1.0890583181409345E-2</v>
      </c>
      <c r="AI197" s="13">
        <f>Aggregate_Efficiency_BAU!AI128</f>
        <v>1.1017549432982068E-2</v>
      </c>
      <c r="AJ197" s="14">
        <f>Aggregate_Efficiency_BAU!AJ128</f>
        <v>1.1144498446761342E-2</v>
      </c>
    </row>
    <row r="198" spans="1:36" x14ac:dyDescent="0.3">
      <c r="A198" s="7" t="s">
        <v>102</v>
      </c>
      <c r="C198" s="149">
        <f>Aggregate_Efficiency_BAU!C129</f>
        <v>9.9728921480475005E-2</v>
      </c>
      <c r="D198" s="9">
        <f>Aggregate_Efficiency_BAU!D129</f>
        <v>0.2552496085523277</v>
      </c>
      <c r="E198" s="9">
        <f>Aggregate_Efficiency_BAU!E129</f>
        <v>0.28444305599391945</v>
      </c>
      <c r="F198" s="9">
        <f>Aggregate_Efficiency_BAU!F129</f>
        <v>0.28269204103859841</v>
      </c>
      <c r="G198" s="9">
        <f>Aggregate_Efficiency_BAU!G129</f>
        <v>0.35637921948469492</v>
      </c>
      <c r="H198" s="9">
        <f>Aggregate_Efficiency_BAU!H129</f>
        <v>0.45645464983593409</v>
      </c>
      <c r="I198" s="9">
        <f>Aggregate_Efficiency_BAU!I129</f>
        <v>0.33759130107275093</v>
      </c>
      <c r="J198" s="9">
        <f>Aggregate_Efficiency_BAU!J129</f>
        <v>0.35115529662227501</v>
      </c>
      <c r="K198" s="9">
        <f>Aggregate_Efficiency_BAU!K129</f>
        <v>0.36471929623291915</v>
      </c>
      <c r="L198" s="9">
        <f>Aggregate_Efficiency_BAU!L129</f>
        <v>0.37828329990468745</v>
      </c>
      <c r="M198" s="9">
        <f>Aggregate_Efficiency_BAU!M129</f>
        <v>0.3918473076375813</v>
      </c>
      <c r="N198" s="9">
        <f>Aggregate_Efficiency_BAU!N129</f>
        <v>0.40541131943160241</v>
      </c>
      <c r="O198" s="9">
        <f>Aggregate_Efficiency_BAU!O129</f>
        <v>0.4189753352867544</v>
      </c>
      <c r="P198" s="9">
        <f>Aggregate_Efficiency_BAU!P129</f>
        <v>0.43253935520303555</v>
      </c>
      <c r="Q198" s="9">
        <f>Aggregate_Efficiency_BAU!Q129</f>
        <v>0.44610337918044957</v>
      </c>
      <c r="R198" s="9">
        <f>Aggregate_Efficiency_BAU!R129</f>
        <v>0.45966740721899774</v>
      </c>
      <c r="S198" s="9">
        <f>Aggregate_Efficiency_BAU!S129</f>
        <v>0.47323143931868278</v>
      </c>
      <c r="T198" s="9">
        <f>Aggregate_Efficiency_BAU!T129</f>
        <v>0.48679547547950441</v>
      </c>
      <c r="U198" s="9">
        <f>Aggregate_Efficiency_BAU!U129</f>
        <v>0.50035951570146764</v>
      </c>
      <c r="V198" s="9">
        <f>Aggregate_Efficiency_BAU!V129</f>
        <v>0.5139235599845724</v>
      </c>
      <c r="W198" s="9">
        <f>Aggregate_Efficiency_BAU!W129</f>
        <v>0.52748760832882124</v>
      </c>
      <c r="X198" s="9">
        <f>Aggregate_Efficiency_BAU!X129</f>
        <v>0.54105166073421729</v>
      </c>
      <c r="Y198" s="9">
        <f>Aggregate_Efficiency_BAU!Y129</f>
        <v>0.55461571720075853</v>
      </c>
      <c r="Z198" s="9">
        <f>Aggregate_Efficiency_BAU!Z129</f>
        <v>0.56817977772844952</v>
      </c>
      <c r="AA198" s="9">
        <f>Aggregate_Efficiency_BAU!AA129</f>
        <v>0.58174384231729159</v>
      </c>
      <c r="AB198" s="9">
        <f>Aggregate_Efficiency_BAU!AB129</f>
        <v>0.59530791096728786</v>
      </c>
      <c r="AC198" s="9">
        <f>Aggregate_Efficiency_BAU!AC129</f>
        <v>0.60887198367843676</v>
      </c>
      <c r="AD198" s="9">
        <f>Aggregate_Efficiency_BAU!AD129</f>
        <v>0.6224360604507384</v>
      </c>
      <c r="AE198" s="9">
        <f>Aggregate_Efficiency_BAU!AE129</f>
        <v>0.63600014128420257</v>
      </c>
      <c r="AF198" s="9">
        <f>Aggregate_Efficiency_BAU!AF129</f>
        <v>0.64735119406519792</v>
      </c>
      <c r="AG198" s="9">
        <f>Aggregate_Efficiency_BAU!AG129</f>
        <v>0.6506164929909567</v>
      </c>
      <c r="AH198" s="9">
        <f>Aggregate_Efficiency_BAU!AH129</f>
        <v>0.65378202634247984</v>
      </c>
      <c r="AI198" s="9">
        <f>Aggregate_Efficiency_BAU!AI129</f>
        <v>0.65685229756965191</v>
      </c>
      <c r="AJ198" s="10">
        <f>Aggregate_Efficiency_BAU!AJ129</f>
        <v>0.65983154309076653</v>
      </c>
    </row>
    <row r="199" spans="1:36" x14ac:dyDescent="0.3">
      <c r="A199" s="7" t="s">
        <v>103</v>
      </c>
      <c r="C199" s="149">
        <f>Aggregate_Efficiency_BAU!C130</f>
        <v>0.56282960683624061</v>
      </c>
      <c r="D199" s="9">
        <f>Aggregate_Efficiency_BAU!D130</f>
        <v>0.45724245432720695</v>
      </c>
      <c r="E199" s="9">
        <f>Aggregate_Efficiency_BAU!E130</f>
        <v>0.43618316382070099</v>
      </c>
      <c r="F199" s="9">
        <f>Aggregate_Efficiency_BAU!F130</f>
        <v>0.36811129770286716</v>
      </c>
      <c r="G199" s="9">
        <f>Aggregate_Efficiency_BAU!G130</f>
        <v>0.30637656411492442</v>
      </c>
      <c r="H199" s="9">
        <f>Aggregate_Efficiency_BAU!H130</f>
        <v>0.36443398587027698</v>
      </c>
      <c r="I199" s="9">
        <f>Aggregate_Efficiency_BAU!I130</f>
        <v>0.36025890102691022</v>
      </c>
      <c r="J199" s="9">
        <f>Aggregate_Efficiency_BAU!J130</f>
        <v>0.34444688802099488</v>
      </c>
      <c r="K199" s="9">
        <f>Aggregate_Efficiency_BAU!K130</f>
        <v>0.32863487028089666</v>
      </c>
      <c r="L199" s="9">
        <f>Aggregate_Efficiency_BAU!L130</f>
        <v>0.31282284780660469</v>
      </c>
      <c r="M199" s="9">
        <f>Aggregate_Efficiency_BAU!M130</f>
        <v>0.29701082059812001</v>
      </c>
      <c r="N199" s="9">
        <f>Aggregate_Efficiency_BAU!N130</f>
        <v>0.28119878865544046</v>
      </c>
      <c r="O199" s="9">
        <f>Aggregate_Efficiency_BAU!O130</f>
        <v>0.26538675197856271</v>
      </c>
      <c r="P199" s="9">
        <f>Aggregate_Efficiency_BAU!P130</f>
        <v>0.24957471056748715</v>
      </c>
      <c r="Q199" s="9">
        <f>Aggregate_Efficiency_BAU!Q130</f>
        <v>0.2337626644222103</v>
      </c>
      <c r="R199" s="9">
        <f>Aggregate_Efficiency_BAU!R130</f>
        <v>0.21795061354272993</v>
      </c>
      <c r="S199" s="9">
        <f>Aggregate_Efficiency_BAU!S130</f>
        <v>0.20213855792904425</v>
      </c>
      <c r="T199" s="9">
        <f>Aggregate_Efficiency_BAU!T130</f>
        <v>0.18632649758115608</v>
      </c>
      <c r="U199" s="9">
        <f>Aggregate_Efficiency_BAU!U130</f>
        <v>0.17051443249905321</v>
      </c>
      <c r="V199" s="9">
        <f>Aggregate_Efficiency_BAU!V130</f>
        <v>0.15470236268273832</v>
      </c>
      <c r="W199" s="9">
        <f>Aggregate_Efficiency_BAU!W130</f>
        <v>0.13889028813220961</v>
      </c>
      <c r="X199" s="9">
        <f>Aggregate_Efficiency_BAU!X130</f>
        <v>0.12307820884746432</v>
      </c>
      <c r="Y199" s="9">
        <f>Aggregate_Efficiency_BAU!Y130</f>
        <v>0.10726612482850117</v>
      </c>
      <c r="Z199" s="9">
        <f>Aggregate_Efficiency_BAU!Z130</f>
        <v>9.1454036075317782E-2</v>
      </c>
      <c r="AA199" s="9">
        <f>Aggregate_Efficiency_BAU!AA130</f>
        <v>7.5641942587911876E-2</v>
      </c>
      <c r="AB199" s="9">
        <f>Aggregate_Efficiency_BAU!AB130</f>
        <v>5.9829844366281124E-2</v>
      </c>
      <c r="AC199" s="9">
        <f>Aggregate_Efficiency_BAU!AC130</f>
        <v>4.4017741410423854E-2</v>
      </c>
      <c r="AD199" s="9">
        <f>Aggregate_Efficiency_BAU!AD130</f>
        <v>2.820563372034466E-2</v>
      </c>
      <c r="AE199" s="9">
        <f>Aggregate_Efficiency_BAU!AE130</f>
        <v>1.2393521296027667E-2</v>
      </c>
      <c r="AF199" s="9">
        <f>Aggregate_Efficiency_BAU!AF130</f>
        <v>0</v>
      </c>
      <c r="AG199" s="9">
        <f>Aggregate_Efficiency_BAU!AG130</f>
        <v>0</v>
      </c>
      <c r="AH199" s="9">
        <f>Aggregate_Efficiency_BAU!AH130</f>
        <v>0</v>
      </c>
      <c r="AI199" s="9">
        <f>Aggregate_Efficiency_BAU!AI130</f>
        <v>0</v>
      </c>
      <c r="AJ199" s="10">
        <f>Aggregate_Efficiency_BAU!AJ130</f>
        <v>0</v>
      </c>
    </row>
    <row r="200" spans="1:36" x14ac:dyDescent="0.3">
      <c r="A200" s="7" t="s">
        <v>104</v>
      </c>
      <c r="C200" s="149">
        <f>Aggregate_Efficiency_BAU!C131</f>
        <v>0.3374428037644614</v>
      </c>
      <c r="D200" s="9">
        <f>Aggregate_Efficiency_BAU!D131</f>
        <v>0.28750793712046535</v>
      </c>
      <c r="E200" s="9">
        <f>Aggregate_Efficiency_BAU!E131</f>
        <v>0.27937270664115921</v>
      </c>
      <c r="F200" s="9">
        <f>Aggregate_Efficiency_BAU!F131</f>
        <v>0.34919666125853438</v>
      </c>
      <c r="G200" s="9">
        <f>Aggregate_Efficiency_BAU!G131</f>
        <v>0.33724285467229342</v>
      </c>
      <c r="H200" s="9">
        <f>Aggregate_Efficiency_BAU!H131</f>
        <v>0.17910958964885096</v>
      </c>
      <c r="I200" s="9">
        <f>Aggregate_Efficiency_BAU!I131</f>
        <v>0.30214979790033891</v>
      </c>
      <c r="J200" s="9">
        <f>Aggregate_Efficiency_BAU!J131</f>
        <v>0.30439781535673011</v>
      </c>
      <c r="K200" s="9">
        <f>Aggregate_Efficiency_BAU!K131</f>
        <v>0.30664583348618418</v>
      </c>
      <c r="L200" s="9">
        <f>Aggregate_Efficiency_BAU!L131</f>
        <v>0.3088938522887078</v>
      </c>
      <c r="M200" s="9">
        <f>Aggregate_Efficiency_BAU!M131</f>
        <v>0.31114187176429869</v>
      </c>
      <c r="N200" s="9">
        <f>Aggregate_Efficiency_BAU!N131</f>
        <v>0.31338989191295713</v>
      </c>
      <c r="O200" s="9">
        <f>Aggregate_Efficiency_BAU!O131</f>
        <v>0.31563791273468289</v>
      </c>
      <c r="P200" s="9">
        <f>Aggregate_Efficiency_BAU!P131</f>
        <v>0.31788593422947731</v>
      </c>
      <c r="Q200" s="9">
        <f>Aggregate_Efficiency_BAU!Q131</f>
        <v>0.32013395639734016</v>
      </c>
      <c r="R200" s="9">
        <f>Aggregate_Efficiency_BAU!R131</f>
        <v>0.32238197923827233</v>
      </c>
      <c r="S200" s="9">
        <f>Aggregate_Efficiency_BAU!S131</f>
        <v>0.32463000275227299</v>
      </c>
      <c r="T200" s="9">
        <f>Aggregate_Efficiency_BAU!T131</f>
        <v>0.32687802693933948</v>
      </c>
      <c r="U200" s="9">
        <f>Aggregate_Efficiency_BAU!U131</f>
        <v>0.32912605179947912</v>
      </c>
      <c r="V200" s="9">
        <f>Aggregate_Efficiency_BAU!V131</f>
        <v>0.33137407733268931</v>
      </c>
      <c r="W200" s="9">
        <f>Aggregate_Efficiency_BAU!W131</f>
        <v>0.33362210353896915</v>
      </c>
      <c r="X200" s="9">
        <f>Aggregate_Efficiency_BAU!X131</f>
        <v>0.33587013041831837</v>
      </c>
      <c r="Y200" s="9">
        <f>Aggregate_Efficiency_BAU!Y131</f>
        <v>0.33811815797074024</v>
      </c>
      <c r="Z200" s="9">
        <f>Aggregate_Efficiency_BAU!Z131</f>
        <v>0.34036618619623266</v>
      </c>
      <c r="AA200" s="9">
        <f>Aggregate_Efficiency_BAU!AA131</f>
        <v>0.34261421509479656</v>
      </c>
      <c r="AB200" s="9">
        <f>Aggregate_Efficiency_BAU!AB131</f>
        <v>0.34486224466643101</v>
      </c>
      <c r="AC200" s="9">
        <f>Aggregate_Efficiency_BAU!AC131</f>
        <v>0.34711027491113933</v>
      </c>
      <c r="AD200" s="9">
        <f>Aggregate_Efficiency_BAU!AD131</f>
        <v>0.34935830582891697</v>
      </c>
      <c r="AE200" s="9">
        <f>Aggregate_Efficiency_BAU!AE131</f>
        <v>0.35160633741976977</v>
      </c>
      <c r="AF200" s="9">
        <f>Aggregate_Efficiency_BAU!AF131</f>
        <v>0.35264880593480208</v>
      </c>
      <c r="AG200" s="9">
        <f>Aggregate_Efficiency_BAU!AG131</f>
        <v>0.34938350700904336</v>
      </c>
      <c r="AH200" s="9">
        <f>Aggregate_Efficiency_BAU!AH131</f>
        <v>0.34621797365752022</v>
      </c>
      <c r="AI200" s="9">
        <f>Aggregate_Efficiency_BAU!AI131</f>
        <v>0.34314770243034809</v>
      </c>
      <c r="AJ200" s="10">
        <f>Aggregate_Efficiency_BAU!AJ131</f>
        <v>0.34016845690923347</v>
      </c>
    </row>
    <row r="201" spans="1:36" x14ac:dyDescent="0.3">
      <c r="A201" s="7" t="s">
        <v>105</v>
      </c>
      <c r="C201" s="150">
        <f>Aggregate_Efficiency_BAU!C132</f>
        <v>0</v>
      </c>
      <c r="D201" s="13">
        <f>Aggregate_Efficiency_BAU!D132</f>
        <v>0</v>
      </c>
      <c r="E201" s="13">
        <f>Aggregate_Efficiency_BAU!E132</f>
        <v>0</v>
      </c>
      <c r="F201" s="13">
        <f>Aggregate_Efficiency_BAU!F132</f>
        <v>0</v>
      </c>
      <c r="G201" s="13">
        <f>Aggregate_Efficiency_BAU!G132</f>
        <v>0</v>
      </c>
      <c r="H201" s="13">
        <f>Aggregate_Efficiency_BAU!H132</f>
        <v>0</v>
      </c>
      <c r="I201" s="13">
        <f>Aggregate_Efficiency_BAU!I132</f>
        <v>0</v>
      </c>
      <c r="J201" s="13">
        <f>Aggregate_Efficiency_BAU!J132</f>
        <v>0</v>
      </c>
      <c r="K201" s="13">
        <f>Aggregate_Efficiency_BAU!K132</f>
        <v>0</v>
      </c>
      <c r="L201" s="13">
        <f>Aggregate_Efficiency_BAU!L132</f>
        <v>0</v>
      </c>
      <c r="M201" s="13">
        <f>Aggregate_Efficiency_BAU!M132</f>
        <v>0</v>
      </c>
      <c r="N201" s="13">
        <f>Aggregate_Efficiency_BAU!N132</f>
        <v>0</v>
      </c>
      <c r="O201" s="13">
        <f>Aggregate_Efficiency_BAU!O132</f>
        <v>0</v>
      </c>
      <c r="P201" s="13">
        <f>Aggregate_Efficiency_BAU!P132</f>
        <v>0</v>
      </c>
      <c r="Q201" s="13">
        <f>Aggregate_Efficiency_BAU!Q132</f>
        <v>0</v>
      </c>
      <c r="R201" s="13">
        <f>Aggregate_Efficiency_BAU!R132</f>
        <v>0</v>
      </c>
      <c r="S201" s="13">
        <f>Aggregate_Efficiency_BAU!S132</f>
        <v>0</v>
      </c>
      <c r="T201" s="13">
        <f>Aggregate_Efficiency_BAU!T132</f>
        <v>0</v>
      </c>
      <c r="U201" s="13">
        <f>Aggregate_Efficiency_BAU!U132</f>
        <v>0</v>
      </c>
      <c r="V201" s="13">
        <f>Aggregate_Efficiency_BAU!V132</f>
        <v>0</v>
      </c>
      <c r="W201" s="13">
        <f>Aggregate_Efficiency_BAU!W132</f>
        <v>0</v>
      </c>
      <c r="X201" s="13">
        <f>Aggregate_Efficiency_BAU!X132</f>
        <v>0</v>
      </c>
      <c r="Y201" s="13">
        <f>Aggregate_Efficiency_BAU!Y132</f>
        <v>0</v>
      </c>
      <c r="Z201" s="13">
        <f>Aggregate_Efficiency_BAU!Z132</f>
        <v>0</v>
      </c>
      <c r="AA201" s="13">
        <f>Aggregate_Efficiency_BAU!AA132</f>
        <v>0</v>
      </c>
      <c r="AB201" s="13">
        <f>Aggregate_Efficiency_BAU!AB132</f>
        <v>0</v>
      </c>
      <c r="AC201" s="13">
        <f>Aggregate_Efficiency_BAU!AC132</f>
        <v>0</v>
      </c>
      <c r="AD201" s="13">
        <f>Aggregate_Efficiency_BAU!AD132</f>
        <v>0</v>
      </c>
      <c r="AE201" s="13">
        <f>Aggregate_Efficiency_BAU!AE132</f>
        <v>0</v>
      </c>
      <c r="AF201" s="13">
        <f>Aggregate_Efficiency_BAU!AF132</f>
        <v>0</v>
      </c>
      <c r="AG201" s="13">
        <f>Aggregate_Efficiency_BAU!AG132</f>
        <v>0</v>
      </c>
      <c r="AH201" s="13">
        <f>Aggregate_Efficiency_BAU!AH132</f>
        <v>0</v>
      </c>
      <c r="AI201" s="13">
        <f>Aggregate_Efficiency_BAU!AI132</f>
        <v>0</v>
      </c>
      <c r="AJ201" s="14">
        <f>Aggregate_Efficiency_BAU!AJ132</f>
        <v>0</v>
      </c>
    </row>
    <row r="202" spans="1:36" x14ac:dyDescent="0.3">
      <c r="A202" s="7" t="s">
        <v>106</v>
      </c>
      <c r="B202" s="55"/>
      <c r="C202" s="9">
        <f>Aggregate_Efficiency_BAU!C133</f>
        <v>1</v>
      </c>
      <c r="D202" s="9">
        <f>Aggregate_Efficiency_BAU!D133</f>
        <v>1</v>
      </c>
      <c r="E202" s="9">
        <f>Aggregate_Efficiency_BAU!E133</f>
        <v>1</v>
      </c>
      <c r="F202" s="9">
        <f>Aggregate_Efficiency_BAU!F133</f>
        <v>1</v>
      </c>
      <c r="G202" s="9">
        <f>Aggregate_Efficiency_BAU!G133</f>
        <v>1</v>
      </c>
      <c r="H202" s="9">
        <f>Aggregate_Efficiency_BAU!H133</f>
        <v>1</v>
      </c>
      <c r="I202" s="9">
        <f>Aggregate_Efficiency_BAU!I133</f>
        <v>1</v>
      </c>
      <c r="J202" s="9">
        <f>Aggregate_Efficiency_BAU!J133</f>
        <v>1</v>
      </c>
      <c r="K202" s="9">
        <f>Aggregate_Efficiency_BAU!K133</f>
        <v>1</v>
      </c>
      <c r="L202" s="9">
        <f>Aggregate_Efficiency_BAU!L133</f>
        <v>1</v>
      </c>
      <c r="M202" s="9">
        <f>Aggregate_Efficiency_BAU!M133</f>
        <v>1</v>
      </c>
      <c r="N202" s="9">
        <f>Aggregate_Efficiency_BAU!N133</f>
        <v>1</v>
      </c>
      <c r="O202" s="9">
        <f>Aggregate_Efficiency_BAU!O133</f>
        <v>1</v>
      </c>
      <c r="P202" s="9">
        <f>Aggregate_Efficiency_BAU!P133</f>
        <v>1</v>
      </c>
      <c r="Q202" s="9">
        <f>Aggregate_Efficiency_BAU!Q133</f>
        <v>1</v>
      </c>
      <c r="R202" s="9">
        <f>Aggregate_Efficiency_BAU!R133</f>
        <v>1</v>
      </c>
      <c r="S202" s="9">
        <f>Aggregate_Efficiency_BAU!S133</f>
        <v>1</v>
      </c>
      <c r="T202" s="9">
        <f>Aggregate_Efficiency_BAU!T133</f>
        <v>1</v>
      </c>
      <c r="U202" s="9">
        <f>Aggregate_Efficiency_BAU!U133</f>
        <v>1</v>
      </c>
      <c r="V202" s="9">
        <f>Aggregate_Efficiency_BAU!V133</f>
        <v>1</v>
      </c>
      <c r="W202" s="9">
        <f>Aggregate_Efficiency_BAU!W133</f>
        <v>1</v>
      </c>
      <c r="X202" s="9">
        <f>Aggregate_Efficiency_BAU!X133</f>
        <v>1</v>
      </c>
      <c r="Y202" s="9">
        <f>Aggregate_Efficiency_BAU!Y133</f>
        <v>1</v>
      </c>
      <c r="Z202" s="9">
        <f>Aggregate_Efficiency_BAU!Z133</f>
        <v>1</v>
      </c>
      <c r="AA202" s="9">
        <f>Aggregate_Efficiency_BAU!AA133</f>
        <v>1</v>
      </c>
      <c r="AB202" s="9">
        <f>Aggregate_Efficiency_BAU!AB133</f>
        <v>1</v>
      </c>
      <c r="AC202" s="9">
        <f>Aggregate_Efficiency_BAU!AC133</f>
        <v>1</v>
      </c>
      <c r="AD202" s="9">
        <f>Aggregate_Efficiency_BAU!AD133</f>
        <v>1</v>
      </c>
      <c r="AE202" s="9">
        <f>Aggregate_Efficiency_BAU!AE133</f>
        <v>1</v>
      </c>
      <c r="AF202" s="9">
        <f>Aggregate_Efficiency_BAU!AF133</f>
        <v>1</v>
      </c>
      <c r="AG202" s="9">
        <f>Aggregate_Efficiency_BAU!AG133</f>
        <v>1</v>
      </c>
      <c r="AH202" s="9">
        <f>Aggregate_Efficiency_BAU!AH133</f>
        <v>1</v>
      </c>
      <c r="AI202" s="9">
        <f>Aggregate_Efficiency_BAU!AI133</f>
        <v>1</v>
      </c>
      <c r="AJ202" s="10">
        <f>Aggregate_Efficiency_BAU!AJ133</f>
        <v>1</v>
      </c>
    </row>
    <row r="203" spans="1:36" x14ac:dyDescent="0.3">
      <c r="A203" s="7" t="s">
        <v>44</v>
      </c>
      <c r="B203" s="55"/>
      <c r="C203" s="44">
        <f>Aggregate_Efficiency_BAU!C134</f>
        <v>0</v>
      </c>
      <c r="D203" s="44">
        <f>Aggregate_Efficiency_BAU!D134</f>
        <v>0</v>
      </c>
      <c r="E203" s="44">
        <f>Aggregate_Efficiency_BAU!E134</f>
        <v>1</v>
      </c>
      <c r="F203" s="44">
        <f>Aggregate_Efficiency_BAU!F134</f>
        <v>1</v>
      </c>
      <c r="G203" s="44">
        <f>Aggregate_Efficiency_BAU!G134</f>
        <v>1</v>
      </c>
      <c r="H203" s="44">
        <f>Aggregate_Efficiency_BAU!H134</f>
        <v>1</v>
      </c>
      <c r="I203" s="44">
        <f>Aggregate_Efficiency_BAU!I134</f>
        <v>1</v>
      </c>
      <c r="J203" s="44">
        <f>Aggregate_Efficiency_BAU!J134</f>
        <v>1</v>
      </c>
      <c r="K203" s="44">
        <f>Aggregate_Efficiency_BAU!K134</f>
        <v>1</v>
      </c>
      <c r="L203" s="44">
        <f>Aggregate_Efficiency_BAU!L134</f>
        <v>1</v>
      </c>
      <c r="M203" s="44">
        <f>Aggregate_Efficiency_BAU!M134</f>
        <v>1</v>
      </c>
      <c r="N203" s="44">
        <f>Aggregate_Efficiency_BAU!N134</f>
        <v>1</v>
      </c>
      <c r="O203" s="44">
        <f>Aggregate_Efficiency_BAU!O134</f>
        <v>1</v>
      </c>
      <c r="P203" s="44">
        <f>Aggregate_Efficiency_BAU!P134</f>
        <v>1</v>
      </c>
      <c r="Q203" s="44">
        <f>Aggregate_Efficiency_BAU!Q134</f>
        <v>1</v>
      </c>
      <c r="R203" s="44">
        <f>Aggregate_Efficiency_BAU!R134</f>
        <v>1</v>
      </c>
      <c r="S203" s="44">
        <f>Aggregate_Efficiency_BAU!S134</f>
        <v>1</v>
      </c>
      <c r="T203" s="44">
        <f>Aggregate_Efficiency_BAU!T134</f>
        <v>1</v>
      </c>
      <c r="U203" s="44">
        <f>Aggregate_Efficiency_BAU!U134</f>
        <v>1</v>
      </c>
      <c r="V203" s="44">
        <f>Aggregate_Efficiency_BAU!V134</f>
        <v>1</v>
      </c>
      <c r="W203" s="44">
        <f>Aggregate_Efficiency_BAU!W134</f>
        <v>1</v>
      </c>
      <c r="X203" s="44">
        <f>Aggregate_Efficiency_BAU!X134</f>
        <v>1</v>
      </c>
      <c r="Y203" s="44">
        <f>Aggregate_Efficiency_BAU!Y134</f>
        <v>1</v>
      </c>
      <c r="Z203" s="44">
        <f>Aggregate_Efficiency_BAU!Z134</f>
        <v>1</v>
      </c>
      <c r="AA203" s="44">
        <f>Aggregate_Efficiency_BAU!AA134</f>
        <v>1</v>
      </c>
      <c r="AB203" s="44">
        <f>Aggregate_Efficiency_BAU!AB134</f>
        <v>1</v>
      </c>
      <c r="AC203" s="44">
        <f>Aggregate_Efficiency_BAU!AC134</f>
        <v>1</v>
      </c>
      <c r="AD203" s="44">
        <f>Aggregate_Efficiency_BAU!AD134</f>
        <v>1</v>
      </c>
      <c r="AE203" s="44">
        <f>Aggregate_Efficiency_BAU!AE134</f>
        <v>1</v>
      </c>
      <c r="AF203" s="44">
        <f>Aggregate_Efficiency_BAU!AF134</f>
        <v>1</v>
      </c>
      <c r="AG203" s="44">
        <f>Aggregate_Efficiency_BAU!AG134</f>
        <v>1</v>
      </c>
      <c r="AH203" s="44">
        <f>Aggregate_Efficiency_BAU!AH134</f>
        <v>1</v>
      </c>
      <c r="AI203" s="44">
        <f>Aggregate_Efficiency_BAU!AI134</f>
        <v>1</v>
      </c>
      <c r="AJ203" s="45">
        <f>Aggregate_Efficiency_BAU!AJ134</f>
        <v>1</v>
      </c>
    </row>
    <row r="204" spans="1:36" x14ac:dyDescent="0.3">
      <c r="A204" s="7" t="s">
        <v>107</v>
      </c>
      <c r="C204" s="148">
        <f>Aggregate_Efficiency_BAU!C135</f>
        <v>3.090859864921228E-2</v>
      </c>
      <c r="D204" s="44">
        <f>Aggregate_Efficiency_BAU!D135</f>
        <v>3.2605951935379983E-2</v>
      </c>
      <c r="E204" s="44">
        <f>Aggregate_Efficiency_BAU!E135</f>
        <v>2.9665838098536606E-2</v>
      </c>
      <c r="F204" s="44">
        <f>Aggregate_Efficiency_BAU!F135</f>
        <v>1.8632455293090489E-2</v>
      </c>
      <c r="G204" s="44">
        <f>Aggregate_Efficiency_BAU!G135</f>
        <v>2.2773189768742496E-2</v>
      </c>
      <c r="H204" s="44">
        <f>Aggregate_Efficiency_BAU!H135</f>
        <v>2.6239840598952832E-2</v>
      </c>
      <c r="I204" s="44">
        <f>Aggregate_Efficiency_BAU!I135</f>
        <v>2.6295531933779905E-2</v>
      </c>
      <c r="J204" s="44">
        <f>Aggregate_Efficiency_BAU!J135</f>
        <v>2.6403224388250723E-2</v>
      </c>
      <c r="K204" s="44">
        <f>Aggregate_Efficiency_BAU!K135</f>
        <v>2.651091684272152E-2</v>
      </c>
      <c r="L204" s="44">
        <f>Aggregate_Efficiency_BAU!L135</f>
        <v>2.6618609297192317E-2</v>
      </c>
      <c r="M204" s="44">
        <f>Aggregate_Efficiency_BAU!M135</f>
        <v>2.6726301751663115E-2</v>
      </c>
      <c r="N204" s="44">
        <f>Aggregate_Efficiency_BAU!N135</f>
        <v>2.6833994206133888E-2</v>
      </c>
      <c r="O204" s="44">
        <f>Aggregate_Efficiency_BAU!O135</f>
        <v>2.6941686660604706E-2</v>
      </c>
      <c r="P204" s="44">
        <f>Aggregate_Efficiency_BAU!P135</f>
        <v>2.7049379115075479E-2</v>
      </c>
      <c r="Q204" s="44">
        <f>Aggregate_Efficiency_BAU!Q135</f>
        <v>2.7157071569546297E-2</v>
      </c>
      <c r="R204" s="44">
        <f>Aggregate_Efficiency_BAU!R135</f>
        <v>2.7264764024017094E-2</v>
      </c>
      <c r="S204" s="44">
        <f>Aggregate_Efficiency_BAU!S135</f>
        <v>2.7372456478487892E-2</v>
      </c>
      <c r="T204" s="44">
        <f>Aggregate_Efficiency_BAU!T135</f>
        <v>2.7480148932958685E-2</v>
      </c>
      <c r="U204" s="44">
        <f>Aggregate_Efficiency_BAU!U135</f>
        <v>2.7587841387429479E-2</v>
      </c>
      <c r="V204" s="44">
        <f>Aggregate_Efficiency_BAU!V135</f>
        <v>2.769553384190028E-2</v>
      </c>
      <c r="W204" s="44">
        <f>Aggregate_Efficiency_BAU!W135</f>
        <v>2.7803226296371095E-2</v>
      </c>
      <c r="X204" s="44">
        <f>Aggregate_Efficiency_BAU!X135</f>
        <v>2.7910918750841868E-2</v>
      </c>
      <c r="Y204" s="44">
        <f>Aggregate_Efficiency_BAU!Y135</f>
        <v>2.7987125015320493E-2</v>
      </c>
      <c r="Z204" s="44">
        <f>Aggregate_Efficiency_BAU!Z135</f>
        <v>2.8070756261355703E-2</v>
      </c>
      <c r="AA204" s="44">
        <f>Aggregate_Efficiency_BAU!AA135</f>
        <v>2.8154245100219733E-2</v>
      </c>
      <c r="AB204" s="44">
        <f>Aggregate_Efficiency_BAU!AB135</f>
        <v>2.8237591895339174E-2</v>
      </c>
      <c r="AC204" s="44">
        <f>Aggregate_Efficiency_BAU!AC135</f>
        <v>2.8320797008905226E-2</v>
      </c>
      <c r="AD204" s="44">
        <f>Aggregate_Efficiency_BAU!AD135</f>
        <v>2.8403860801878573E-2</v>
      </c>
      <c r="AE204" s="44">
        <f>Aggregate_Efficiency_BAU!AE135</f>
        <v>2.8486783633994907E-2</v>
      </c>
      <c r="AF204" s="44">
        <f>Aggregate_Efficiency_BAU!AF135</f>
        <v>2.8569565863769953E-2</v>
      </c>
      <c r="AG204" s="44">
        <f>Aggregate_Efficiency_BAU!AG135</f>
        <v>2.8652207848504682E-2</v>
      </c>
      <c r="AH204" s="44">
        <f>Aggregate_Efficiency_BAU!AH135</f>
        <v>2.8734709944290462E-2</v>
      </c>
      <c r="AI204" s="44">
        <f>Aggregate_Efficiency_BAU!AI135</f>
        <v>2.8817072506014157E-2</v>
      </c>
      <c r="AJ204" s="45">
        <f>Aggregate_Efficiency_BAU!AJ135</f>
        <v>2.889929588736322E-2</v>
      </c>
    </row>
    <row r="205" spans="1:36" x14ac:dyDescent="0.3">
      <c r="A205" s="7" t="s">
        <v>108</v>
      </c>
      <c r="C205" s="149">
        <f>Aggregate_Efficiency_BAU!C136</f>
        <v>0.20558038035197626</v>
      </c>
      <c r="D205" s="9">
        <f>Aggregate_Efficiency_BAU!D136</f>
        <v>0.20186509352668272</v>
      </c>
      <c r="E205" s="9">
        <f>Aggregate_Efficiency_BAU!E136</f>
        <v>0.20455616265000137</v>
      </c>
      <c r="F205" s="9">
        <f>Aggregate_Efficiency_BAU!F136</f>
        <v>0.2028098877017907</v>
      </c>
      <c r="G205" s="9">
        <f>Aggregate_Efficiency_BAU!G136</f>
        <v>0.20468216048112892</v>
      </c>
      <c r="H205" s="9">
        <f>Aggregate_Efficiency_BAU!H136</f>
        <v>0.20992122997197776</v>
      </c>
      <c r="I205" s="9">
        <f>Aggregate_Efficiency_BAU!I136</f>
        <v>0.19469774740453286</v>
      </c>
      <c r="J205" s="9">
        <f>Aggregate_Efficiency_BAU!J136</f>
        <v>0.19140236205261046</v>
      </c>
      <c r="K205" s="9">
        <f>Aggregate_Efficiency_BAU!K136</f>
        <v>0.18810697670068813</v>
      </c>
      <c r="L205" s="9">
        <f>Aggregate_Efficiency_BAU!L136</f>
        <v>0.18481159134876643</v>
      </c>
      <c r="M205" s="9">
        <f>Aggregate_Efficiency_BAU!M136</f>
        <v>0.18151620599684409</v>
      </c>
      <c r="N205" s="9">
        <f>Aggregate_Efficiency_BAU!N136</f>
        <v>0.17822082064492245</v>
      </c>
      <c r="O205" s="9">
        <f>Aggregate_Efficiency_BAU!O136</f>
        <v>0.17492543529300006</v>
      </c>
      <c r="P205" s="9">
        <f>Aggregate_Efficiency_BAU!P136</f>
        <v>0.17163004994107844</v>
      </c>
      <c r="Q205" s="9">
        <f>Aggregate_Efficiency_BAU!Q136</f>
        <v>0.16833466458915605</v>
      </c>
      <c r="R205" s="9">
        <f>Aggregate_Efficiency_BAU!R136</f>
        <v>0.16503927923723369</v>
      </c>
      <c r="S205" s="9">
        <f>Aggregate_Efficiency_BAU!S136</f>
        <v>0.16174389388531205</v>
      </c>
      <c r="T205" s="9">
        <f>Aggregate_Efficiency_BAU!T136</f>
        <v>0.15844850853338965</v>
      </c>
      <c r="U205" s="9">
        <f>Aggregate_Efficiency_BAU!U136</f>
        <v>0.15515312318146801</v>
      </c>
      <c r="V205" s="9">
        <f>Aggregate_Efficiency_BAU!V136</f>
        <v>0.15185773782954565</v>
      </c>
      <c r="W205" s="9">
        <f>Aggregate_Efficiency_BAU!W136</f>
        <v>0.14856235247762326</v>
      </c>
      <c r="X205" s="9">
        <f>Aggregate_Efficiency_BAU!X136</f>
        <v>0.14526696712570164</v>
      </c>
      <c r="Y205" s="9">
        <f>Aggregate_Efficiency_BAU!Y136</f>
        <v>0.1418120398120287</v>
      </c>
      <c r="Z205" s="9">
        <f>Aggregate_Efficiency_BAU!Z136</f>
        <v>0.13840232104782102</v>
      </c>
      <c r="AA205" s="9">
        <f>Aggregate_Efficiency_BAU!AA136</f>
        <v>0.13499840834805502</v>
      </c>
      <c r="AB205" s="9">
        <f>Aggregate_Efficiency_BAU!AB136</f>
        <v>0.13160028689550976</v>
      </c>
      <c r="AC205" s="9">
        <f>Aggregate_Efficiency_BAU!AC136</f>
        <v>0.12820794192333695</v>
      </c>
      <c r="AD205" s="9">
        <f>Aggregate_Efficiency_BAU!AD136</f>
        <v>0.1248213587148523</v>
      </c>
      <c r="AE205" s="9">
        <f>Aggregate_Efficiency_BAU!AE136</f>
        <v>0.12144052260332067</v>
      </c>
      <c r="AF205" s="9">
        <f>Aggregate_Efficiency_BAU!AF136</f>
        <v>0.11806541897174178</v>
      </c>
      <c r="AG205" s="9">
        <f>Aggregate_Efficiency_BAU!AG136</f>
        <v>0.11469603325264503</v>
      </c>
      <c r="AH205" s="9">
        <f>Aggregate_Efficiency_BAU!AH136</f>
        <v>0.11133235092787384</v>
      </c>
      <c r="AI205" s="9">
        <f>Aggregate_Efficiency_BAU!AI136</f>
        <v>0.1079743575283824</v>
      </c>
      <c r="AJ205" s="10">
        <f>Aggregate_Efficiency_BAU!AJ136</f>
        <v>0.10462203863402592</v>
      </c>
    </row>
    <row r="206" spans="1:36" x14ac:dyDescent="0.3">
      <c r="A206" s="7" t="s">
        <v>46</v>
      </c>
      <c r="C206" s="149">
        <f>Aggregate_Efficiency_BAU!C137</f>
        <v>0.74590383556286211</v>
      </c>
      <c r="D206" s="9">
        <f>Aggregate_Efficiency_BAU!D137</f>
        <v>0.74730152236545477</v>
      </c>
      <c r="E206" s="9">
        <f>Aggregate_Efficiency_BAU!E137</f>
        <v>0.75045953519132846</v>
      </c>
      <c r="F206" s="9">
        <f>Aggregate_Efficiency_BAU!F137</f>
        <v>0.76538493038765365</v>
      </c>
      <c r="G206" s="9">
        <f>Aggregate_Efficiency_BAU!G137</f>
        <v>0.75844961453914539</v>
      </c>
      <c r="H206" s="9">
        <f>Aggregate_Efficiency_BAU!H137</f>
        <v>0.74910641111441156</v>
      </c>
      <c r="I206" s="9">
        <f>Aggregate_Efficiency_BAU!I137</f>
        <v>0.76647076830388905</v>
      </c>
      <c r="J206" s="9">
        <f>Aggregate_Efficiency_BAU!J137</f>
        <v>0.77051227222964092</v>
      </c>
      <c r="K206" s="9">
        <f>Aggregate_Efficiency_BAU!K137</f>
        <v>0.774553776155393</v>
      </c>
      <c r="L206" s="9">
        <f>Aggregate_Efficiency_BAU!L137</f>
        <v>0.7785952800811442</v>
      </c>
      <c r="M206" s="9">
        <f>Aggregate_Efficiency_BAU!M137</f>
        <v>0.78263678400689629</v>
      </c>
      <c r="N206" s="9">
        <f>Aggregate_Efficiency_BAU!N137</f>
        <v>0.7866782879326476</v>
      </c>
      <c r="O206" s="9">
        <f>Aggregate_Efficiency_BAU!O137</f>
        <v>0.79071979185839947</v>
      </c>
      <c r="P206" s="9">
        <f>Aggregate_Efficiency_BAU!P137</f>
        <v>0.79476129578415089</v>
      </c>
      <c r="Q206" s="9">
        <f>Aggregate_Efficiency_BAU!Q137</f>
        <v>0.79880279970990276</v>
      </c>
      <c r="R206" s="9">
        <f>Aggregate_Efficiency_BAU!R137</f>
        <v>0.80284430363565473</v>
      </c>
      <c r="S206" s="9">
        <f>Aggregate_Efficiency_BAU!S137</f>
        <v>0.80688580756140593</v>
      </c>
      <c r="T206" s="9">
        <f>Aggregate_Efficiency_BAU!T137</f>
        <v>0.81092731148715802</v>
      </c>
      <c r="U206" s="9">
        <f>Aggregate_Efficiency_BAU!U137</f>
        <v>0.81496881541290911</v>
      </c>
      <c r="V206" s="9">
        <f>Aggregate_Efficiency_BAU!V137</f>
        <v>0.8190103193386612</v>
      </c>
      <c r="W206" s="9">
        <f>Aggregate_Efficiency_BAU!W137</f>
        <v>0.82305182326441306</v>
      </c>
      <c r="X206" s="9">
        <f>Aggregate_Efficiency_BAU!X137</f>
        <v>0.82709332719016437</v>
      </c>
      <c r="Y206" s="9">
        <f>Aggregate_Efficiency_BAU!Y137</f>
        <v>0.83020083517265075</v>
      </c>
      <c r="Z206" s="9">
        <f>Aggregate_Efficiency_BAU!Z137</f>
        <v>0.83352692269082329</v>
      </c>
      <c r="AA206" s="9">
        <f>Aggregate_Efficiency_BAU!AA137</f>
        <v>0.83684734655172521</v>
      </c>
      <c r="AB206" s="9">
        <f>Aggregate_Efficiency_BAU!AB137</f>
        <v>0.84016212120915101</v>
      </c>
      <c r="AC206" s="9">
        <f>Aggregate_Efficiency_BAU!AC137</f>
        <v>0.84347126106775783</v>
      </c>
      <c r="AD206" s="9">
        <f>Aggregate_Efficiency_BAU!AD137</f>
        <v>0.84677478048326904</v>
      </c>
      <c r="AE206" s="9">
        <f>Aggregate_Efficiency_BAU!AE137</f>
        <v>0.85007269376268435</v>
      </c>
      <c r="AF206" s="9">
        <f>Aggregate_Efficiency_BAU!AF137</f>
        <v>0.85336501516448826</v>
      </c>
      <c r="AG206" s="9">
        <f>Aggregate_Efficiency_BAU!AG137</f>
        <v>0.85665175889885015</v>
      </c>
      <c r="AH206" s="9">
        <f>Aggregate_Efficiency_BAU!AH137</f>
        <v>0.85993293912783564</v>
      </c>
      <c r="AI206" s="9">
        <f>Aggregate_Efficiency_BAU!AI137</f>
        <v>0.86320856996560347</v>
      </c>
      <c r="AJ206" s="10">
        <f>Aggregate_Efficiency_BAU!AJ137</f>
        <v>0.86647866547861097</v>
      </c>
    </row>
    <row r="207" spans="1:36" x14ac:dyDescent="0.3">
      <c r="A207" s="7" t="s">
        <v>45</v>
      </c>
      <c r="C207" s="150">
        <f>Aggregate_Efficiency_BAU!C138</f>
        <v>1.7607185435949357E-2</v>
      </c>
      <c r="D207" s="13">
        <f>Aggregate_Efficiency_BAU!D138</f>
        <v>1.8227432172482523E-2</v>
      </c>
      <c r="E207" s="13">
        <f>Aggregate_Efficiency_BAU!E138</f>
        <v>1.5318464060133681E-2</v>
      </c>
      <c r="F207" s="13">
        <f>Aggregate_Efficiency_BAU!F138</f>
        <v>1.3172726617465148E-2</v>
      </c>
      <c r="G207" s="13">
        <f>Aggregate_Efficiency_BAU!G138</f>
        <v>1.4095035210983228E-2</v>
      </c>
      <c r="H207" s="13">
        <f>Aggregate_Efficiency_BAU!H138</f>
        <v>1.473251831465781E-2</v>
      </c>
      <c r="I207" s="13">
        <f>Aggregate_Efficiency_BAU!I138</f>
        <v>1.2535952357798159E-2</v>
      </c>
      <c r="J207" s="13">
        <f>Aggregate_Efficiency_BAU!J138</f>
        <v>1.168214132949787E-2</v>
      </c>
      <c r="K207" s="13">
        <f>Aggregate_Efficiency_BAU!K138</f>
        <v>1.0828330301197363E-2</v>
      </c>
      <c r="L207" s="13">
        <f>Aggregate_Efficiency_BAU!L138</f>
        <v>9.9745192728970637E-3</v>
      </c>
      <c r="M207" s="13">
        <f>Aggregate_Efficiency_BAU!M138</f>
        <v>9.1207082445965565E-3</v>
      </c>
      <c r="N207" s="13">
        <f>Aggregate_Efficiency_BAU!N138</f>
        <v>8.2668972162960406E-3</v>
      </c>
      <c r="O207" s="13">
        <f>Aggregate_Efficiency_BAU!O138</f>
        <v>7.4130861879957511E-3</v>
      </c>
      <c r="P207" s="13">
        <f>Aggregate_Efficiency_BAU!P138</f>
        <v>6.5592751596952369E-3</v>
      </c>
      <c r="Q207" s="13">
        <f>Aggregate_Efficiency_BAU!Q138</f>
        <v>5.7054641313949482E-3</v>
      </c>
      <c r="R207" s="13">
        <f>Aggregate_Efficiency_BAU!R138</f>
        <v>4.8516531030944384E-3</v>
      </c>
      <c r="S207" s="13">
        <f>Aggregate_Efficiency_BAU!S138</f>
        <v>3.9978420747941463E-3</v>
      </c>
      <c r="T207" s="13">
        <f>Aggregate_Efficiency_BAU!T138</f>
        <v>3.1440310464936365E-3</v>
      </c>
      <c r="U207" s="13">
        <f>Aggregate_Efficiency_BAU!U138</f>
        <v>2.2902200181933452E-3</v>
      </c>
      <c r="V207" s="13">
        <f>Aggregate_Efficiency_BAU!V138</f>
        <v>1.4364089898928351E-3</v>
      </c>
      <c r="W207" s="13">
        <f>Aggregate_Efficiency_BAU!W138</f>
        <v>5.8259796159254617E-4</v>
      </c>
      <c r="X207" s="13">
        <f>Aggregate_Efficiency_BAU!X138</f>
        <v>-2.7121306670796486E-4</v>
      </c>
      <c r="Y207" s="13">
        <f>Aggregate_Efficiency_BAU!Y138</f>
        <v>0</v>
      </c>
      <c r="Z207" s="13">
        <f>Aggregate_Efficiency_BAU!Z138</f>
        <v>0</v>
      </c>
      <c r="AA207" s="13">
        <f>Aggregate_Efficiency_BAU!AA138</f>
        <v>0</v>
      </c>
      <c r="AB207" s="13">
        <f>Aggregate_Efficiency_BAU!AB138</f>
        <v>0</v>
      </c>
      <c r="AC207" s="13">
        <f>Aggregate_Efficiency_BAU!AC138</f>
        <v>0</v>
      </c>
      <c r="AD207" s="13">
        <f>Aggregate_Efficiency_BAU!AD138</f>
        <v>0</v>
      </c>
      <c r="AE207" s="13">
        <f>Aggregate_Efficiency_BAU!AE138</f>
        <v>0</v>
      </c>
      <c r="AF207" s="13">
        <f>Aggregate_Efficiency_BAU!AF138</f>
        <v>0</v>
      </c>
      <c r="AG207" s="13">
        <f>Aggregate_Efficiency_BAU!AG138</f>
        <v>0</v>
      </c>
      <c r="AH207" s="13">
        <f>Aggregate_Efficiency_BAU!AH138</f>
        <v>0</v>
      </c>
      <c r="AI207" s="13">
        <f>Aggregate_Efficiency_BAU!AI138</f>
        <v>0</v>
      </c>
      <c r="AJ207" s="14">
        <f>Aggregate_Efficiency_BAU!AJ138</f>
        <v>0</v>
      </c>
    </row>
    <row r="208" spans="1:36" x14ac:dyDescent="0.3">
      <c r="A208" s="7" t="s">
        <v>109</v>
      </c>
      <c r="B208" s="55"/>
      <c r="C208" s="9">
        <f>Aggregate_Efficiency_BAU!C139</f>
        <v>1</v>
      </c>
      <c r="D208" s="9">
        <f>Aggregate_Efficiency_BAU!D139</f>
        <v>1</v>
      </c>
      <c r="E208" s="9">
        <f>Aggregate_Efficiency_BAU!E139</f>
        <v>1</v>
      </c>
      <c r="F208" s="9">
        <f>Aggregate_Efficiency_BAU!F139</f>
        <v>1</v>
      </c>
      <c r="G208" s="9">
        <f>Aggregate_Efficiency_BAU!G139</f>
        <v>1</v>
      </c>
      <c r="H208" s="9">
        <f>Aggregate_Efficiency_BAU!H139</f>
        <v>1</v>
      </c>
      <c r="I208" s="9">
        <f>Aggregate_Efficiency_BAU!I139</f>
        <v>1</v>
      </c>
      <c r="J208" s="9">
        <f>Aggregate_Efficiency_BAU!J139</f>
        <v>1</v>
      </c>
      <c r="K208" s="9">
        <f>Aggregate_Efficiency_BAU!K139</f>
        <v>1</v>
      </c>
      <c r="L208" s="9">
        <f>Aggregate_Efficiency_BAU!L139</f>
        <v>1</v>
      </c>
      <c r="M208" s="9">
        <f>Aggregate_Efficiency_BAU!M139</f>
        <v>1</v>
      </c>
      <c r="N208" s="9">
        <f>Aggregate_Efficiency_BAU!N139</f>
        <v>1</v>
      </c>
      <c r="O208" s="9">
        <f>Aggregate_Efficiency_BAU!O139</f>
        <v>1</v>
      </c>
      <c r="P208" s="9">
        <f>Aggregate_Efficiency_BAU!P139</f>
        <v>1</v>
      </c>
      <c r="Q208" s="9">
        <f>Aggregate_Efficiency_BAU!Q139</f>
        <v>1</v>
      </c>
      <c r="R208" s="9">
        <f>Aggregate_Efficiency_BAU!R139</f>
        <v>1</v>
      </c>
      <c r="S208" s="9">
        <f>Aggregate_Efficiency_BAU!S139</f>
        <v>1</v>
      </c>
      <c r="T208" s="9">
        <f>Aggregate_Efficiency_BAU!T139</f>
        <v>1</v>
      </c>
      <c r="U208" s="9">
        <f>Aggregate_Efficiency_BAU!U139</f>
        <v>1</v>
      </c>
      <c r="V208" s="9">
        <f>Aggregate_Efficiency_BAU!V139</f>
        <v>1</v>
      </c>
      <c r="W208" s="9">
        <f>Aggregate_Efficiency_BAU!W139</f>
        <v>1</v>
      </c>
      <c r="X208" s="9">
        <f>Aggregate_Efficiency_BAU!X139</f>
        <v>1</v>
      </c>
      <c r="Y208" s="9">
        <f>Aggregate_Efficiency_BAU!Y139</f>
        <v>1</v>
      </c>
      <c r="Z208" s="9">
        <f>Aggregate_Efficiency_BAU!Z139</f>
        <v>1</v>
      </c>
      <c r="AA208" s="9">
        <f>Aggregate_Efficiency_BAU!AA139</f>
        <v>1</v>
      </c>
      <c r="AB208" s="9">
        <f>Aggregate_Efficiency_BAU!AB139</f>
        <v>1</v>
      </c>
      <c r="AC208" s="9">
        <f>Aggregate_Efficiency_BAU!AC139</f>
        <v>1</v>
      </c>
      <c r="AD208" s="9">
        <f>Aggregate_Efficiency_BAU!AD139</f>
        <v>1</v>
      </c>
      <c r="AE208" s="9">
        <f>Aggregate_Efficiency_BAU!AE139</f>
        <v>1</v>
      </c>
      <c r="AF208" s="9">
        <f>Aggregate_Efficiency_BAU!AF139</f>
        <v>1</v>
      </c>
      <c r="AG208" s="9">
        <f>Aggregate_Efficiency_BAU!AG139</f>
        <v>1</v>
      </c>
      <c r="AH208" s="9">
        <f>Aggregate_Efficiency_BAU!AH139</f>
        <v>1</v>
      </c>
      <c r="AI208" s="9">
        <f>Aggregate_Efficiency_BAU!AI139</f>
        <v>1</v>
      </c>
      <c r="AJ208" s="45">
        <f>Aggregate_Efficiency_BAU!AJ139</f>
        <v>1</v>
      </c>
    </row>
    <row r="209" spans="1:36" x14ac:dyDescent="0.3">
      <c r="A209" s="7" t="s">
        <v>110</v>
      </c>
      <c r="C209" s="148">
        <f>Aggregate_Efficiency_BAU!C140</f>
        <v>1.2134938867995783E-2</v>
      </c>
      <c r="D209" s="44">
        <f>Aggregate_Efficiency_BAU!D140</f>
        <v>2.1339654036183844E-2</v>
      </c>
      <c r="E209" s="44">
        <f>Aggregate_Efficiency_BAU!E140</f>
        <v>3.0081636235955063E-2</v>
      </c>
      <c r="F209" s="44">
        <f>Aggregate_Efficiency_BAU!F140</f>
        <v>2.6383778512951792E-2</v>
      </c>
      <c r="G209" s="44">
        <f>Aggregate_Efficiency_BAU!G140</f>
        <v>5.3843049337464886E-2</v>
      </c>
      <c r="H209" s="44">
        <f>Aggregate_Efficiency_BAU!H140</f>
        <v>7.8385185400864768E-2</v>
      </c>
      <c r="I209" s="44">
        <f>Aggregate_Efficiency_BAU!I140</f>
        <v>6.164801223279219E-2</v>
      </c>
      <c r="J209" s="44">
        <f>Aggregate_Efficiency_BAU!J140</f>
        <v>6.5741543461777158E-2</v>
      </c>
      <c r="K209" s="44">
        <f>Aggregate_Efficiency_BAU!K140</f>
        <v>6.9818895104088091E-2</v>
      </c>
      <c r="L209" s="44">
        <f>Aggregate_Efficiency_BAU!L140</f>
        <v>7.3880162894689724E-2</v>
      </c>
      <c r="M209" s="44">
        <f>Aggregate_Efficiency_BAU!M140</f>
        <v>7.7925441814740828E-2</v>
      </c>
      <c r="N209" s="44">
        <f>Aggregate_Efficiency_BAU!N140</f>
        <v>8.1954826099008823E-2</v>
      </c>
      <c r="O209" s="44">
        <f>Aggregate_Efficiency_BAU!O140</f>
        <v>8.5968409243180124E-2</v>
      </c>
      <c r="P209" s="44">
        <f>Aggregate_Efficiency_BAU!P140</f>
        <v>8.9966284011093994E-2</v>
      </c>
      <c r="Q209" s="44">
        <f>Aggregate_Efficiency_BAU!Q140</f>
        <v>9.3948542441888674E-2</v>
      </c>
      <c r="R209" s="44">
        <f>Aggregate_Efficiency_BAU!R140</f>
        <v>9.7915275857066456E-2</v>
      </c>
      <c r="S209" s="44">
        <f>Aggregate_Efficiency_BAU!S140</f>
        <v>0.10186657486746842</v>
      </c>
      <c r="T209" s="44">
        <f>Aggregate_Efficiency_BAU!T140</f>
        <v>0.1058025293801827</v>
      </c>
      <c r="U209" s="44">
        <f>Aggregate_Efficiency_BAU!U140</f>
        <v>0.1097232286053577</v>
      </c>
      <c r="V209" s="44">
        <f>Aggregate_Efficiency_BAU!V140</f>
        <v>0.11362876106294398</v>
      </c>
      <c r="W209" s="9">
        <f>Aggregate_Efficiency_BAU!W140</f>
        <v>0.11751921458935567</v>
      </c>
      <c r="X209" s="9">
        <f>Aggregate_Efficiency_BAU!X140</f>
        <v>0.12139467634405608</v>
      </c>
      <c r="Y209" s="9">
        <f>Aggregate_Efficiency_BAU!Y140</f>
        <v>0.12525523281606757</v>
      </c>
      <c r="Z209" s="9">
        <f>Aggregate_Efficiency_BAU!Z140</f>
        <v>0.12910096983040001</v>
      </c>
      <c r="AA209" s="9">
        <f>Aggregate_Efficiency_BAU!AA140</f>
        <v>0.13293197255441994</v>
      </c>
      <c r="AB209" s="9">
        <f>Aggregate_Efficiency_BAU!AB140</f>
        <v>0.13674832550413113</v>
      </c>
      <c r="AC209" s="9">
        <f>Aggregate_Efficiency_BAU!AC140</f>
        <v>0.1405501125503921</v>
      </c>
      <c r="AD209" s="9">
        <f>Aggregate_Efficiency_BAU!AD140</f>
        <v>0.14433741692505928</v>
      </c>
      <c r="AE209" s="9">
        <f>Aggregate_Efficiency_BAU!AE140</f>
        <v>0.14811032122706291</v>
      </c>
      <c r="AF209" s="9">
        <f>Aggregate_Efficiency_BAU!AF140</f>
        <v>0.15186890742840664</v>
      </c>
      <c r="AG209" s="9">
        <f>Aggregate_Efficiency_BAU!AG140</f>
        <v>0.15561325688011168</v>
      </c>
      <c r="AH209" s="9">
        <f>Aggregate_Efficiency_BAU!AH140</f>
        <v>0.15934345031808161</v>
      </c>
      <c r="AI209" s="9">
        <f>Aggregate_Efficiency_BAU!AI140</f>
        <v>0.16305956786890557</v>
      </c>
      <c r="AJ209" s="10">
        <f>Aggregate_Efficiency_BAU!AJ140</f>
        <v>0.16676168905559613</v>
      </c>
    </row>
    <row r="210" spans="1:36" x14ac:dyDescent="0.3">
      <c r="A210" s="7" t="s">
        <v>47</v>
      </c>
      <c r="C210" s="149">
        <f>Aggregate_Efficiency_BAU!C141</f>
        <v>0.97927353621500834</v>
      </c>
      <c r="D210" s="9">
        <f>Aggregate_Efficiency_BAU!D141</f>
        <v>0.96992750852894383</v>
      </c>
      <c r="E210" s="9">
        <f>Aggregate_Efficiency_BAU!E141</f>
        <v>0.96395540730337081</v>
      </c>
      <c r="F210" s="9">
        <f>Aggregate_Efficiency_BAU!F141</f>
        <v>0.96912563718082045</v>
      </c>
      <c r="G210" s="9">
        <f>Aggregate_Efficiency_BAU!G141</f>
        <v>0.93929673801698665</v>
      </c>
      <c r="H210" s="9">
        <f>Aggregate_Efficiency_BAU!H141</f>
        <v>0.91480877578651598</v>
      </c>
      <c r="I210" s="9">
        <f>Aggregate_Efficiency_BAU!I141</f>
        <v>0.93172186931632273</v>
      </c>
      <c r="J210" s="9">
        <f>Aggregate_Efficiency_BAU!J141</f>
        <v>0.92773463106278431</v>
      </c>
      <c r="K210" s="9">
        <f>Aggregate_Efficiency_BAU!K141</f>
        <v>0.92376315227541439</v>
      </c>
      <c r="L210" s="9">
        <f>Aggregate_Efficiency_BAU!L141</f>
        <v>0.91980733970511019</v>
      </c>
      <c r="M210" s="9">
        <f>Aggregate_Efficiency_BAU!M141</f>
        <v>0.91586710083700218</v>
      </c>
      <c r="N210" s="9">
        <f>Aggregate_Efficiency_BAU!N141</f>
        <v>0.91194234388323059</v>
      </c>
      <c r="O210" s="9">
        <f>Aggregate_Efficiency_BAU!O141</f>
        <v>0.90803297777582559</v>
      </c>
      <c r="P210" s="9">
        <f>Aggregate_Efficiency_BAU!P141</f>
        <v>0.90413891215966202</v>
      </c>
      <c r="Q210" s="9">
        <f>Aggregate_Efficiency_BAU!Q141</f>
        <v>0.9002600573854973</v>
      </c>
      <c r="R210" s="9">
        <f>Aggregate_Efficiency_BAU!R141</f>
        <v>0.89639632450309081</v>
      </c>
      <c r="S210" s="9">
        <f>Aggregate_Efficiency_BAU!S141</f>
        <v>0.89254762525441056</v>
      </c>
      <c r="T210" s="9">
        <f>Aggregate_Efficiency_BAU!T141</f>
        <v>0.88871387206690333</v>
      </c>
      <c r="U210" s="9">
        <f>Aggregate_Efficiency_BAU!U141</f>
        <v>0.88489497804685879</v>
      </c>
      <c r="V210" s="9">
        <f>Aggregate_Efficiency_BAU!V141</f>
        <v>0.88109085697284262</v>
      </c>
      <c r="W210" s="9">
        <f>Aggregate_Efficiency_BAU!W141</f>
        <v>0.8773014232892089</v>
      </c>
      <c r="X210" s="9">
        <f>Aggregate_Efficiency_BAU!X141</f>
        <v>0.87352659209968397</v>
      </c>
      <c r="Y210" s="9">
        <f>Aggregate_Efficiency_BAU!Y141</f>
        <v>0.86976627916102645</v>
      </c>
      <c r="Z210" s="9">
        <f>Aggregate_Efficiency_BAU!Z141</f>
        <v>0.86602040087676646</v>
      </c>
      <c r="AA210" s="9">
        <f>Aggregate_Efficiency_BAU!AA141</f>
        <v>0.8622888742910001</v>
      </c>
      <c r="AB210" s="9">
        <f>Aggregate_Efficiency_BAU!AB141</f>
        <v>0.85857161708227303</v>
      </c>
      <c r="AC210" s="9">
        <f>Aggregate_Efficiency_BAU!AC141</f>
        <v>0.85486854755752495</v>
      </c>
      <c r="AD210" s="9">
        <f>Aggregate_Efficiency_BAU!AD141</f>
        <v>0.85117958464610466</v>
      </c>
      <c r="AE210" s="9">
        <f>Aggregate_Efficiency_BAU!AE141</f>
        <v>0.84750464789385227</v>
      </c>
      <c r="AF210" s="9">
        <f>Aggregate_Efficiency_BAU!AF141</f>
        <v>0.84384365745725665</v>
      </c>
      <c r="AG210" s="9">
        <f>Aggregate_Efficiency_BAU!AG141</f>
        <v>0.84019653409766371</v>
      </c>
      <c r="AH210" s="9">
        <f>Aggregate_Efficiency_BAU!AH141</f>
        <v>0.83656319917556521</v>
      </c>
      <c r="AI210" s="9">
        <f>Aggregate_Efficiency_BAU!AI141</f>
        <v>0.83294357464494551</v>
      </c>
      <c r="AJ210" s="10">
        <f>Aggregate_Efficiency_BAU!AJ141</f>
        <v>0.82933758304769378</v>
      </c>
    </row>
    <row r="211" spans="1:36" x14ac:dyDescent="0.3">
      <c r="A211" s="7" t="s">
        <v>111</v>
      </c>
      <c r="C211" s="149">
        <f>Aggregate_Efficiency_BAU!C142</f>
        <v>0</v>
      </c>
      <c r="D211" s="9">
        <f>Aggregate_Efficiency_BAU!D142</f>
        <v>0</v>
      </c>
      <c r="E211" s="9">
        <f>Aggregate_Efficiency_BAU!E142</f>
        <v>0</v>
      </c>
      <c r="F211" s="9">
        <f>Aggregate_Efficiency_BAU!F142</f>
        <v>0</v>
      </c>
      <c r="G211" s="9">
        <f>Aggregate_Efficiency_BAU!G142</f>
        <v>0</v>
      </c>
      <c r="H211" s="9">
        <f>Aggregate_Efficiency_BAU!H142</f>
        <v>0</v>
      </c>
      <c r="I211" s="9">
        <f>Aggregate_Efficiency_BAU!I142</f>
        <v>0</v>
      </c>
      <c r="J211" s="9">
        <f>Aggregate_Efficiency_BAU!J142</f>
        <v>0</v>
      </c>
      <c r="K211" s="9">
        <f>Aggregate_Efficiency_BAU!K142</f>
        <v>0</v>
      </c>
      <c r="L211" s="9">
        <f>Aggregate_Efficiency_BAU!L142</f>
        <v>0</v>
      </c>
      <c r="M211" s="9">
        <f>Aggregate_Efficiency_BAU!M142</f>
        <v>0</v>
      </c>
      <c r="N211" s="9">
        <f>Aggregate_Efficiency_BAU!N142</f>
        <v>0</v>
      </c>
      <c r="O211" s="9">
        <f>Aggregate_Efficiency_BAU!O142</f>
        <v>0</v>
      </c>
      <c r="P211" s="9">
        <f>Aggregate_Efficiency_BAU!P142</f>
        <v>0</v>
      </c>
      <c r="Q211" s="9">
        <f>Aggregate_Efficiency_BAU!Q142</f>
        <v>0</v>
      </c>
      <c r="R211" s="9">
        <f>Aggregate_Efficiency_BAU!R142</f>
        <v>0</v>
      </c>
      <c r="S211" s="9">
        <f>Aggregate_Efficiency_BAU!S142</f>
        <v>0</v>
      </c>
      <c r="T211" s="9">
        <f>Aggregate_Efficiency_BAU!T142</f>
        <v>0</v>
      </c>
      <c r="U211" s="9">
        <f>Aggregate_Efficiency_BAU!U142</f>
        <v>0</v>
      </c>
      <c r="V211" s="9">
        <f>Aggregate_Efficiency_BAU!V142</f>
        <v>0</v>
      </c>
      <c r="W211" s="9">
        <f>Aggregate_Efficiency_BAU!W142</f>
        <v>0</v>
      </c>
      <c r="X211" s="9">
        <f>Aggregate_Efficiency_BAU!X142</f>
        <v>0</v>
      </c>
      <c r="Y211" s="9">
        <f>Aggregate_Efficiency_BAU!Y142</f>
        <v>0</v>
      </c>
      <c r="Z211" s="9">
        <f>Aggregate_Efficiency_BAU!Z142</f>
        <v>0</v>
      </c>
      <c r="AA211" s="9">
        <f>Aggregate_Efficiency_BAU!AA142</f>
        <v>0</v>
      </c>
      <c r="AB211" s="9">
        <f>Aggregate_Efficiency_BAU!AB142</f>
        <v>0</v>
      </c>
      <c r="AC211" s="9">
        <f>Aggregate_Efficiency_BAU!AC142</f>
        <v>0</v>
      </c>
      <c r="AD211" s="9">
        <f>Aggregate_Efficiency_BAU!AD142</f>
        <v>0</v>
      </c>
      <c r="AE211" s="9">
        <f>Aggregate_Efficiency_BAU!AE142</f>
        <v>0</v>
      </c>
      <c r="AF211" s="9">
        <f>Aggregate_Efficiency_BAU!AF142</f>
        <v>0</v>
      </c>
      <c r="AG211" s="9">
        <f>Aggregate_Efficiency_BAU!AG142</f>
        <v>0</v>
      </c>
      <c r="AH211" s="9">
        <f>Aggregate_Efficiency_BAU!AH142</f>
        <v>0</v>
      </c>
      <c r="AI211" s="9">
        <f>Aggregate_Efficiency_BAU!AI142</f>
        <v>0</v>
      </c>
      <c r="AJ211" s="10">
        <f>Aggregate_Efficiency_BAU!AJ142</f>
        <v>0</v>
      </c>
    </row>
    <row r="212" spans="1:36" x14ac:dyDescent="0.3">
      <c r="A212" s="7" t="s">
        <v>48</v>
      </c>
      <c r="C212" s="149">
        <f>Aggregate_Efficiency_BAU!C143</f>
        <v>8.5915249169957984E-3</v>
      </c>
      <c r="D212" s="9">
        <f>Aggregate_Efficiency_BAU!D143</f>
        <v>8.7328374348723675E-3</v>
      </c>
      <c r="E212" s="9">
        <f>Aggregate_Efficiency_BAU!E143</f>
        <v>5.9629564606741587E-3</v>
      </c>
      <c r="F212" s="9">
        <f>Aggregate_Efficiency_BAU!F143</f>
        <v>4.4905843062278007E-3</v>
      </c>
      <c r="G212" s="9">
        <f>Aggregate_Efficiency_BAU!G143</f>
        <v>6.8602126455484143E-3</v>
      </c>
      <c r="H212" s="9">
        <f>Aggregate_Efficiency_BAU!H143</f>
        <v>6.8060388126191963E-3</v>
      </c>
      <c r="I212" s="9">
        <f>Aggregate_Efficiency_BAU!I143</f>
        <v>6.6301184508849916E-3</v>
      </c>
      <c r="J212" s="9">
        <f>Aggregate_Efficiency_BAU!J143</f>
        <v>6.5238254754385588E-3</v>
      </c>
      <c r="K212" s="9">
        <f>Aggregate_Efficiency_BAU!K143</f>
        <v>6.4179526204975745E-3</v>
      </c>
      <c r="L212" s="9">
        <f>Aggregate_Efficiency_BAU!L143</f>
        <v>6.312497400199988E-3</v>
      </c>
      <c r="M212" s="9">
        <f>Aggregate_Efficiency_BAU!M143</f>
        <v>6.2074573482569376E-3</v>
      </c>
      <c r="N212" s="9">
        <f>Aggregate_Efficiency_BAU!N143</f>
        <v>6.1028300177606428E-3</v>
      </c>
      <c r="O212" s="9">
        <f>Aggregate_Efficiency_BAU!O143</f>
        <v>5.9986129809941925E-3</v>
      </c>
      <c r="P212" s="9">
        <f>Aggregate_Efficiency_BAU!P143</f>
        <v>5.8948038292440238E-3</v>
      </c>
      <c r="Q212" s="9">
        <f>Aggregate_Efficiency_BAU!Q143</f>
        <v>5.7914001726140849E-3</v>
      </c>
      <c r="R212" s="9">
        <f>Aggregate_Efficiency_BAU!R143</f>
        <v>5.6883996398426322E-3</v>
      </c>
      <c r="S212" s="9">
        <f>Aggregate_Efficiency_BAU!S143</f>
        <v>5.5857998781209455E-3</v>
      </c>
      <c r="T212" s="9">
        <f>Aggregate_Efficiency_BAU!T143</f>
        <v>5.4835985529139951E-3</v>
      </c>
      <c r="U212" s="9">
        <f>Aggregate_Efficiency_BAU!U143</f>
        <v>5.3817933477836285E-3</v>
      </c>
      <c r="V212" s="9">
        <f>Aggregate_Efficiency_BAU!V143</f>
        <v>5.2803819642133383E-3</v>
      </c>
      <c r="W212" s="9">
        <f>Aggregate_Efficiency_BAU!W143</f>
        <v>5.1793621214354674E-3</v>
      </c>
      <c r="X212" s="9">
        <f>Aggregate_Efficiency_BAU!X143</f>
        <v>5.0787315562600341E-3</v>
      </c>
      <c r="Y212" s="9">
        <f>Aggregate_Efficiency_BAU!Y143</f>
        <v>4.9784880229059008E-3</v>
      </c>
      <c r="Z212" s="9">
        <f>Aggregate_Efficiency_BAU!Z143</f>
        <v>4.878629292833541E-3</v>
      </c>
      <c r="AA212" s="9">
        <f>Aggregate_Efficiency_BAU!AA143</f>
        <v>4.7791531545800618E-3</v>
      </c>
      <c r="AB212" s="9">
        <f>Aggregate_Efficiency_BAU!AB143</f>
        <v>4.6800574135957493E-3</v>
      </c>
      <c r="AC212" s="9">
        <f>Aggregate_Efficiency_BAU!AC143</f>
        <v>4.5813398920829217E-3</v>
      </c>
      <c r="AD212" s="9">
        <f>Aggregate_Efficiency_BAU!AD143</f>
        <v>4.4829984288361473E-3</v>
      </c>
      <c r="AE212" s="9">
        <f>Aggregate_Efficiency_BAU!AE143</f>
        <v>4.3850308790847458E-3</v>
      </c>
      <c r="AF212" s="9">
        <f>Aggregate_Efficiency_BAU!AF143</f>
        <v>4.2874351143366964E-3</v>
      </c>
      <c r="AG212" s="9">
        <f>Aggregate_Efficiency_BAU!AG143</f>
        <v>4.1902090222246209E-3</v>
      </c>
      <c r="AH212" s="9">
        <f>Aggregate_Efficiency_BAU!AH143</f>
        <v>4.0933505063532327E-3</v>
      </c>
      <c r="AI212" s="9">
        <f>Aggregate_Efficiency_BAU!AI143</f>
        <v>3.9968574861488108E-3</v>
      </c>
      <c r="AJ212" s="10">
        <f>Aggregate_Efficiency_BAU!AJ143</f>
        <v>3.9007278967101607E-3</v>
      </c>
    </row>
    <row r="213" spans="1:36" x14ac:dyDescent="0.3">
      <c r="A213" s="7" t="s">
        <v>112</v>
      </c>
      <c r="B213" s="55"/>
      <c r="C213" s="164">
        <f>Aggregate_Efficiency_BAU!C144</f>
        <v>1</v>
      </c>
      <c r="D213" s="165">
        <f>Aggregate_Efficiency_BAU!D144</f>
        <v>1</v>
      </c>
      <c r="E213" s="165">
        <f>Aggregate_Efficiency_BAU!E144</f>
        <v>1</v>
      </c>
      <c r="F213" s="165">
        <f>Aggregate_Efficiency_BAU!F144</f>
        <v>1</v>
      </c>
      <c r="G213" s="165">
        <f>Aggregate_Efficiency_BAU!G144</f>
        <v>1</v>
      </c>
      <c r="H213" s="165">
        <f>Aggregate_Efficiency_BAU!H144</f>
        <v>1</v>
      </c>
      <c r="I213" s="165">
        <f>Aggregate_Efficiency_BAU!I144</f>
        <v>1</v>
      </c>
      <c r="J213" s="165">
        <f>Aggregate_Efficiency_BAU!J144</f>
        <v>1</v>
      </c>
      <c r="K213" s="165">
        <f>Aggregate_Efficiency_BAU!K144</f>
        <v>1</v>
      </c>
      <c r="L213" s="165">
        <f>Aggregate_Efficiency_BAU!L144</f>
        <v>1</v>
      </c>
      <c r="M213" s="165">
        <f>Aggregate_Efficiency_BAU!M144</f>
        <v>1</v>
      </c>
      <c r="N213" s="165">
        <f>Aggregate_Efficiency_BAU!N144</f>
        <v>1</v>
      </c>
      <c r="O213" s="165">
        <f>Aggregate_Efficiency_BAU!O144</f>
        <v>1</v>
      </c>
      <c r="P213" s="165">
        <f>Aggregate_Efficiency_BAU!P144</f>
        <v>1</v>
      </c>
      <c r="Q213" s="165">
        <f>Aggregate_Efficiency_BAU!Q144</f>
        <v>1</v>
      </c>
      <c r="R213" s="165">
        <f>Aggregate_Efficiency_BAU!R144</f>
        <v>1</v>
      </c>
      <c r="S213" s="165">
        <f>Aggregate_Efficiency_BAU!S144</f>
        <v>1</v>
      </c>
      <c r="T213" s="165">
        <f>Aggregate_Efficiency_BAU!T144</f>
        <v>1</v>
      </c>
      <c r="U213" s="165">
        <f>Aggregate_Efficiency_BAU!U144</f>
        <v>1</v>
      </c>
      <c r="V213" s="165">
        <f>Aggregate_Efficiency_BAU!V144</f>
        <v>1</v>
      </c>
      <c r="W213" s="165">
        <f>Aggregate_Efficiency_BAU!W144</f>
        <v>1</v>
      </c>
      <c r="X213" s="165">
        <f>Aggregate_Efficiency_BAU!X144</f>
        <v>1</v>
      </c>
      <c r="Y213" s="165">
        <f>Aggregate_Efficiency_BAU!Y144</f>
        <v>1</v>
      </c>
      <c r="Z213" s="165">
        <f>Aggregate_Efficiency_BAU!Z144</f>
        <v>1</v>
      </c>
      <c r="AA213" s="165">
        <f>Aggregate_Efficiency_BAU!AA144</f>
        <v>1</v>
      </c>
      <c r="AB213" s="165">
        <f>Aggregate_Efficiency_BAU!AB144</f>
        <v>1</v>
      </c>
      <c r="AC213" s="165">
        <f>Aggregate_Efficiency_BAU!AC144</f>
        <v>1</v>
      </c>
      <c r="AD213" s="165">
        <f>Aggregate_Efficiency_BAU!AD144</f>
        <v>1</v>
      </c>
      <c r="AE213" s="165">
        <f>Aggregate_Efficiency_BAU!AE144</f>
        <v>1</v>
      </c>
      <c r="AF213" s="165">
        <f>Aggregate_Efficiency_BAU!AF144</f>
        <v>1</v>
      </c>
      <c r="AG213" s="165">
        <f>Aggregate_Efficiency_BAU!AG144</f>
        <v>1</v>
      </c>
      <c r="AH213" s="165">
        <f>Aggregate_Efficiency_BAU!AH144</f>
        <v>1</v>
      </c>
      <c r="AI213" s="165">
        <f>Aggregate_Efficiency_BAU!AI144</f>
        <v>1</v>
      </c>
      <c r="AJ213" s="166">
        <f>Aggregate_Efficiency_BAU!AJ144</f>
        <v>1</v>
      </c>
    </row>
    <row r="214" spans="1:36" x14ac:dyDescent="0.3">
      <c r="A214" s="7" t="s">
        <v>113</v>
      </c>
      <c r="B214" s="55"/>
      <c r="C214" s="44">
        <f>Aggregate_Efficiency_BAU!C145</f>
        <v>1</v>
      </c>
      <c r="D214" s="44">
        <f>Aggregate_Efficiency_BAU!D145</f>
        <v>1</v>
      </c>
      <c r="E214" s="44">
        <f>Aggregate_Efficiency_BAU!E145</f>
        <v>1</v>
      </c>
      <c r="F214" s="44">
        <f>Aggregate_Efficiency_BAU!F145</f>
        <v>1</v>
      </c>
      <c r="G214" s="44">
        <f>Aggregate_Efficiency_BAU!G145</f>
        <v>1</v>
      </c>
      <c r="H214" s="44">
        <f>Aggregate_Efficiency_BAU!H145</f>
        <v>1</v>
      </c>
      <c r="I214" s="44">
        <f>Aggregate_Efficiency_BAU!I145</f>
        <v>1</v>
      </c>
      <c r="J214" s="44">
        <f>Aggregate_Efficiency_BAU!J145</f>
        <v>1</v>
      </c>
      <c r="K214" s="44">
        <f>Aggregate_Efficiency_BAU!K145</f>
        <v>1</v>
      </c>
      <c r="L214" s="44">
        <f>Aggregate_Efficiency_BAU!L145</f>
        <v>1</v>
      </c>
      <c r="M214" s="44">
        <f>Aggregate_Efficiency_BAU!M145</f>
        <v>1</v>
      </c>
      <c r="N214" s="44">
        <f>Aggregate_Efficiency_BAU!N145</f>
        <v>1</v>
      </c>
      <c r="O214" s="44">
        <f>Aggregate_Efficiency_BAU!O145</f>
        <v>1</v>
      </c>
      <c r="P214" s="44">
        <f>Aggregate_Efficiency_BAU!P145</f>
        <v>1</v>
      </c>
      <c r="Q214" s="44">
        <f>Aggregate_Efficiency_BAU!Q145</f>
        <v>1</v>
      </c>
      <c r="R214" s="44">
        <f>Aggregate_Efficiency_BAU!R145</f>
        <v>1</v>
      </c>
      <c r="S214" s="44">
        <f>Aggregate_Efficiency_BAU!S145</f>
        <v>1</v>
      </c>
      <c r="T214" s="44">
        <f>Aggregate_Efficiency_BAU!T145</f>
        <v>1</v>
      </c>
      <c r="U214" s="44">
        <f>Aggregate_Efficiency_BAU!U145</f>
        <v>1</v>
      </c>
      <c r="V214" s="44">
        <f>Aggregate_Efficiency_BAU!V145</f>
        <v>1</v>
      </c>
      <c r="W214" s="44">
        <f>Aggregate_Efficiency_BAU!W145</f>
        <v>1</v>
      </c>
      <c r="X214" s="44">
        <f>Aggregate_Efficiency_BAU!X145</f>
        <v>1</v>
      </c>
      <c r="Y214" s="44">
        <f>Aggregate_Efficiency_BAU!Y145</f>
        <v>1</v>
      </c>
      <c r="Z214" s="44">
        <f>Aggregate_Efficiency_BAU!Z145</f>
        <v>1</v>
      </c>
      <c r="AA214" s="44">
        <f>Aggregate_Efficiency_BAU!AA145</f>
        <v>1</v>
      </c>
      <c r="AB214" s="44">
        <f>Aggregate_Efficiency_BAU!AB145</f>
        <v>1</v>
      </c>
      <c r="AC214" s="44">
        <f>Aggregate_Efficiency_BAU!AC145</f>
        <v>1</v>
      </c>
      <c r="AD214" s="44">
        <f>Aggregate_Efficiency_BAU!AD145</f>
        <v>1</v>
      </c>
      <c r="AE214" s="44">
        <f>Aggregate_Efficiency_BAU!AE145</f>
        <v>1</v>
      </c>
      <c r="AF214" s="44">
        <f>Aggregate_Efficiency_BAU!AF145</f>
        <v>1</v>
      </c>
      <c r="AG214" s="44">
        <f>Aggregate_Efficiency_BAU!AG145</f>
        <v>1</v>
      </c>
      <c r="AH214" s="44">
        <f>Aggregate_Efficiency_BAU!AH145</f>
        <v>1</v>
      </c>
      <c r="AI214" s="44">
        <f>Aggregate_Efficiency_BAU!AI145</f>
        <v>1</v>
      </c>
      <c r="AJ214" s="45">
        <f>Aggregate_Efficiency_BAU!AJ145</f>
        <v>1</v>
      </c>
    </row>
    <row r="215" spans="1:36" x14ac:dyDescent="0.3">
      <c r="A215" s="7" t="s">
        <v>114</v>
      </c>
      <c r="B215" s="55"/>
      <c r="C215" s="44">
        <f>Aggregate_Efficiency_BAU!C146</f>
        <v>1</v>
      </c>
      <c r="D215" s="44">
        <f>Aggregate_Efficiency_BAU!D146</f>
        <v>1</v>
      </c>
      <c r="E215" s="44">
        <f>Aggregate_Efficiency_BAU!E146</f>
        <v>1</v>
      </c>
      <c r="F215" s="44">
        <f>Aggregate_Efficiency_BAU!F146</f>
        <v>1</v>
      </c>
      <c r="G215" s="44">
        <f>Aggregate_Efficiency_BAU!G146</f>
        <v>1</v>
      </c>
      <c r="H215" s="44">
        <f>Aggregate_Efficiency_BAU!H146</f>
        <v>1</v>
      </c>
      <c r="I215" s="44">
        <f>Aggregate_Efficiency_BAU!I146</f>
        <v>1</v>
      </c>
      <c r="J215" s="44">
        <f>Aggregate_Efficiency_BAU!J146</f>
        <v>1</v>
      </c>
      <c r="K215" s="44">
        <f>Aggregate_Efficiency_BAU!K146</f>
        <v>1</v>
      </c>
      <c r="L215" s="44">
        <f>Aggregate_Efficiency_BAU!L146</f>
        <v>1</v>
      </c>
      <c r="M215" s="44">
        <f>Aggregate_Efficiency_BAU!M146</f>
        <v>1</v>
      </c>
      <c r="N215" s="44">
        <f>Aggregate_Efficiency_BAU!N146</f>
        <v>1</v>
      </c>
      <c r="O215" s="44">
        <f>Aggregate_Efficiency_BAU!O146</f>
        <v>1</v>
      </c>
      <c r="P215" s="44">
        <f>Aggregate_Efficiency_BAU!P146</f>
        <v>1</v>
      </c>
      <c r="Q215" s="44">
        <f>Aggregate_Efficiency_BAU!Q146</f>
        <v>1</v>
      </c>
      <c r="R215" s="44">
        <f>Aggregate_Efficiency_BAU!R146</f>
        <v>1</v>
      </c>
      <c r="S215" s="44">
        <f>Aggregate_Efficiency_BAU!S146</f>
        <v>1</v>
      </c>
      <c r="T215" s="44">
        <f>Aggregate_Efficiency_BAU!T146</f>
        <v>1</v>
      </c>
      <c r="U215" s="44">
        <f>Aggregate_Efficiency_BAU!U146</f>
        <v>1</v>
      </c>
      <c r="V215" s="44">
        <f>Aggregate_Efficiency_BAU!V146</f>
        <v>1</v>
      </c>
      <c r="W215" s="44">
        <f>Aggregate_Efficiency_BAU!W146</f>
        <v>1</v>
      </c>
      <c r="X215" s="44">
        <f>Aggregate_Efficiency_BAU!X146</f>
        <v>1</v>
      </c>
      <c r="Y215" s="44">
        <f>Aggregate_Efficiency_BAU!Y146</f>
        <v>1</v>
      </c>
      <c r="Z215" s="44">
        <f>Aggregate_Efficiency_BAU!Z146</f>
        <v>1</v>
      </c>
      <c r="AA215" s="44">
        <f>Aggregate_Efficiency_BAU!AA146</f>
        <v>1</v>
      </c>
      <c r="AB215" s="44">
        <f>Aggregate_Efficiency_BAU!AB146</f>
        <v>1</v>
      </c>
      <c r="AC215" s="44">
        <f>Aggregate_Efficiency_BAU!AC146</f>
        <v>1</v>
      </c>
      <c r="AD215" s="44">
        <f>Aggregate_Efficiency_BAU!AD146</f>
        <v>1</v>
      </c>
      <c r="AE215" s="44">
        <f>Aggregate_Efficiency_BAU!AE146</f>
        <v>1</v>
      </c>
      <c r="AF215" s="44">
        <f>Aggregate_Efficiency_BAU!AF146</f>
        <v>1</v>
      </c>
      <c r="AG215" s="44">
        <f>Aggregate_Efficiency_BAU!AG146</f>
        <v>1</v>
      </c>
      <c r="AH215" s="44">
        <f>Aggregate_Efficiency_BAU!AH146</f>
        <v>1</v>
      </c>
      <c r="AI215" s="44">
        <f>Aggregate_Efficiency_BAU!AI146</f>
        <v>1</v>
      </c>
      <c r="AJ215" s="45">
        <f>Aggregate_Efficiency_BAU!AJ146</f>
        <v>1</v>
      </c>
    </row>
    <row r="216" spans="1:36" x14ac:dyDescent="0.3">
      <c r="A216" s="7" t="s">
        <v>115</v>
      </c>
      <c r="B216" s="55"/>
      <c r="C216" s="44">
        <f>Aggregate_Efficiency_BAU!C147</f>
        <v>1</v>
      </c>
      <c r="D216" s="44">
        <f>Aggregate_Efficiency_BAU!D147</f>
        <v>1</v>
      </c>
      <c r="E216" s="44">
        <f>Aggregate_Efficiency_BAU!E147</f>
        <v>1</v>
      </c>
      <c r="F216" s="44">
        <f>Aggregate_Efficiency_BAU!F147</f>
        <v>1</v>
      </c>
      <c r="G216" s="44">
        <f>Aggregate_Efficiency_BAU!G147</f>
        <v>1</v>
      </c>
      <c r="H216" s="44">
        <f>Aggregate_Efficiency_BAU!H147</f>
        <v>1</v>
      </c>
      <c r="I216" s="44">
        <f>Aggregate_Efficiency_BAU!I147</f>
        <v>1</v>
      </c>
      <c r="J216" s="44">
        <f>Aggregate_Efficiency_BAU!J147</f>
        <v>1</v>
      </c>
      <c r="K216" s="44">
        <f>Aggregate_Efficiency_BAU!K147</f>
        <v>1</v>
      </c>
      <c r="L216" s="44">
        <f>Aggregate_Efficiency_BAU!L147</f>
        <v>1</v>
      </c>
      <c r="M216" s="44">
        <f>Aggregate_Efficiency_BAU!M147</f>
        <v>1</v>
      </c>
      <c r="N216" s="44">
        <f>Aggregate_Efficiency_BAU!N147</f>
        <v>1</v>
      </c>
      <c r="O216" s="44">
        <f>Aggregate_Efficiency_BAU!O147</f>
        <v>1</v>
      </c>
      <c r="P216" s="44">
        <f>Aggregate_Efficiency_BAU!P147</f>
        <v>1</v>
      </c>
      <c r="Q216" s="44">
        <f>Aggregate_Efficiency_BAU!Q147</f>
        <v>1</v>
      </c>
      <c r="R216" s="44">
        <f>Aggregate_Efficiency_BAU!R147</f>
        <v>1</v>
      </c>
      <c r="S216" s="44">
        <f>Aggregate_Efficiency_BAU!S147</f>
        <v>1</v>
      </c>
      <c r="T216" s="44">
        <f>Aggregate_Efficiency_BAU!T147</f>
        <v>1</v>
      </c>
      <c r="U216" s="44">
        <f>Aggregate_Efficiency_BAU!U147</f>
        <v>1</v>
      </c>
      <c r="V216" s="44">
        <f>Aggregate_Efficiency_BAU!V147</f>
        <v>1</v>
      </c>
      <c r="W216" s="44">
        <f>Aggregate_Efficiency_BAU!W147</f>
        <v>1</v>
      </c>
      <c r="X216" s="44">
        <f>Aggregate_Efficiency_BAU!X147</f>
        <v>1</v>
      </c>
      <c r="Y216" s="44">
        <f>Aggregate_Efficiency_BAU!Y147</f>
        <v>1</v>
      </c>
      <c r="Z216" s="44">
        <f>Aggregate_Efficiency_BAU!Z147</f>
        <v>1</v>
      </c>
      <c r="AA216" s="44">
        <f>Aggregate_Efficiency_BAU!AA147</f>
        <v>1</v>
      </c>
      <c r="AB216" s="44">
        <f>Aggregate_Efficiency_BAU!AB147</f>
        <v>1</v>
      </c>
      <c r="AC216" s="44">
        <f>Aggregate_Efficiency_BAU!AC147</f>
        <v>1</v>
      </c>
      <c r="AD216" s="44">
        <f>Aggregate_Efficiency_BAU!AD147</f>
        <v>1</v>
      </c>
      <c r="AE216" s="44">
        <f>Aggregate_Efficiency_BAU!AE147</f>
        <v>1</v>
      </c>
      <c r="AF216" s="44">
        <f>Aggregate_Efficiency_BAU!AF147</f>
        <v>1</v>
      </c>
      <c r="AG216" s="44">
        <f>Aggregate_Efficiency_BAU!AG147</f>
        <v>1</v>
      </c>
      <c r="AH216" s="44">
        <f>Aggregate_Efficiency_BAU!AH147</f>
        <v>1</v>
      </c>
      <c r="AI216" s="44">
        <f>Aggregate_Efficiency_BAU!AI147</f>
        <v>1</v>
      </c>
      <c r="AJ216" s="45">
        <f>Aggregate_Efficiency_BAU!AJ147</f>
        <v>1</v>
      </c>
    </row>
    <row r="217" spans="1:36" x14ac:dyDescent="0.3">
      <c r="A217" s="7" t="s">
        <v>116</v>
      </c>
      <c r="B217" s="55"/>
      <c r="C217" s="44">
        <f>Aggregate_Efficiency_BAU!C148</f>
        <v>1</v>
      </c>
      <c r="D217" s="44">
        <f>Aggregate_Efficiency_BAU!D148</f>
        <v>1</v>
      </c>
      <c r="E217" s="44">
        <f>Aggregate_Efficiency_BAU!E148</f>
        <v>1</v>
      </c>
      <c r="F217" s="44">
        <f>Aggregate_Efficiency_BAU!F148</f>
        <v>1</v>
      </c>
      <c r="G217" s="44">
        <f>Aggregate_Efficiency_BAU!G148</f>
        <v>1</v>
      </c>
      <c r="H217" s="44">
        <f>Aggregate_Efficiency_BAU!H148</f>
        <v>1</v>
      </c>
      <c r="I217" s="44">
        <f>Aggregate_Efficiency_BAU!I148</f>
        <v>1</v>
      </c>
      <c r="J217" s="44">
        <f>Aggregate_Efficiency_BAU!J148</f>
        <v>1</v>
      </c>
      <c r="K217" s="44">
        <f>Aggregate_Efficiency_BAU!K148</f>
        <v>1</v>
      </c>
      <c r="L217" s="44">
        <f>Aggregate_Efficiency_BAU!L148</f>
        <v>1</v>
      </c>
      <c r="M217" s="44">
        <f>Aggregate_Efficiency_BAU!M148</f>
        <v>1</v>
      </c>
      <c r="N217" s="44">
        <f>Aggregate_Efficiency_BAU!N148</f>
        <v>1</v>
      </c>
      <c r="O217" s="44">
        <f>Aggregate_Efficiency_BAU!O148</f>
        <v>1</v>
      </c>
      <c r="P217" s="44">
        <f>Aggregate_Efficiency_BAU!P148</f>
        <v>1</v>
      </c>
      <c r="Q217" s="44">
        <f>Aggregate_Efficiency_BAU!Q148</f>
        <v>1</v>
      </c>
      <c r="R217" s="44">
        <f>Aggregate_Efficiency_BAU!R148</f>
        <v>1</v>
      </c>
      <c r="S217" s="44">
        <f>Aggregate_Efficiency_BAU!S148</f>
        <v>1</v>
      </c>
      <c r="T217" s="44">
        <f>Aggregate_Efficiency_BAU!T148</f>
        <v>1</v>
      </c>
      <c r="U217" s="44">
        <f>Aggregate_Efficiency_BAU!U148</f>
        <v>1</v>
      </c>
      <c r="V217" s="44">
        <f>Aggregate_Efficiency_BAU!V148</f>
        <v>1</v>
      </c>
      <c r="W217" s="44">
        <f>Aggregate_Efficiency_BAU!W148</f>
        <v>1</v>
      </c>
      <c r="X217" s="44">
        <f>Aggregate_Efficiency_BAU!X148</f>
        <v>1</v>
      </c>
      <c r="Y217" s="44">
        <f>Aggregate_Efficiency_BAU!Y148</f>
        <v>1</v>
      </c>
      <c r="Z217" s="44">
        <f>Aggregate_Efficiency_BAU!Z148</f>
        <v>1</v>
      </c>
      <c r="AA217" s="44">
        <f>Aggregate_Efficiency_BAU!AA148</f>
        <v>1</v>
      </c>
      <c r="AB217" s="44">
        <f>Aggregate_Efficiency_BAU!AB148</f>
        <v>1</v>
      </c>
      <c r="AC217" s="44">
        <f>Aggregate_Efficiency_BAU!AC148</f>
        <v>1</v>
      </c>
      <c r="AD217" s="44">
        <f>Aggregate_Efficiency_BAU!AD148</f>
        <v>1</v>
      </c>
      <c r="AE217" s="44">
        <f>Aggregate_Efficiency_BAU!AE148</f>
        <v>1</v>
      </c>
      <c r="AF217" s="44">
        <f>Aggregate_Efficiency_BAU!AF148</f>
        <v>1</v>
      </c>
      <c r="AG217" s="44">
        <f>Aggregate_Efficiency_BAU!AG148</f>
        <v>1</v>
      </c>
      <c r="AH217" s="44">
        <f>Aggregate_Efficiency_BAU!AH148</f>
        <v>1</v>
      </c>
      <c r="AI217" s="44">
        <f>Aggregate_Efficiency_BAU!AI148</f>
        <v>1</v>
      </c>
      <c r="AJ217" s="45">
        <f>Aggregate_Efficiency_BAU!AJ148</f>
        <v>1</v>
      </c>
    </row>
    <row r="218" spans="1:36" x14ac:dyDescent="0.3">
      <c r="A218" s="7" t="s">
        <v>117</v>
      </c>
      <c r="B218" s="55"/>
      <c r="C218" s="44">
        <f>Aggregate_Efficiency_BAU!C149</f>
        <v>1</v>
      </c>
      <c r="D218" s="44">
        <f>Aggregate_Efficiency_BAU!D149</f>
        <v>1</v>
      </c>
      <c r="E218" s="44">
        <f>Aggregate_Efficiency_BAU!E149</f>
        <v>1</v>
      </c>
      <c r="F218" s="44">
        <f>Aggregate_Efficiency_BAU!F149</f>
        <v>1</v>
      </c>
      <c r="G218" s="44">
        <f>Aggregate_Efficiency_BAU!G149</f>
        <v>1</v>
      </c>
      <c r="H218" s="44">
        <f>Aggregate_Efficiency_BAU!H149</f>
        <v>1</v>
      </c>
      <c r="I218" s="44">
        <f>Aggregate_Efficiency_BAU!I149</f>
        <v>1</v>
      </c>
      <c r="J218" s="44">
        <f>Aggregate_Efficiency_BAU!J149</f>
        <v>1</v>
      </c>
      <c r="K218" s="44">
        <f>Aggregate_Efficiency_BAU!K149</f>
        <v>1</v>
      </c>
      <c r="L218" s="44">
        <f>Aggregate_Efficiency_BAU!L149</f>
        <v>1</v>
      </c>
      <c r="M218" s="44">
        <f>Aggregate_Efficiency_BAU!M149</f>
        <v>1</v>
      </c>
      <c r="N218" s="44">
        <f>Aggregate_Efficiency_BAU!N149</f>
        <v>1</v>
      </c>
      <c r="O218" s="44">
        <f>Aggregate_Efficiency_BAU!O149</f>
        <v>1</v>
      </c>
      <c r="P218" s="44">
        <f>Aggregate_Efficiency_BAU!P149</f>
        <v>1</v>
      </c>
      <c r="Q218" s="44">
        <f>Aggregate_Efficiency_BAU!Q149</f>
        <v>1</v>
      </c>
      <c r="R218" s="44">
        <f>Aggregate_Efficiency_BAU!R149</f>
        <v>1</v>
      </c>
      <c r="S218" s="44">
        <f>Aggregate_Efficiency_BAU!S149</f>
        <v>1</v>
      </c>
      <c r="T218" s="44">
        <f>Aggregate_Efficiency_BAU!T149</f>
        <v>1</v>
      </c>
      <c r="U218" s="44">
        <f>Aggregate_Efficiency_BAU!U149</f>
        <v>1</v>
      </c>
      <c r="V218" s="44">
        <f>Aggregate_Efficiency_BAU!V149</f>
        <v>1</v>
      </c>
      <c r="W218" s="44">
        <f>Aggregate_Efficiency_BAU!W149</f>
        <v>1</v>
      </c>
      <c r="X218" s="44">
        <f>Aggregate_Efficiency_BAU!X149</f>
        <v>1</v>
      </c>
      <c r="Y218" s="44">
        <f>Aggregate_Efficiency_BAU!Y149</f>
        <v>1</v>
      </c>
      <c r="Z218" s="44">
        <f>Aggregate_Efficiency_BAU!Z149</f>
        <v>1</v>
      </c>
      <c r="AA218" s="44">
        <f>Aggregate_Efficiency_BAU!AA149</f>
        <v>1</v>
      </c>
      <c r="AB218" s="44">
        <f>Aggregate_Efficiency_BAU!AB149</f>
        <v>1</v>
      </c>
      <c r="AC218" s="44">
        <f>Aggregate_Efficiency_BAU!AC149</f>
        <v>1</v>
      </c>
      <c r="AD218" s="44">
        <f>Aggregate_Efficiency_BAU!AD149</f>
        <v>1</v>
      </c>
      <c r="AE218" s="44">
        <f>Aggregate_Efficiency_BAU!AE149</f>
        <v>1</v>
      </c>
      <c r="AF218" s="44">
        <f>Aggregate_Efficiency_BAU!AF149</f>
        <v>1</v>
      </c>
      <c r="AG218" s="44">
        <f>Aggregate_Efficiency_BAU!AG149</f>
        <v>1</v>
      </c>
      <c r="AH218" s="44">
        <f>Aggregate_Efficiency_BAU!AH149</f>
        <v>1</v>
      </c>
      <c r="AI218" s="44">
        <f>Aggregate_Efficiency_BAU!AI149</f>
        <v>1</v>
      </c>
      <c r="AJ218" s="45">
        <f>Aggregate_Efficiency_BAU!AJ149</f>
        <v>1</v>
      </c>
    </row>
    <row r="219" spans="1:36" x14ac:dyDescent="0.3">
      <c r="A219" s="7" t="s">
        <v>118</v>
      </c>
      <c r="B219" s="55"/>
      <c r="C219" s="44">
        <f>Aggregate_Efficiency_BAU!C150</f>
        <v>1</v>
      </c>
      <c r="D219" s="44">
        <f>Aggregate_Efficiency_BAU!D150</f>
        <v>1</v>
      </c>
      <c r="E219" s="44">
        <f>Aggregate_Efficiency_BAU!E150</f>
        <v>1</v>
      </c>
      <c r="F219" s="44">
        <f>Aggregate_Efficiency_BAU!F150</f>
        <v>1</v>
      </c>
      <c r="G219" s="44">
        <f>Aggregate_Efficiency_BAU!G150</f>
        <v>1</v>
      </c>
      <c r="H219" s="44">
        <f>Aggregate_Efficiency_BAU!H150</f>
        <v>1</v>
      </c>
      <c r="I219" s="44">
        <f>Aggregate_Efficiency_BAU!I150</f>
        <v>1</v>
      </c>
      <c r="J219" s="44">
        <f>Aggregate_Efficiency_BAU!J150</f>
        <v>1</v>
      </c>
      <c r="K219" s="44">
        <f>Aggregate_Efficiency_BAU!K150</f>
        <v>1</v>
      </c>
      <c r="L219" s="44">
        <f>Aggregate_Efficiency_BAU!L150</f>
        <v>1</v>
      </c>
      <c r="M219" s="44">
        <f>Aggregate_Efficiency_BAU!M150</f>
        <v>1</v>
      </c>
      <c r="N219" s="44">
        <f>Aggregate_Efficiency_BAU!N150</f>
        <v>1</v>
      </c>
      <c r="O219" s="44">
        <f>Aggregate_Efficiency_BAU!O150</f>
        <v>1</v>
      </c>
      <c r="P219" s="44">
        <f>Aggregate_Efficiency_BAU!P150</f>
        <v>1</v>
      </c>
      <c r="Q219" s="44">
        <f>Aggregate_Efficiency_BAU!Q150</f>
        <v>1</v>
      </c>
      <c r="R219" s="44">
        <f>Aggregate_Efficiency_BAU!R150</f>
        <v>1</v>
      </c>
      <c r="S219" s="44">
        <f>Aggregate_Efficiency_BAU!S150</f>
        <v>1</v>
      </c>
      <c r="T219" s="44">
        <f>Aggregate_Efficiency_BAU!T150</f>
        <v>1</v>
      </c>
      <c r="U219" s="44">
        <f>Aggregate_Efficiency_BAU!U150</f>
        <v>1</v>
      </c>
      <c r="V219" s="44">
        <f>Aggregate_Efficiency_BAU!V150</f>
        <v>1</v>
      </c>
      <c r="W219" s="44">
        <f>Aggregate_Efficiency_BAU!W150</f>
        <v>1</v>
      </c>
      <c r="X219" s="44">
        <f>Aggregate_Efficiency_BAU!X150</f>
        <v>1</v>
      </c>
      <c r="Y219" s="44">
        <f>Aggregate_Efficiency_BAU!Y150</f>
        <v>1</v>
      </c>
      <c r="Z219" s="44">
        <f>Aggregate_Efficiency_BAU!Z150</f>
        <v>1</v>
      </c>
      <c r="AA219" s="44">
        <f>Aggregate_Efficiency_BAU!AA150</f>
        <v>1</v>
      </c>
      <c r="AB219" s="44">
        <f>Aggregate_Efficiency_BAU!AB150</f>
        <v>1</v>
      </c>
      <c r="AC219" s="44">
        <f>Aggregate_Efficiency_BAU!AC150</f>
        <v>1</v>
      </c>
      <c r="AD219" s="44">
        <f>Aggregate_Efficiency_BAU!AD150</f>
        <v>1</v>
      </c>
      <c r="AE219" s="44">
        <f>Aggregate_Efficiency_BAU!AE150</f>
        <v>1</v>
      </c>
      <c r="AF219" s="44">
        <f>Aggregate_Efficiency_BAU!AF150</f>
        <v>1</v>
      </c>
      <c r="AG219" s="44">
        <f>Aggregate_Efficiency_BAU!AG150</f>
        <v>1</v>
      </c>
      <c r="AH219" s="44">
        <f>Aggregate_Efficiency_BAU!AH150</f>
        <v>1</v>
      </c>
      <c r="AI219" s="44">
        <f>Aggregate_Efficiency_BAU!AI150</f>
        <v>1</v>
      </c>
      <c r="AJ219" s="45">
        <f>Aggregate_Efficiency_BAU!AJ150</f>
        <v>1</v>
      </c>
    </row>
    <row r="220" spans="1:36" x14ac:dyDescent="0.3">
      <c r="A220" s="7" t="s">
        <v>119</v>
      </c>
      <c r="B220" s="55"/>
      <c r="C220" s="44">
        <f>Aggregate_Efficiency_BAU!C151</f>
        <v>1</v>
      </c>
      <c r="D220" s="44">
        <f>Aggregate_Efficiency_BAU!D151</f>
        <v>1</v>
      </c>
      <c r="E220" s="44">
        <f>Aggregate_Efficiency_BAU!E151</f>
        <v>1</v>
      </c>
      <c r="F220" s="44">
        <f>Aggregate_Efficiency_BAU!F151</f>
        <v>1</v>
      </c>
      <c r="G220" s="44">
        <f>Aggregate_Efficiency_BAU!G151</f>
        <v>1</v>
      </c>
      <c r="H220" s="44">
        <f>Aggregate_Efficiency_BAU!H151</f>
        <v>1</v>
      </c>
      <c r="I220" s="44">
        <f>Aggregate_Efficiency_BAU!I151</f>
        <v>1</v>
      </c>
      <c r="J220" s="44">
        <f>Aggregate_Efficiency_BAU!J151</f>
        <v>1</v>
      </c>
      <c r="K220" s="44">
        <f>Aggregate_Efficiency_BAU!K151</f>
        <v>1</v>
      </c>
      <c r="L220" s="44">
        <f>Aggregate_Efficiency_BAU!L151</f>
        <v>1</v>
      </c>
      <c r="M220" s="44">
        <f>Aggregate_Efficiency_BAU!M151</f>
        <v>1</v>
      </c>
      <c r="N220" s="44">
        <f>Aggregate_Efficiency_BAU!N151</f>
        <v>1</v>
      </c>
      <c r="O220" s="44">
        <f>Aggregate_Efficiency_BAU!O151</f>
        <v>1</v>
      </c>
      <c r="P220" s="44">
        <f>Aggregate_Efficiency_BAU!P151</f>
        <v>1</v>
      </c>
      <c r="Q220" s="44">
        <f>Aggregate_Efficiency_BAU!Q151</f>
        <v>1</v>
      </c>
      <c r="R220" s="44">
        <f>Aggregate_Efficiency_BAU!R151</f>
        <v>1</v>
      </c>
      <c r="S220" s="44">
        <f>Aggregate_Efficiency_BAU!S151</f>
        <v>1</v>
      </c>
      <c r="T220" s="44">
        <f>Aggregate_Efficiency_BAU!T151</f>
        <v>1</v>
      </c>
      <c r="U220" s="44">
        <f>Aggregate_Efficiency_BAU!U151</f>
        <v>1</v>
      </c>
      <c r="V220" s="44">
        <f>Aggregate_Efficiency_BAU!V151</f>
        <v>1</v>
      </c>
      <c r="W220" s="44">
        <f>Aggregate_Efficiency_BAU!W151</f>
        <v>1</v>
      </c>
      <c r="X220" s="44">
        <f>Aggregate_Efficiency_BAU!X151</f>
        <v>1</v>
      </c>
      <c r="Y220" s="44">
        <f>Aggregate_Efficiency_BAU!Y151</f>
        <v>1</v>
      </c>
      <c r="Z220" s="44">
        <f>Aggregate_Efficiency_BAU!Z151</f>
        <v>1</v>
      </c>
      <c r="AA220" s="44">
        <f>Aggregate_Efficiency_BAU!AA151</f>
        <v>1</v>
      </c>
      <c r="AB220" s="44">
        <f>Aggregate_Efficiency_BAU!AB151</f>
        <v>1</v>
      </c>
      <c r="AC220" s="44">
        <f>Aggregate_Efficiency_BAU!AC151</f>
        <v>1</v>
      </c>
      <c r="AD220" s="44">
        <f>Aggregate_Efficiency_BAU!AD151</f>
        <v>1</v>
      </c>
      <c r="AE220" s="44">
        <f>Aggregate_Efficiency_BAU!AE151</f>
        <v>1</v>
      </c>
      <c r="AF220" s="44">
        <f>Aggregate_Efficiency_BAU!AF151</f>
        <v>1</v>
      </c>
      <c r="AG220" s="44">
        <f>Aggregate_Efficiency_BAU!AG151</f>
        <v>1</v>
      </c>
      <c r="AH220" s="44">
        <f>Aggregate_Efficiency_BAU!AH151</f>
        <v>1</v>
      </c>
      <c r="AI220" s="44">
        <f>Aggregate_Efficiency_BAU!AI151</f>
        <v>1</v>
      </c>
      <c r="AJ220" s="45">
        <f>Aggregate_Efficiency_BAU!AJ151</f>
        <v>1</v>
      </c>
    </row>
    <row r="221" spans="1:36" x14ac:dyDescent="0.3">
      <c r="A221" s="7" t="s">
        <v>120</v>
      </c>
      <c r="B221" s="55"/>
      <c r="C221" s="44">
        <f>Aggregate_Efficiency_BAU!C152</f>
        <v>1</v>
      </c>
      <c r="D221" s="44">
        <f>Aggregate_Efficiency_BAU!D152</f>
        <v>1</v>
      </c>
      <c r="E221" s="44">
        <f>Aggregate_Efficiency_BAU!E152</f>
        <v>1</v>
      </c>
      <c r="F221" s="44">
        <f>Aggregate_Efficiency_BAU!F152</f>
        <v>1</v>
      </c>
      <c r="G221" s="44">
        <f>Aggregate_Efficiency_BAU!G152</f>
        <v>1</v>
      </c>
      <c r="H221" s="44">
        <f>Aggregate_Efficiency_BAU!H152</f>
        <v>1</v>
      </c>
      <c r="I221" s="44">
        <f>Aggregate_Efficiency_BAU!I152</f>
        <v>1</v>
      </c>
      <c r="J221" s="44">
        <f>Aggregate_Efficiency_BAU!J152</f>
        <v>1</v>
      </c>
      <c r="K221" s="44">
        <f>Aggregate_Efficiency_BAU!K152</f>
        <v>1</v>
      </c>
      <c r="L221" s="44">
        <f>Aggregate_Efficiency_BAU!L152</f>
        <v>1</v>
      </c>
      <c r="M221" s="44">
        <f>Aggregate_Efficiency_BAU!M152</f>
        <v>1</v>
      </c>
      <c r="N221" s="44">
        <f>Aggregate_Efficiency_BAU!N152</f>
        <v>1</v>
      </c>
      <c r="O221" s="44">
        <f>Aggregate_Efficiency_BAU!O152</f>
        <v>1</v>
      </c>
      <c r="P221" s="44">
        <f>Aggregate_Efficiency_BAU!P152</f>
        <v>1</v>
      </c>
      <c r="Q221" s="44">
        <f>Aggregate_Efficiency_BAU!Q152</f>
        <v>1</v>
      </c>
      <c r="R221" s="44">
        <f>Aggregate_Efficiency_BAU!R152</f>
        <v>1</v>
      </c>
      <c r="S221" s="44">
        <f>Aggregate_Efficiency_BAU!S152</f>
        <v>1</v>
      </c>
      <c r="T221" s="44">
        <f>Aggregate_Efficiency_BAU!T152</f>
        <v>1</v>
      </c>
      <c r="U221" s="44">
        <f>Aggregate_Efficiency_BAU!U152</f>
        <v>1</v>
      </c>
      <c r="V221" s="44">
        <f>Aggregate_Efficiency_BAU!V152</f>
        <v>1</v>
      </c>
      <c r="W221" s="44">
        <f>Aggregate_Efficiency_BAU!W152</f>
        <v>1</v>
      </c>
      <c r="X221" s="44">
        <f>Aggregate_Efficiency_BAU!X152</f>
        <v>1</v>
      </c>
      <c r="Y221" s="44">
        <f>Aggregate_Efficiency_BAU!Y152</f>
        <v>1</v>
      </c>
      <c r="Z221" s="44">
        <f>Aggregate_Efficiency_BAU!Z152</f>
        <v>1</v>
      </c>
      <c r="AA221" s="44">
        <f>Aggregate_Efficiency_BAU!AA152</f>
        <v>1</v>
      </c>
      <c r="AB221" s="44">
        <f>Aggregate_Efficiency_BAU!AB152</f>
        <v>1</v>
      </c>
      <c r="AC221" s="44">
        <f>Aggregate_Efficiency_BAU!AC152</f>
        <v>1</v>
      </c>
      <c r="AD221" s="44">
        <f>Aggregate_Efficiency_BAU!AD152</f>
        <v>1</v>
      </c>
      <c r="AE221" s="44">
        <f>Aggregate_Efficiency_BAU!AE152</f>
        <v>1</v>
      </c>
      <c r="AF221" s="44">
        <f>Aggregate_Efficiency_BAU!AF152</f>
        <v>1</v>
      </c>
      <c r="AG221" s="44">
        <f>Aggregate_Efficiency_BAU!AG152</f>
        <v>1</v>
      </c>
      <c r="AH221" s="44">
        <f>Aggregate_Efficiency_BAU!AH152</f>
        <v>1</v>
      </c>
      <c r="AI221" s="44">
        <f>Aggregate_Efficiency_BAU!AI152</f>
        <v>1</v>
      </c>
      <c r="AJ221" s="45">
        <f>Aggregate_Efficiency_BAU!AJ152</f>
        <v>1</v>
      </c>
    </row>
    <row r="222" spans="1:36" x14ac:dyDescent="0.3">
      <c r="A222" s="7" t="s">
        <v>121</v>
      </c>
      <c r="C222" s="148">
        <f>Aggregate_Efficiency_BAU!C153</f>
        <v>0.66000575683538532</v>
      </c>
      <c r="D222" s="44">
        <f>Aggregate_Efficiency_BAU!D153</f>
        <v>0.69471413478639488</v>
      </c>
      <c r="E222" s="44">
        <f>Aggregate_Efficiency_BAU!E153</f>
        <v>0.6534725205114521</v>
      </c>
      <c r="F222" s="44">
        <f>Aggregate_Efficiency_BAU!F153</f>
        <v>0.65654556121485741</v>
      </c>
      <c r="G222" s="44">
        <f>Aggregate_Efficiency_BAU!G153</f>
        <v>0.58484441012532395</v>
      </c>
      <c r="H222" s="44">
        <f>Aggregate_Efficiency_BAU!H153</f>
        <v>0.7523326793785573</v>
      </c>
      <c r="I222" s="44">
        <f>Aggregate_Efficiency_BAU!I153</f>
        <v>0.72208451416863895</v>
      </c>
      <c r="J222" s="44">
        <f>Aggregate_Efficiency_BAU!J153</f>
        <v>0.73665504528088732</v>
      </c>
      <c r="K222" s="44">
        <f>Aggregate_Efficiency_BAU!K153</f>
        <v>0.75122557639313925</v>
      </c>
      <c r="L222" s="44">
        <f>Aggregate_Efficiency_BAU!L153</f>
        <v>0.76579610750538762</v>
      </c>
      <c r="M222" s="44">
        <f>Aggregate_Efficiency_BAU!M153</f>
        <v>0.780366638617636</v>
      </c>
      <c r="N222" s="44">
        <f>Aggregate_Efficiency_BAU!N153</f>
        <v>0.79493716972988437</v>
      </c>
      <c r="O222" s="44">
        <f>Aggregate_Efficiency_BAU!O153</f>
        <v>0.8095077008421363</v>
      </c>
      <c r="P222" s="44">
        <f>Aggregate_Efficiency_BAU!P153</f>
        <v>0.82407823195438468</v>
      </c>
      <c r="Q222" s="44">
        <f>Aggregate_Efficiency_BAU!Q153</f>
        <v>0.83864876306663305</v>
      </c>
      <c r="R222" s="44">
        <f>Aggregate_Efficiency_BAU!R153</f>
        <v>0.85321929417888498</v>
      </c>
      <c r="S222" s="44">
        <f>Aggregate_Efficiency_BAU!S153</f>
        <v>0.86778982529113335</v>
      </c>
      <c r="T222" s="44">
        <f>Aggregate_Efficiency_BAU!T153</f>
        <v>0.88236035640338173</v>
      </c>
      <c r="U222" s="44">
        <f>Aggregate_Efficiency_BAU!U153</f>
        <v>0.8969308875156301</v>
      </c>
      <c r="V222" s="44">
        <f>Aggregate_Efficiency_BAU!V153</f>
        <v>0.91150141862788203</v>
      </c>
      <c r="W222" s="44">
        <f>Aggregate_Efficiency_BAU!W153</f>
        <v>0.92607194974013041</v>
      </c>
      <c r="X222" s="44">
        <f>Aggregate_Efficiency_BAU!X153</f>
        <v>0.94064248085237878</v>
      </c>
      <c r="Y222" s="44">
        <f>Aggregate_Efficiency_BAU!Y153</f>
        <v>0.95521301196463071</v>
      </c>
      <c r="Z222" s="44">
        <f>Aggregate_Efficiency_BAU!Z153</f>
        <v>0.96978354307687908</v>
      </c>
      <c r="AA222" s="44">
        <f>Aggregate_Efficiency_BAU!AA153</f>
        <v>0.98435407418912746</v>
      </c>
      <c r="AB222" s="44">
        <f>Aggregate_Efficiency_BAU!AB153</f>
        <v>0.99892460530137583</v>
      </c>
      <c r="AC222" s="44">
        <f>Aggregate_Efficiency_BAU!AC153</f>
        <v>1</v>
      </c>
      <c r="AD222" s="44">
        <f>Aggregate_Efficiency_BAU!AD153</f>
        <v>1</v>
      </c>
      <c r="AE222" s="44">
        <f>Aggregate_Efficiency_BAU!AE153</f>
        <v>1</v>
      </c>
      <c r="AF222" s="44">
        <f>Aggregate_Efficiency_BAU!AF153</f>
        <v>1</v>
      </c>
      <c r="AG222" s="44">
        <f>Aggregate_Efficiency_BAU!AG153</f>
        <v>1</v>
      </c>
      <c r="AH222" s="44">
        <f>Aggregate_Efficiency_BAU!AH153</f>
        <v>1</v>
      </c>
      <c r="AI222" s="44">
        <f>Aggregate_Efficiency_BAU!AI153</f>
        <v>1</v>
      </c>
      <c r="AJ222" s="45">
        <f>Aggregate_Efficiency_BAU!AJ153</f>
        <v>1</v>
      </c>
    </row>
    <row r="223" spans="1:36" x14ac:dyDescent="0.3">
      <c r="A223" s="7" t="s">
        <v>49</v>
      </c>
      <c r="C223" s="150">
        <f>Aggregate_Efficiency_BAU!C154</f>
        <v>0.33999424316461468</v>
      </c>
      <c r="D223" s="13">
        <f>Aggregate_Efficiency_BAU!D154</f>
        <v>0.30528586521360507</v>
      </c>
      <c r="E223" s="13">
        <f>Aggregate_Efficiency_BAU!E154</f>
        <v>0.3465274794885479</v>
      </c>
      <c r="F223" s="13">
        <f>Aggregate_Efficiency_BAU!F154</f>
        <v>0.34345443878514248</v>
      </c>
      <c r="G223" s="13">
        <f>Aggregate_Efficiency_BAU!G154</f>
        <v>0.41515558987467605</v>
      </c>
      <c r="H223" s="13">
        <f>Aggregate_Efficiency_BAU!H154</f>
        <v>0.24766732062144275</v>
      </c>
      <c r="I223" s="13">
        <f>Aggregate_Efficiency_BAU!I154</f>
        <v>0.27791548583136105</v>
      </c>
      <c r="J223" s="13">
        <f>Aggregate_Efficiency_BAU!J154</f>
        <v>0.26334495471911268</v>
      </c>
      <c r="K223" s="13">
        <f>Aggregate_Efficiency_BAU!K154</f>
        <v>0.24877442360686075</v>
      </c>
      <c r="L223" s="13">
        <f>Aggregate_Efficiency_BAU!L154</f>
        <v>0.23420389249461238</v>
      </c>
      <c r="M223" s="13">
        <f>Aggregate_Efficiency_BAU!M154</f>
        <v>0.219633361382364</v>
      </c>
      <c r="N223" s="13">
        <f>Aggregate_Efficiency_BAU!N154</f>
        <v>0.20506283027011563</v>
      </c>
      <c r="O223" s="13">
        <f>Aggregate_Efficiency_BAU!O154</f>
        <v>0.1904922991578637</v>
      </c>
      <c r="P223" s="13">
        <f>Aggregate_Efficiency_BAU!P154</f>
        <v>0.17592176804561532</v>
      </c>
      <c r="Q223" s="13">
        <f>Aggregate_Efficiency_BAU!Q154</f>
        <v>0.16135123693336695</v>
      </c>
      <c r="R223" s="13">
        <f>Aggregate_Efficiency_BAU!R154</f>
        <v>0.14678070582111502</v>
      </c>
      <c r="S223" s="13">
        <f>Aggregate_Efficiency_BAU!S154</f>
        <v>0.13221017470886665</v>
      </c>
      <c r="T223" s="13">
        <f>Aggregate_Efficiency_BAU!T154</f>
        <v>0.11763964359661827</v>
      </c>
      <c r="U223" s="13">
        <f>Aggregate_Efficiency_BAU!U154</f>
        <v>0.1030691124843699</v>
      </c>
      <c r="V223" s="13">
        <f>Aggregate_Efficiency_BAU!V154</f>
        <v>8.8498581372117968E-2</v>
      </c>
      <c r="W223" s="13">
        <f>Aggregate_Efficiency_BAU!W154</f>
        <v>7.3928050259869593E-2</v>
      </c>
      <c r="X223" s="13">
        <f>Aggregate_Efficiency_BAU!X154</f>
        <v>5.9357519147621218E-2</v>
      </c>
      <c r="Y223" s="13">
        <f>Aggregate_Efficiency_BAU!Y154</f>
        <v>4.4786988035369291E-2</v>
      </c>
      <c r="Z223" s="13">
        <f>Aggregate_Efficiency_BAU!Z154</f>
        <v>3.0216456923120916E-2</v>
      </c>
      <c r="AA223" s="13">
        <f>Aggregate_Efficiency_BAU!AA154</f>
        <v>1.5645925810872541E-2</v>
      </c>
      <c r="AB223" s="13">
        <f>Aggregate_Efficiency_BAU!AB154</f>
        <v>1.0753946986241658E-3</v>
      </c>
      <c r="AC223" s="13">
        <f>Aggregate_Efficiency_BAU!AC154</f>
        <v>0</v>
      </c>
      <c r="AD223" s="13">
        <f>Aggregate_Efficiency_BAU!AD154</f>
        <v>0</v>
      </c>
      <c r="AE223" s="13">
        <f>Aggregate_Efficiency_BAU!AE154</f>
        <v>0</v>
      </c>
      <c r="AF223" s="13">
        <f>Aggregate_Efficiency_BAU!AF154</f>
        <v>0</v>
      </c>
      <c r="AG223" s="13">
        <f>Aggregate_Efficiency_BAU!AG154</f>
        <v>0</v>
      </c>
      <c r="AH223" s="13">
        <f>Aggregate_Efficiency_BAU!AH154</f>
        <v>0</v>
      </c>
      <c r="AI223" s="13">
        <f>Aggregate_Efficiency_BAU!AI154</f>
        <v>0</v>
      </c>
      <c r="AJ223" s="14">
        <f>Aggregate_Efficiency_BAU!AJ154</f>
        <v>0</v>
      </c>
    </row>
    <row r="224" spans="1:36" x14ac:dyDescent="0.3">
      <c r="A224" s="7" t="s">
        <v>122</v>
      </c>
      <c r="B224" s="55"/>
      <c r="C224" s="9">
        <f>Aggregate_Efficiency_BAU!C155</f>
        <v>1</v>
      </c>
      <c r="D224" s="9">
        <f>Aggregate_Efficiency_BAU!D155</f>
        <v>1</v>
      </c>
      <c r="E224" s="9">
        <f>Aggregate_Efficiency_BAU!E155</f>
        <v>1</v>
      </c>
      <c r="F224" s="9">
        <f>Aggregate_Efficiency_BAU!F155</f>
        <v>1</v>
      </c>
      <c r="G224" s="9">
        <f>Aggregate_Efficiency_BAU!G155</f>
        <v>1</v>
      </c>
      <c r="H224" s="9">
        <f>Aggregate_Efficiency_BAU!H155</f>
        <v>1</v>
      </c>
      <c r="I224" s="9">
        <f>Aggregate_Efficiency_BAU!I155</f>
        <v>1</v>
      </c>
      <c r="J224" s="9">
        <f>Aggregate_Efficiency_BAU!J155</f>
        <v>1</v>
      </c>
      <c r="K224" s="9">
        <f>Aggregate_Efficiency_BAU!K155</f>
        <v>1</v>
      </c>
      <c r="L224" s="9">
        <f>Aggregate_Efficiency_BAU!L155</f>
        <v>1</v>
      </c>
      <c r="M224" s="9">
        <f>Aggregate_Efficiency_BAU!M155</f>
        <v>1</v>
      </c>
      <c r="N224" s="9">
        <f>Aggregate_Efficiency_BAU!N155</f>
        <v>1</v>
      </c>
      <c r="O224" s="9">
        <f>Aggregate_Efficiency_BAU!O155</f>
        <v>1</v>
      </c>
      <c r="P224" s="9">
        <f>Aggregate_Efficiency_BAU!P155</f>
        <v>1</v>
      </c>
      <c r="Q224" s="9">
        <f>Aggregate_Efficiency_BAU!Q155</f>
        <v>1</v>
      </c>
      <c r="R224" s="9">
        <f>Aggregate_Efficiency_BAU!R155</f>
        <v>1</v>
      </c>
      <c r="S224" s="9">
        <f>Aggregate_Efficiency_BAU!S155</f>
        <v>1</v>
      </c>
      <c r="T224" s="9">
        <f>Aggregate_Efficiency_BAU!T155</f>
        <v>1</v>
      </c>
      <c r="U224" s="9">
        <f>Aggregate_Efficiency_BAU!U155</f>
        <v>1</v>
      </c>
      <c r="V224" s="9">
        <f>Aggregate_Efficiency_BAU!V155</f>
        <v>1</v>
      </c>
      <c r="W224" s="9">
        <f>Aggregate_Efficiency_BAU!W155</f>
        <v>1</v>
      </c>
      <c r="X224" s="9">
        <f>Aggregate_Efficiency_BAU!X155</f>
        <v>1</v>
      </c>
      <c r="Y224" s="9">
        <f>Aggregate_Efficiency_BAU!Y155</f>
        <v>1</v>
      </c>
      <c r="Z224" s="9">
        <f>Aggregate_Efficiency_BAU!Z155</f>
        <v>1</v>
      </c>
      <c r="AA224" s="9">
        <f>Aggregate_Efficiency_BAU!AA155</f>
        <v>1</v>
      </c>
      <c r="AB224" s="9">
        <f>Aggregate_Efficiency_BAU!AB155</f>
        <v>1</v>
      </c>
      <c r="AC224" s="9">
        <f>Aggregate_Efficiency_BAU!AC155</f>
        <v>1</v>
      </c>
      <c r="AD224" s="9">
        <f>Aggregate_Efficiency_BAU!AD155</f>
        <v>1</v>
      </c>
      <c r="AE224" s="9">
        <f>Aggregate_Efficiency_BAU!AE155</f>
        <v>1</v>
      </c>
      <c r="AF224" s="9">
        <f>Aggregate_Efficiency_BAU!AF155</f>
        <v>1</v>
      </c>
      <c r="AG224" s="9">
        <f>Aggregate_Efficiency_BAU!AG155</f>
        <v>1</v>
      </c>
      <c r="AH224" s="9">
        <f>Aggregate_Efficiency_BAU!AH155</f>
        <v>1</v>
      </c>
      <c r="AI224" s="9">
        <f>Aggregate_Efficiency_BAU!AI155</f>
        <v>1</v>
      </c>
      <c r="AJ224" s="10">
        <f>Aggregate_Efficiency_BAU!AJ155</f>
        <v>1</v>
      </c>
    </row>
    <row r="225" spans="1:36" x14ac:dyDescent="0.3">
      <c r="A225" s="7" t="s">
        <v>123</v>
      </c>
      <c r="B225" s="55"/>
      <c r="C225" s="44">
        <f>Aggregate_Efficiency_BAU!C156</f>
        <v>0.97105799728137743</v>
      </c>
      <c r="D225" s="44">
        <f>Aggregate_Efficiency_BAU!D156</f>
        <v>0.96632966838484169</v>
      </c>
      <c r="E225" s="44">
        <f>Aggregate_Efficiency_BAU!E156</f>
        <v>0.96337755204330544</v>
      </c>
      <c r="F225" s="44">
        <f>Aggregate_Efficiency_BAU!F156</f>
        <v>0.94298304017819323</v>
      </c>
      <c r="G225" s="44">
        <f>Aggregate_Efficiency_BAU!G156</f>
        <v>0.94478283898305093</v>
      </c>
      <c r="H225" s="44">
        <f>Aggregate_Efficiency_BAU!H156</f>
        <v>0.99996767232670347</v>
      </c>
      <c r="I225" s="44">
        <f>Aggregate_Efficiency_BAU!I156</f>
        <v>1</v>
      </c>
      <c r="J225" s="44">
        <f>Aggregate_Efficiency_BAU!J156</f>
        <v>1</v>
      </c>
      <c r="K225" s="44">
        <f>Aggregate_Efficiency_BAU!K156</f>
        <v>1</v>
      </c>
      <c r="L225" s="44">
        <f>Aggregate_Efficiency_BAU!L156</f>
        <v>1</v>
      </c>
      <c r="M225" s="44">
        <f>Aggregate_Efficiency_BAU!M156</f>
        <v>1</v>
      </c>
      <c r="N225" s="44">
        <f>Aggregate_Efficiency_BAU!N156</f>
        <v>1</v>
      </c>
      <c r="O225" s="44">
        <f>Aggregate_Efficiency_BAU!O156</f>
        <v>1</v>
      </c>
      <c r="P225" s="44">
        <f>Aggregate_Efficiency_BAU!P156</f>
        <v>1</v>
      </c>
      <c r="Q225" s="44">
        <f>Aggregate_Efficiency_BAU!Q156</f>
        <v>1</v>
      </c>
      <c r="R225" s="44">
        <f>Aggregate_Efficiency_BAU!R156</f>
        <v>1</v>
      </c>
      <c r="S225" s="44">
        <f>Aggregate_Efficiency_BAU!S156</f>
        <v>1</v>
      </c>
      <c r="T225" s="44">
        <f>Aggregate_Efficiency_BAU!T156</f>
        <v>1</v>
      </c>
      <c r="U225" s="44">
        <f>Aggregate_Efficiency_BAU!U156</f>
        <v>1</v>
      </c>
      <c r="V225" s="44">
        <f>Aggregate_Efficiency_BAU!V156</f>
        <v>1</v>
      </c>
      <c r="W225" s="148">
        <f>Aggregate_Efficiency_BAU!W156</f>
        <v>1</v>
      </c>
      <c r="X225" s="44">
        <f>Aggregate_Efficiency_BAU!X156</f>
        <v>1</v>
      </c>
      <c r="Y225" s="44">
        <f>Aggregate_Efficiency_BAU!Y156</f>
        <v>1</v>
      </c>
      <c r="Z225" s="44">
        <f>Aggregate_Efficiency_BAU!Z156</f>
        <v>1</v>
      </c>
      <c r="AA225" s="44">
        <f>Aggregate_Efficiency_BAU!AA156</f>
        <v>1</v>
      </c>
      <c r="AB225" s="44">
        <f>Aggregate_Efficiency_BAU!AB156</f>
        <v>1</v>
      </c>
      <c r="AC225" s="44">
        <f>Aggregate_Efficiency_BAU!AC156</f>
        <v>1</v>
      </c>
      <c r="AD225" s="44">
        <f>Aggregate_Efficiency_BAU!AD156</f>
        <v>1</v>
      </c>
      <c r="AE225" s="44">
        <f>Aggregate_Efficiency_BAU!AE156</f>
        <v>1</v>
      </c>
      <c r="AF225" s="44">
        <f>Aggregate_Efficiency_BAU!AF156</f>
        <v>1</v>
      </c>
      <c r="AG225" s="44">
        <f>Aggregate_Efficiency_BAU!AG156</f>
        <v>1</v>
      </c>
      <c r="AH225" s="44">
        <f>Aggregate_Efficiency_BAU!AH156</f>
        <v>1</v>
      </c>
      <c r="AI225" s="44">
        <f>Aggregate_Efficiency_BAU!AI156</f>
        <v>1</v>
      </c>
      <c r="AJ225" s="45">
        <f>Aggregate_Efficiency_BAU!AJ156</f>
        <v>1</v>
      </c>
    </row>
    <row r="226" spans="1:36" x14ac:dyDescent="0.3">
      <c r="A226" s="7" t="s">
        <v>50</v>
      </c>
      <c r="B226" s="55"/>
      <c r="C226" s="44">
        <f>Aggregate_Efficiency_BAU!C157</f>
        <v>2.8942002718622566E-2</v>
      </c>
      <c r="D226" s="44">
        <f>Aggregate_Efficiency_BAU!D157</f>
        <v>3.3670331615158283E-2</v>
      </c>
      <c r="E226" s="44">
        <f>Aggregate_Efficiency_BAU!E157</f>
        <v>3.6622447956694629E-2</v>
      </c>
      <c r="F226" s="44">
        <f>Aggregate_Efficiency_BAU!F157</f>
        <v>5.7016959821806878E-2</v>
      </c>
      <c r="G226" s="44">
        <f>Aggregate_Efficiency_BAU!G157</f>
        <v>5.5217161016949158E-2</v>
      </c>
      <c r="H226" s="44">
        <f>Aggregate_Efficiency_BAU!H157</f>
        <v>3.2327673296533663E-5</v>
      </c>
      <c r="I226" s="44">
        <f>Aggregate_Efficiency_BAU!I157</f>
        <v>0</v>
      </c>
      <c r="J226" s="44">
        <f>Aggregate_Efficiency_BAU!J157</f>
        <v>0</v>
      </c>
      <c r="K226" s="44">
        <f>Aggregate_Efficiency_BAU!K157</f>
        <v>0</v>
      </c>
      <c r="L226" s="44">
        <f>Aggregate_Efficiency_BAU!L157</f>
        <v>0</v>
      </c>
      <c r="M226" s="44">
        <f>Aggregate_Efficiency_BAU!M157</f>
        <v>0</v>
      </c>
      <c r="N226" s="44">
        <f>Aggregate_Efficiency_BAU!N157</f>
        <v>0</v>
      </c>
      <c r="O226" s="44">
        <f>Aggregate_Efficiency_BAU!O157</f>
        <v>0</v>
      </c>
      <c r="P226" s="44">
        <f>Aggregate_Efficiency_BAU!P157</f>
        <v>0</v>
      </c>
      <c r="Q226" s="44">
        <f>Aggregate_Efficiency_BAU!Q157</f>
        <v>0</v>
      </c>
      <c r="R226" s="44">
        <f>Aggregate_Efficiency_BAU!R157</f>
        <v>0</v>
      </c>
      <c r="S226" s="44">
        <f>Aggregate_Efficiency_BAU!S157</f>
        <v>0</v>
      </c>
      <c r="T226" s="44">
        <f>Aggregate_Efficiency_BAU!T157</f>
        <v>0</v>
      </c>
      <c r="U226" s="44">
        <f>Aggregate_Efficiency_BAU!U157</f>
        <v>0</v>
      </c>
      <c r="V226" s="44">
        <f>Aggregate_Efficiency_BAU!V157</f>
        <v>0</v>
      </c>
      <c r="W226" s="150">
        <f>Aggregate_Efficiency_BAU!W157</f>
        <v>0</v>
      </c>
      <c r="X226" s="13">
        <f>Aggregate_Efficiency_BAU!X157</f>
        <v>0</v>
      </c>
      <c r="Y226" s="13">
        <f>Aggregate_Efficiency_BAU!Y157</f>
        <v>0</v>
      </c>
      <c r="Z226" s="13">
        <f>Aggregate_Efficiency_BAU!Z157</f>
        <v>0</v>
      </c>
      <c r="AA226" s="13">
        <f>Aggregate_Efficiency_BAU!AA157</f>
        <v>0</v>
      </c>
      <c r="AB226" s="13">
        <f>Aggregate_Efficiency_BAU!AB157</f>
        <v>0</v>
      </c>
      <c r="AC226" s="13">
        <f>Aggregate_Efficiency_BAU!AC157</f>
        <v>0</v>
      </c>
      <c r="AD226" s="13">
        <f>Aggregate_Efficiency_BAU!AD157</f>
        <v>0</v>
      </c>
      <c r="AE226" s="13">
        <f>Aggregate_Efficiency_BAU!AE157</f>
        <v>0</v>
      </c>
      <c r="AF226" s="13">
        <f>Aggregate_Efficiency_BAU!AF157</f>
        <v>0</v>
      </c>
      <c r="AG226" s="13">
        <f>Aggregate_Efficiency_BAU!AG157</f>
        <v>0</v>
      </c>
      <c r="AH226" s="13">
        <f>Aggregate_Efficiency_BAU!AH157</f>
        <v>0</v>
      </c>
      <c r="AI226" s="13">
        <f>Aggregate_Efficiency_BAU!AI157</f>
        <v>0</v>
      </c>
      <c r="AJ226" s="14">
        <f>Aggregate_Efficiency_BAU!AJ157</f>
        <v>0</v>
      </c>
    </row>
    <row r="227" spans="1:36" x14ac:dyDescent="0.3">
      <c r="A227" s="7" t="s">
        <v>124</v>
      </c>
      <c r="B227" s="55"/>
      <c r="C227" s="44">
        <f>Aggregate_Efficiency_BAU!C158</f>
        <v>1</v>
      </c>
      <c r="D227" s="44">
        <f>Aggregate_Efficiency_BAU!D158</f>
        <v>1</v>
      </c>
      <c r="E227" s="44">
        <f>Aggregate_Efficiency_BAU!E158</f>
        <v>1</v>
      </c>
      <c r="F227" s="44">
        <f>Aggregate_Efficiency_BAU!F158</f>
        <v>1</v>
      </c>
      <c r="G227" s="44">
        <f>Aggregate_Efficiency_BAU!G158</f>
        <v>1</v>
      </c>
      <c r="H227" s="44">
        <f>Aggregate_Efficiency_BAU!H158</f>
        <v>1</v>
      </c>
      <c r="I227" s="44">
        <f>Aggregate_Efficiency_BAU!I158</f>
        <v>1</v>
      </c>
      <c r="J227" s="44">
        <f>Aggregate_Efficiency_BAU!J158</f>
        <v>1</v>
      </c>
      <c r="K227" s="44">
        <f>Aggregate_Efficiency_BAU!K158</f>
        <v>1</v>
      </c>
      <c r="L227" s="44">
        <f>Aggregate_Efficiency_BAU!L158</f>
        <v>1</v>
      </c>
      <c r="M227" s="44">
        <f>Aggregate_Efficiency_BAU!M158</f>
        <v>1</v>
      </c>
      <c r="N227" s="44">
        <f>Aggregate_Efficiency_BAU!N158</f>
        <v>1</v>
      </c>
      <c r="O227" s="44">
        <f>Aggregate_Efficiency_BAU!O158</f>
        <v>1</v>
      </c>
      <c r="P227" s="44">
        <f>Aggregate_Efficiency_BAU!P158</f>
        <v>1</v>
      </c>
      <c r="Q227" s="44">
        <f>Aggregate_Efficiency_BAU!Q158</f>
        <v>1</v>
      </c>
      <c r="R227" s="44">
        <f>Aggregate_Efficiency_BAU!R158</f>
        <v>1</v>
      </c>
      <c r="S227" s="44">
        <f>Aggregate_Efficiency_BAU!S158</f>
        <v>1</v>
      </c>
      <c r="T227" s="44">
        <f>Aggregate_Efficiency_BAU!T158</f>
        <v>1</v>
      </c>
      <c r="U227" s="44">
        <f>Aggregate_Efficiency_BAU!U158</f>
        <v>1</v>
      </c>
      <c r="V227" s="44">
        <f>Aggregate_Efficiency_BAU!V158</f>
        <v>1</v>
      </c>
      <c r="W227" s="9">
        <f>Aggregate_Efficiency_BAU!W158</f>
        <v>1</v>
      </c>
      <c r="X227" s="9">
        <f>Aggregate_Efficiency_BAU!X158</f>
        <v>1</v>
      </c>
      <c r="Y227" s="9">
        <f>Aggregate_Efficiency_BAU!Y158</f>
        <v>1</v>
      </c>
      <c r="Z227" s="9">
        <f>Aggregate_Efficiency_BAU!Z158</f>
        <v>1</v>
      </c>
      <c r="AA227" s="9">
        <f>Aggregate_Efficiency_BAU!AA158</f>
        <v>1</v>
      </c>
      <c r="AB227" s="9">
        <f>Aggregate_Efficiency_BAU!AB158</f>
        <v>1</v>
      </c>
      <c r="AC227" s="9">
        <f>Aggregate_Efficiency_BAU!AC158</f>
        <v>1</v>
      </c>
      <c r="AD227" s="9">
        <f>Aggregate_Efficiency_BAU!AD158</f>
        <v>1</v>
      </c>
      <c r="AE227" s="9">
        <f>Aggregate_Efficiency_BAU!AE158</f>
        <v>1</v>
      </c>
      <c r="AF227" s="9">
        <f>Aggregate_Efficiency_BAU!AF158</f>
        <v>1</v>
      </c>
      <c r="AG227" s="9">
        <f>Aggregate_Efficiency_BAU!AG158</f>
        <v>1</v>
      </c>
      <c r="AH227" s="9">
        <f>Aggregate_Efficiency_BAU!AH158</f>
        <v>1</v>
      </c>
      <c r="AI227" s="9">
        <f>Aggregate_Efficiency_BAU!AI158</f>
        <v>1</v>
      </c>
      <c r="AJ227" s="10">
        <f>Aggregate_Efficiency_BAU!AJ158</f>
        <v>1</v>
      </c>
    </row>
    <row r="228" spans="1:36" x14ac:dyDescent="0.3">
      <c r="A228" s="7" t="s">
        <v>125</v>
      </c>
      <c r="B228" s="55"/>
      <c r="C228" s="44">
        <f>Aggregate_Efficiency_BAU!C159</f>
        <v>1</v>
      </c>
      <c r="D228" s="44">
        <f>Aggregate_Efficiency_BAU!D159</f>
        <v>1</v>
      </c>
      <c r="E228" s="44">
        <f>Aggregate_Efficiency_BAU!E159</f>
        <v>1</v>
      </c>
      <c r="F228" s="44">
        <f>Aggregate_Efficiency_BAU!F159</f>
        <v>1</v>
      </c>
      <c r="G228" s="44">
        <f>Aggregate_Efficiency_BAU!G159</f>
        <v>1</v>
      </c>
      <c r="H228" s="44">
        <f>Aggregate_Efficiency_BAU!H159</f>
        <v>1</v>
      </c>
      <c r="I228" s="44">
        <f>Aggregate_Efficiency_BAU!I159</f>
        <v>1</v>
      </c>
      <c r="J228" s="44">
        <f>Aggregate_Efficiency_BAU!J159</f>
        <v>1</v>
      </c>
      <c r="K228" s="44">
        <f>Aggregate_Efficiency_BAU!K159</f>
        <v>1</v>
      </c>
      <c r="L228" s="44">
        <f>Aggregate_Efficiency_BAU!L159</f>
        <v>1</v>
      </c>
      <c r="M228" s="44">
        <f>Aggregate_Efficiency_BAU!M159</f>
        <v>1</v>
      </c>
      <c r="N228" s="44">
        <f>Aggregate_Efficiency_BAU!N159</f>
        <v>1</v>
      </c>
      <c r="O228" s="44">
        <f>Aggregate_Efficiency_BAU!O159</f>
        <v>1</v>
      </c>
      <c r="P228" s="44">
        <f>Aggregate_Efficiency_BAU!P159</f>
        <v>1</v>
      </c>
      <c r="Q228" s="44">
        <f>Aggregate_Efficiency_BAU!Q159</f>
        <v>1</v>
      </c>
      <c r="R228" s="44">
        <f>Aggregate_Efficiency_BAU!R159</f>
        <v>1</v>
      </c>
      <c r="S228" s="44">
        <f>Aggregate_Efficiency_BAU!S159</f>
        <v>1</v>
      </c>
      <c r="T228" s="44">
        <f>Aggregate_Efficiency_BAU!T159</f>
        <v>1</v>
      </c>
      <c r="U228" s="44">
        <f>Aggregate_Efficiency_BAU!U159</f>
        <v>1</v>
      </c>
      <c r="V228" s="44">
        <f>Aggregate_Efficiency_BAU!V159</f>
        <v>1</v>
      </c>
      <c r="W228" s="44">
        <f>Aggregate_Efficiency_BAU!W159</f>
        <v>1</v>
      </c>
      <c r="X228" s="44">
        <f>Aggregate_Efficiency_BAU!X159</f>
        <v>1</v>
      </c>
      <c r="Y228" s="44">
        <f>Aggregate_Efficiency_BAU!Y159</f>
        <v>1</v>
      </c>
      <c r="Z228" s="44">
        <f>Aggregate_Efficiency_BAU!Z159</f>
        <v>1</v>
      </c>
      <c r="AA228" s="44">
        <f>Aggregate_Efficiency_BAU!AA159</f>
        <v>1</v>
      </c>
      <c r="AB228" s="44">
        <f>Aggregate_Efficiency_BAU!AB159</f>
        <v>1</v>
      </c>
      <c r="AC228" s="44">
        <f>Aggregate_Efficiency_BAU!AC159</f>
        <v>1</v>
      </c>
      <c r="AD228" s="44">
        <f>Aggregate_Efficiency_BAU!AD159</f>
        <v>1</v>
      </c>
      <c r="AE228" s="44">
        <f>Aggregate_Efficiency_BAU!AE159</f>
        <v>1</v>
      </c>
      <c r="AF228" s="44">
        <f>Aggregate_Efficiency_BAU!AF159</f>
        <v>1</v>
      </c>
      <c r="AG228" s="44">
        <f>Aggregate_Efficiency_BAU!AG159</f>
        <v>1</v>
      </c>
      <c r="AH228" s="44">
        <f>Aggregate_Efficiency_BAU!AH159</f>
        <v>1</v>
      </c>
      <c r="AI228" s="44">
        <f>Aggregate_Efficiency_BAU!AI159</f>
        <v>1</v>
      </c>
      <c r="AJ228" s="45">
        <f>Aggregate_Efficiency_BAU!AJ159</f>
        <v>1</v>
      </c>
    </row>
    <row r="229" spans="1:36" x14ac:dyDescent="0.3">
      <c r="A229" s="7" t="s">
        <v>126</v>
      </c>
      <c r="B229" s="55"/>
      <c r="C229" s="44">
        <f>Aggregate_Efficiency_BAU!C160</f>
        <v>1</v>
      </c>
      <c r="D229" s="44">
        <f>Aggregate_Efficiency_BAU!D160</f>
        <v>1</v>
      </c>
      <c r="E229" s="44">
        <f>Aggregate_Efficiency_BAU!E160</f>
        <v>1</v>
      </c>
      <c r="F229" s="44">
        <f>Aggregate_Efficiency_BAU!F160</f>
        <v>1</v>
      </c>
      <c r="G229" s="44">
        <f>Aggregate_Efficiency_BAU!G160</f>
        <v>1</v>
      </c>
      <c r="H229" s="44">
        <f>Aggregate_Efficiency_BAU!H160</f>
        <v>1</v>
      </c>
      <c r="I229" s="44">
        <f>Aggregate_Efficiency_BAU!I160</f>
        <v>1</v>
      </c>
      <c r="J229" s="44">
        <f>Aggregate_Efficiency_BAU!J160</f>
        <v>1</v>
      </c>
      <c r="K229" s="44">
        <f>Aggregate_Efficiency_BAU!K160</f>
        <v>1</v>
      </c>
      <c r="L229" s="44">
        <f>Aggregate_Efficiency_BAU!L160</f>
        <v>1</v>
      </c>
      <c r="M229" s="44">
        <f>Aggregate_Efficiency_BAU!M160</f>
        <v>1</v>
      </c>
      <c r="N229" s="44">
        <f>Aggregate_Efficiency_BAU!N160</f>
        <v>1</v>
      </c>
      <c r="O229" s="44">
        <f>Aggregate_Efficiency_BAU!O160</f>
        <v>1</v>
      </c>
      <c r="P229" s="44">
        <f>Aggregate_Efficiency_BAU!P160</f>
        <v>1</v>
      </c>
      <c r="Q229" s="44">
        <f>Aggregate_Efficiency_BAU!Q160</f>
        <v>1</v>
      </c>
      <c r="R229" s="44">
        <f>Aggregate_Efficiency_BAU!R160</f>
        <v>1</v>
      </c>
      <c r="S229" s="44">
        <f>Aggregate_Efficiency_BAU!S160</f>
        <v>1</v>
      </c>
      <c r="T229" s="44">
        <f>Aggregate_Efficiency_BAU!T160</f>
        <v>1</v>
      </c>
      <c r="U229" s="44">
        <f>Aggregate_Efficiency_BAU!U160</f>
        <v>1</v>
      </c>
      <c r="V229" s="44">
        <f>Aggregate_Efficiency_BAU!V160</f>
        <v>1</v>
      </c>
      <c r="W229" s="44">
        <f>Aggregate_Efficiency_BAU!W160</f>
        <v>1</v>
      </c>
      <c r="X229" s="44">
        <f>Aggregate_Efficiency_BAU!X160</f>
        <v>1</v>
      </c>
      <c r="Y229" s="44">
        <f>Aggregate_Efficiency_BAU!Y160</f>
        <v>1</v>
      </c>
      <c r="Z229" s="44">
        <f>Aggregate_Efficiency_BAU!Z160</f>
        <v>1</v>
      </c>
      <c r="AA229" s="44">
        <f>Aggregate_Efficiency_BAU!AA160</f>
        <v>1</v>
      </c>
      <c r="AB229" s="44">
        <f>Aggregate_Efficiency_BAU!AB160</f>
        <v>1</v>
      </c>
      <c r="AC229" s="44">
        <f>Aggregate_Efficiency_BAU!AC160</f>
        <v>1</v>
      </c>
      <c r="AD229" s="44">
        <f>Aggregate_Efficiency_BAU!AD160</f>
        <v>1</v>
      </c>
      <c r="AE229" s="44">
        <f>Aggregate_Efficiency_BAU!AE160</f>
        <v>1</v>
      </c>
      <c r="AF229" s="44">
        <f>Aggregate_Efficiency_BAU!AF160</f>
        <v>1</v>
      </c>
      <c r="AG229" s="44">
        <f>Aggregate_Efficiency_BAU!AG160</f>
        <v>1</v>
      </c>
      <c r="AH229" s="44">
        <f>Aggregate_Efficiency_BAU!AH160</f>
        <v>1</v>
      </c>
      <c r="AI229" s="44">
        <f>Aggregate_Efficiency_BAU!AI160</f>
        <v>1</v>
      </c>
      <c r="AJ229" s="45">
        <f>Aggregate_Efficiency_BAU!AJ160</f>
        <v>1</v>
      </c>
    </row>
    <row r="230" spans="1:36" x14ac:dyDescent="0.3">
      <c r="A230" s="7" t="s">
        <v>127</v>
      </c>
      <c r="C230" s="148">
        <f>Aggregate_Efficiency_BAU!C161</f>
        <v>2.4744241795325059E-2</v>
      </c>
      <c r="D230" s="44">
        <f>Aggregate_Efficiency_BAU!D161</f>
        <v>2.3380937584598787E-2</v>
      </c>
      <c r="E230" s="44">
        <f>Aggregate_Efficiency_BAU!E161</f>
        <v>2.422464997607221E-2</v>
      </c>
      <c r="F230" s="44">
        <f>Aggregate_Efficiency_BAU!F161</f>
        <v>1.2458219752790021E-2</v>
      </c>
      <c r="G230" s="44">
        <f>Aggregate_Efficiency_BAU!G161</f>
        <v>1.9766802602752088E-2</v>
      </c>
      <c r="H230" s="44">
        <f>Aggregate_Efficiency_BAU!H161</f>
        <v>1.8704013414033039E-2</v>
      </c>
      <c r="I230" s="44">
        <f>Aggregate_Efficiency_BAU!I161</f>
        <v>1.5171455431307825E-2</v>
      </c>
      <c r="J230" s="44">
        <f>Aggregate_Efficiency_BAU!J161</f>
        <v>1.3670085696444461E-2</v>
      </c>
      <c r="K230" s="44">
        <f>Aggregate_Efficiency_BAU!K161</f>
        <v>1.2168715961581537E-2</v>
      </c>
      <c r="L230" s="44">
        <f>Aggregate_Efficiency_BAU!L161</f>
        <v>1.0667346226718612E-2</v>
      </c>
      <c r="M230" s="44">
        <f>Aggregate_Efficiency_BAU!M161</f>
        <v>9.1659764918556874E-3</v>
      </c>
      <c r="N230" s="44">
        <f>Aggregate_Efficiency_BAU!N161</f>
        <v>7.6646067569923221E-3</v>
      </c>
      <c r="O230" s="44">
        <f>Aggregate_Efficiency_BAU!O161</f>
        <v>6.1632370221293984E-3</v>
      </c>
      <c r="P230" s="44">
        <f>Aggregate_Efficiency_BAU!P161</f>
        <v>4.6618672872664746E-3</v>
      </c>
      <c r="Q230" s="44">
        <f>Aggregate_Efficiency_BAU!Q161</f>
        <v>3.1604975524031085E-3</v>
      </c>
      <c r="R230" s="44">
        <f>Aggregate_Efficiency_BAU!R161</f>
        <v>1.6591278175401849E-3</v>
      </c>
      <c r="S230" s="44">
        <f>Aggregate_Efficiency_BAU!S161</f>
        <v>1.5775808267726177E-4</v>
      </c>
      <c r="T230" s="44">
        <f>Aggregate_Efficiency_BAU!T161</f>
        <v>0</v>
      </c>
      <c r="U230" s="44">
        <f>Aggregate_Efficiency_BAU!U161</f>
        <v>0</v>
      </c>
      <c r="V230" s="44">
        <f>Aggregate_Efficiency_BAU!V161</f>
        <v>0</v>
      </c>
      <c r="W230" s="44">
        <f>Aggregate_Efficiency_BAU!W161</f>
        <v>0</v>
      </c>
      <c r="X230" s="44">
        <f>Aggregate_Efficiency_BAU!X161</f>
        <v>0</v>
      </c>
      <c r="Y230" s="44">
        <f>Aggregate_Efficiency_BAU!Y161</f>
        <v>0</v>
      </c>
      <c r="Z230" s="44">
        <f>Aggregate_Efficiency_BAU!Z161</f>
        <v>0</v>
      </c>
      <c r="AA230" s="44">
        <f>Aggregate_Efficiency_BAU!AA161</f>
        <v>0</v>
      </c>
      <c r="AB230" s="44">
        <f>Aggregate_Efficiency_BAU!AB161</f>
        <v>0</v>
      </c>
      <c r="AC230" s="44">
        <f>Aggregate_Efficiency_BAU!AC161</f>
        <v>0</v>
      </c>
      <c r="AD230" s="44">
        <f>Aggregate_Efficiency_BAU!AD161</f>
        <v>0</v>
      </c>
      <c r="AE230" s="44">
        <f>Aggregate_Efficiency_BAU!AE161</f>
        <v>0</v>
      </c>
      <c r="AF230" s="44">
        <f>Aggregate_Efficiency_BAU!AF161</f>
        <v>0</v>
      </c>
      <c r="AG230" s="44">
        <f>Aggregate_Efficiency_BAU!AG161</f>
        <v>0</v>
      </c>
      <c r="AH230" s="44">
        <f>Aggregate_Efficiency_BAU!AH161</f>
        <v>0</v>
      </c>
      <c r="AI230" s="44">
        <f>Aggregate_Efficiency_BAU!AI161</f>
        <v>0</v>
      </c>
      <c r="AJ230" s="45">
        <f>Aggregate_Efficiency_BAU!AJ161</f>
        <v>0</v>
      </c>
    </row>
    <row r="231" spans="1:36" x14ac:dyDescent="0.3">
      <c r="A231" s="7" t="s">
        <v>128</v>
      </c>
      <c r="C231" s="149">
        <f>Aggregate_Efficiency_BAU!C162</f>
        <v>0</v>
      </c>
      <c r="D231" s="9">
        <f>Aggregate_Efficiency_BAU!D162</f>
        <v>4.4874863808455682E-4</v>
      </c>
      <c r="E231" s="9">
        <f>Aggregate_Efficiency_BAU!E162</f>
        <v>5.239802538137317E-4</v>
      </c>
      <c r="F231" s="9">
        <f>Aggregate_Efficiency_BAU!F162</f>
        <v>9.6876487304414739E-4</v>
      </c>
      <c r="G231" s="9">
        <f>Aggregate_Efficiency_BAU!G162</f>
        <v>8.3050344802525363E-4</v>
      </c>
      <c r="H231" s="9">
        <f>Aggregate_Efficiency_BAU!H162</f>
        <v>5.2683886195402916E-4</v>
      </c>
      <c r="I231" s="9">
        <f>Aggregate_Efficiency_BAU!I162</f>
        <v>3.9894486977853921E-4</v>
      </c>
      <c r="J231" s="9">
        <f>Aggregate_Efficiency_BAU!J162</f>
        <v>3.2123128105315823E-4</v>
      </c>
      <c r="K231" s="9">
        <f>Aggregate_Efficiency_BAU!K162</f>
        <v>2.4351769232777715E-4</v>
      </c>
      <c r="L231" s="9">
        <f>Aggregate_Efficiency_BAU!L162</f>
        <v>1.6580410360239609E-4</v>
      </c>
      <c r="M231" s="9">
        <f>Aggregate_Efficiency_BAU!M162</f>
        <v>8.8090514877015025E-5</v>
      </c>
      <c r="N231" s="9">
        <f>Aggregate_Efficiency_BAU!N162</f>
        <v>1.0376926151661749E-5</v>
      </c>
      <c r="O231" s="9">
        <f>Aggregate_Efficiency_BAU!O162</f>
        <v>-6.7336662573719299E-5</v>
      </c>
      <c r="P231" s="9">
        <f>Aggregate_Efficiency_BAU!P162</f>
        <v>-1.4505025129910032E-4</v>
      </c>
      <c r="Q231" s="9">
        <f>Aggregate_Efficiency_BAU!Q162</f>
        <v>-2.2276384002448143E-4</v>
      </c>
      <c r="R231" s="9">
        <f>Aggregate_Efficiency_BAU!R162</f>
        <v>-3.0047742874986244E-4</v>
      </c>
      <c r="S231" s="9">
        <f>Aggregate_Efficiency_BAU!S162</f>
        <v>-3.7819101747524342E-4</v>
      </c>
      <c r="T231" s="9">
        <f>Aggregate_Efficiency_BAU!T162</f>
        <v>-4.5529286939611894E-4</v>
      </c>
      <c r="U231" s="9">
        <f>Aggregate_Efficiency_BAU!U162</f>
        <v>0</v>
      </c>
      <c r="V231" s="9">
        <f>Aggregate_Efficiency_BAU!V162</f>
        <v>0</v>
      </c>
      <c r="W231" s="9">
        <f>Aggregate_Efficiency_BAU!W162</f>
        <v>0</v>
      </c>
      <c r="X231" s="9">
        <f>Aggregate_Efficiency_BAU!X162</f>
        <v>0</v>
      </c>
      <c r="Y231" s="9">
        <f>Aggregate_Efficiency_BAU!Y162</f>
        <v>0</v>
      </c>
      <c r="Z231" s="9">
        <f>Aggregate_Efficiency_BAU!Z162</f>
        <v>0</v>
      </c>
      <c r="AA231" s="9">
        <f>Aggregate_Efficiency_BAU!AA162</f>
        <v>0</v>
      </c>
      <c r="AB231" s="9">
        <f>Aggregate_Efficiency_BAU!AB162</f>
        <v>0</v>
      </c>
      <c r="AC231" s="9">
        <f>Aggregate_Efficiency_BAU!AC162</f>
        <v>0</v>
      </c>
      <c r="AD231" s="9">
        <f>Aggregate_Efficiency_BAU!AD162</f>
        <v>0</v>
      </c>
      <c r="AE231" s="9">
        <f>Aggregate_Efficiency_BAU!AE162</f>
        <v>0</v>
      </c>
      <c r="AF231" s="9">
        <f>Aggregate_Efficiency_BAU!AF162</f>
        <v>0</v>
      </c>
      <c r="AG231" s="9">
        <f>Aggregate_Efficiency_BAU!AG162</f>
        <v>0</v>
      </c>
      <c r="AH231" s="9">
        <f>Aggregate_Efficiency_BAU!AH162</f>
        <v>0</v>
      </c>
      <c r="AI231" s="9">
        <f>Aggregate_Efficiency_BAU!AI162</f>
        <v>0</v>
      </c>
      <c r="AJ231" s="10">
        <f>Aggregate_Efficiency_BAU!AJ162</f>
        <v>0</v>
      </c>
    </row>
    <row r="232" spans="1:36" x14ac:dyDescent="0.3">
      <c r="A232" s="7" t="s">
        <v>129</v>
      </c>
      <c r="C232" s="149">
        <f>Aggregate_Efficiency_BAU!C163</f>
        <v>0.97525575820467492</v>
      </c>
      <c r="D232" s="9">
        <f>Aggregate_Efficiency_BAU!D163</f>
        <v>0.97373253514308611</v>
      </c>
      <c r="E232" s="9">
        <f>Aggregate_Efficiency_BAU!E163</f>
        <v>0.97480096427721441</v>
      </c>
      <c r="F232" s="9">
        <f>Aggregate_Efficiency_BAU!F163</f>
        <v>0.98620927613478493</v>
      </c>
      <c r="G232" s="9">
        <f>Aggregate_Efficiency_BAU!G163</f>
        <v>0.97905689505413795</v>
      </c>
      <c r="H232" s="9">
        <f>Aggregate_Efficiency_BAU!H163</f>
        <v>0.98017198142615414</v>
      </c>
      <c r="I232" s="9">
        <f>Aggregate_Efficiency_BAU!I163</f>
        <v>0.98356830977126475</v>
      </c>
      <c r="J232" s="9">
        <f>Aggregate_Efficiency_BAU!J163</f>
        <v>0.98506740369114609</v>
      </c>
      <c r="K232" s="9">
        <f>Aggregate_Efficiency_BAU!K163</f>
        <v>0.9865664976110271</v>
      </c>
      <c r="L232" s="9">
        <f>Aggregate_Efficiency_BAU!L163</f>
        <v>0.98806559153090823</v>
      </c>
      <c r="M232" s="9">
        <f>Aggregate_Efficiency_BAU!M163</f>
        <v>0.98956468545078913</v>
      </c>
      <c r="N232" s="9">
        <f>Aggregate_Efficiency_BAU!N163</f>
        <v>0.99106377937067047</v>
      </c>
      <c r="O232" s="9">
        <f>Aggregate_Efficiency_BAU!O163</f>
        <v>0.99256287329055148</v>
      </c>
      <c r="P232" s="9">
        <f>Aggregate_Efficiency_BAU!P163</f>
        <v>0.9940619672104325</v>
      </c>
      <c r="Q232" s="9">
        <f>Aggregate_Efficiency_BAU!Q163</f>
        <v>0.99556106113031395</v>
      </c>
      <c r="R232" s="9">
        <f>Aggregate_Efficiency_BAU!R163</f>
        <v>0.99706015505019485</v>
      </c>
      <c r="S232" s="9">
        <f>Aggregate_Efficiency_BAU!S163</f>
        <v>0.99855924897007586</v>
      </c>
      <c r="T232" s="9">
        <f>Aggregate_Efficiency_BAU!T163</f>
        <v>0.99871645582268387</v>
      </c>
      <c r="U232" s="9">
        <f>Aggregate_Efficiency_BAU!U163</f>
        <v>0.99818496948918833</v>
      </c>
      <c r="V232" s="9">
        <f>Aggregate_Efficiency_BAU!V163</f>
        <v>0.9981082266366208</v>
      </c>
      <c r="W232" s="9">
        <f>Aggregate_Efficiency_BAU!W163</f>
        <v>0.99803172457676481</v>
      </c>
      <c r="X232" s="9">
        <f>Aggregate_Efficiency_BAU!X163</f>
        <v>0.9979554621781086</v>
      </c>
      <c r="Y232" s="9">
        <f>Aggregate_Efficiency_BAU!Y163</f>
        <v>0.99787943831621828</v>
      </c>
      <c r="Z232" s="9">
        <f>Aggregate_Efficiency_BAU!Z163</f>
        <v>0.99780365187368325</v>
      </c>
      <c r="AA232" s="9">
        <f>Aggregate_Efficiency_BAU!AA163</f>
        <v>0.99772810174006143</v>
      </c>
      <c r="AB232" s="9">
        <f>Aggregate_Efficiency_BAU!AB163</f>
        <v>0.9976527868118249</v>
      </c>
      <c r="AC232" s="9">
        <f>Aggregate_Efficiency_BAU!AC163</f>
        <v>0.99757770599230555</v>
      </c>
      <c r="AD232" s="9">
        <f>Aggregate_Efficiency_BAU!AD163</f>
        <v>0.99750285819164308</v>
      </c>
      <c r="AE232" s="9">
        <f>Aggregate_Efficiency_BAU!AE163</f>
        <v>0.99742824232673155</v>
      </c>
      <c r="AF232" s="9">
        <f>Aggregate_Efficiency_BAU!AF163</f>
        <v>0.99735385732116699</v>
      </c>
      <c r="AG232" s="9">
        <f>Aggregate_Efficiency_BAU!AG163</f>
        <v>0.99727970210519612</v>
      </c>
      <c r="AH232" s="9">
        <f>Aggregate_Efficiency_BAU!AH163</f>
        <v>0.99720577561566448</v>
      </c>
      <c r="AI232" s="9">
        <f>Aggregate_Efficiency_BAU!AI163</f>
        <v>0.9971320767959666</v>
      </c>
      <c r="AJ232" s="10">
        <f>Aggregate_Efficiency_BAU!AJ163</f>
        <v>0.99705860459599405</v>
      </c>
    </row>
    <row r="233" spans="1:36" x14ac:dyDescent="0.3">
      <c r="A233" s="7" t="s">
        <v>130</v>
      </c>
      <c r="C233" s="150">
        <f>Aggregate_Efficiency_BAU!C164</f>
        <v>0</v>
      </c>
      <c r="D233" s="13">
        <f>Aggregate_Efficiency_BAU!D164</f>
        <v>2.4377786342305199E-3</v>
      </c>
      <c r="E233" s="13">
        <f>Aggregate_Efficiency_BAU!E164</f>
        <v>4.5040549289971569E-4</v>
      </c>
      <c r="F233" s="13">
        <f>Aggregate_Efficiency_BAU!F164</f>
        <v>3.63739239380835E-4</v>
      </c>
      <c r="G233" s="13">
        <f>Aggregate_Efficiency_BAU!G164</f>
        <v>3.4579889508461518E-4</v>
      </c>
      <c r="H233" s="13">
        <f>Aggregate_Efficiency_BAU!H164</f>
        <v>5.9716629785889965E-4</v>
      </c>
      <c r="I233" s="13">
        <f>Aggregate_Efficiency_BAU!I164</f>
        <v>8.6128992764888956E-4</v>
      </c>
      <c r="J233" s="13">
        <f>Aggregate_Efficiency_BAU!J164</f>
        <v>9.4127933135620988E-4</v>
      </c>
      <c r="K233" s="13">
        <f>Aggregate_Efficiency_BAU!K164</f>
        <v>1.0212687350635299E-3</v>
      </c>
      <c r="L233" s="13">
        <f>Aggregate_Efficiency_BAU!L164</f>
        <v>1.1012581387708777E-3</v>
      </c>
      <c r="M233" s="13">
        <f>Aggregate_Efficiency_BAU!M164</f>
        <v>1.1812475424781976E-3</v>
      </c>
      <c r="N233" s="13">
        <f>Aggregate_Efficiency_BAU!N164</f>
        <v>1.261236946185518E-3</v>
      </c>
      <c r="O233" s="13">
        <f>Aggregate_Efficiency_BAU!O164</f>
        <v>1.3412263498928381E-3</v>
      </c>
      <c r="P233" s="13">
        <f>Aggregate_Efficiency_BAU!P164</f>
        <v>1.4212157536001579E-3</v>
      </c>
      <c r="Q233" s="13">
        <f>Aggregate_Efficiency_BAU!Q164</f>
        <v>1.5012051573074785E-3</v>
      </c>
      <c r="R233" s="13">
        <f>Aggregate_Efficiency_BAU!R164</f>
        <v>1.5811945610147984E-3</v>
      </c>
      <c r="S233" s="13">
        <f>Aggregate_Efficiency_BAU!S164</f>
        <v>1.6611839647221183E-3</v>
      </c>
      <c r="T233" s="13">
        <f>Aggregate_Efficiency_BAU!T164</f>
        <v>1.7388370467122233E-3</v>
      </c>
      <c r="U233" s="13">
        <f>Aggregate_Efficiency_BAU!U164</f>
        <v>1.8150305108116586E-3</v>
      </c>
      <c r="V233" s="13">
        <f>Aggregate_Efficiency_BAU!V164</f>
        <v>1.8917733633792534E-3</v>
      </c>
      <c r="W233" s="13">
        <f>Aggregate_Efficiency_BAU!W164</f>
        <v>1.968275423235126E-3</v>
      </c>
      <c r="X233" s="13">
        <f>Aggregate_Efficiency_BAU!X164</f>
        <v>2.0445378218913613E-3</v>
      </c>
      <c r="Y233" s="13">
        <f>Aggregate_Efficiency_BAU!Y164</f>
        <v>2.120561683781661E-3</v>
      </c>
      <c r="Z233" s="13">
        <f>Aggregate_Efficiency_BAU!Z164</f>
        <v>2.1963481263166077E-3</v>
      </c>
      <c r="AA233" s="13">
        <f>Aggregate_Efficiency_BAU!AA164</f>
        <v>2.2718982599384389E-3</v>
      </c>
      <c r="AB233" s="13">
        <f>Aggregate_Efficiency_BAU!AB164</f>
        <v>2.3472131881751728E-3</v>
      </c>
      <c r="AC233" s="13">
        <f>Aggregate_Efficiency_BAU!AC164</f>
        <v>2.4222940076945015E-3</v>
      </c>
      <c r="AD233" s="13">
        <f>Aggregate_Efficiency_BAU!AD164</f>
        <v>2.4971418083569136E-3</v>
      </c>
      <c r="AE233" s="13">
        <f>Aggregate_Efficiency_BAU!AE164</f>
        <v>2.5717576732684536E-3</v>
      </c>
      <c r="AF233" s="13">
        <f>Aggregate_Efficiency_BAU!AF164</f>
        <v>2.6461426788329675E-3</v>
      </c>
      <c r="AG233" s="13">
        <f>Aggregate_Efficiency_BAU!AG164</f>
        <v>2.7202978948038655E-3</v>
      </c>
      <c r="AH233" s="13">
        <f>Aggregate_Efficiency_BAU!AH164</f>
        <v>2.7942243843354008E-3</v>
      </c>
      <c r="AI233" s="13">
        <f>Aggregate_Efficiency_BAU!AI164</f>
        <v>2.867923204033482E-3</v>
      </c>
      <c r="AJ233" s="14">
        <f>Aggregate_Efficiency_BAU!AJ164</f>
        <v>2.9413954040060069E-3</v>
      </c>
    </row>
    <row r="234" spans="1:36" x14ac:dyDescent="0.3">
      <c r="A234" s="7" t="s">
        <v>131</v>
      </c>
      <c r="B234" s="55"/>
      <c r="C234" s="9">
        <f>Aggregate_Efficiency_BAU!C165</f>
        <v>1</v>
      </c>
      <c r="D234" s="9">
        <f>Aggregate_Efficiency_BAU!D165</f>
        <v>1</v>
      </c>
      <c r="E234" s="9">
        <f>Aggregate_Efficiency_BAU!E165</f>
        <v>1</v>
      </c>
      <c r="F234" s="9">
        <f>Aggregate_Efficiency_BAU!F165</f>
        <v>1</v>
      </c>
      <c r="G234" s="9">
        <f>Aggregate_Efficiency_BAU!G165</f>
        <v>1</v>
      </c>
      <c r="H234" s="9">
        <f>Aggregate_Efficiency_BAU!H165</f>
        <v>1</v>
      </c>
      <c r="I234" s="9">
        <f>Aggregate_Efficiency_BAU!I165</f>
        <v>1</v>
      </c>
      <c r="J234" s="9">
        <f>Aggregate_Efficiency_BAU!J165</f>
        <v>1</v>
      </c>
      <c r="K234" s="9">
        <f>Aggregate_Efficiency_BAU!K165</f>
        <v>1</v>
      </c>
      <c r="L234" s="9">
        <f>Aggregate_Efficiency_BAU!L165</f>
        <v>1</v>
      </c>
      <c r="M234" s="9">
        <f>Aggregate_Efficiency_BAU!M165</f>
        <v>1</v>
      </c>
      <c r="N234" s="9">
        <f>Aggregate_Efficiency_BAU!N165</f>
        <v>1</v>
      </c>
      <c r="O234" s="9">
        <f>Aggregate_Efficiency_BAU!O165</f>
        <v>1</v>
      </c>
      <c r="P234" s="9">
        <f>Aggregate_Efficiency_BAU!P165</f>
        <v>1</v>
      </c>
      <c r="Q234" s="9">
        <f>Aggregate_Efficiency_BAU!Q165</f>
        <v>1</v>
      </c>
      <c r="R234" s="9">
        <f>Aggregate_Efficiency_BAU!R165</f>
        <v>1</v>
      </c>
      <c r="S234" s="9">
        <f>Aggregate_Efficiency_BAU!S165</f>
        <v>1</v>
      </c>
      <c r="T234" s="9">
        <f>Aggregate_Efficiency_BAU!T165</f>
        <v>1</v>
      </c>
      <c r="U234" s="9">
        <f>Aggregate_Efficiency_BAU!U165</f>
        <v>1</v>
      </c>
      <c r="V234" s="9">
        <f>Aggregate_Efficiency_BAU!V165</f>
        <v>1</v>
      </c>
      <c r="W234" s="9">
        <f>Aggregate_Efficiency_BAU!W165</f>
        <v>1</v>
      </c>
      <c r="X234" s="9">
        <f>Aggregate_Efficiency_BAU!X165</f>
        <v>1</v>
      </c>
      <c r="Y234" s="9">
        <f>Aggregate_Efficiency_BAU!Y165</f>
        <v>1</v>
      </c>
      <c r="Z234" s="9">
        <f>Aggregate_Efficiency_BAU!Z165</f>
        <v>1</v>
      </c>
      <c r="AA234" s="9">
        <f>Aggregate_Efficiency_BAU!AA165</f>
        <v>1</v>
      </c>
      <c r="AB234" s="9">
        <f>Aggregate_Efficiency_BAU!AB165</f>
        <v>1</v>
      </c>
      <c r="AC234" s="9">
        <f>Aggregate_Efficiency_BAU!AC165</f>
        <v>1</v>
      </c>
      <c r="AD234" s="9">
        <f>Aggregate_Efficiency_BAU!AD165</f>
        <v>1</v>
      </c>
      <c r="AE234" s="9">
        <f>Aggregate_Efficiency_BAU!AE165</f>
        <v>1</v>
      </c>
      <c r="AF234" s="9">
        <f>Aggregate_Efficiency_BAU!AF165</f>
        <v>1</v>
      </c>
      <c r="AG234" s="9">
        <f>Aggregate_Efficiency_BAU!AG165</f>
        <v>1</v>
      </c>
      <c r="AH234" s="9">
        <f>Aggregate_Efficiency_BAU!AH165</f>
        <v>1</v>
      </c>
      <c r="AI234" s="9">
        <f>Aggregate_Efficiency_BAU!AI165</f>
        <v>1</v>
      </c>
      <c r="AJ234" s="10">
        <f>Aggregate_Efficiency_BAU!AJ165</f>
        <v>1</v>
      </c>
    </row>
    <row r="235" spans="1:36" x14ac:dyDescent="0.3">
      <c r="A235" s="7" t="s">
        <v>132</v>
      </c>
      <c r="C235" s="148">
        <f>Aggregate_Efficiency_BAU!C166</f>
        <v>0.38456608127163183</v>
      </c>
      <c r="D235" s="44">
        <f>Aggregate_Efficiency_BAU!D166</f>
        <v>0.81361390506440801</v>
      </c>
      <c r="E235" s="44">
        <f>Aggregate_Efficiency_BAU!E166</f>
        <v>0.8241256190732138</v>
      </c>
      <c r="F235" s="44">
        <f>Aggregate_Efficiency_BAU!F166</f>
        <v>0.79805189976949953</v>
      </c>
      <c r="G235" s="44">
        <f>Aggregate_Efficiency_BAU!G166</f>
        <v>0.77190043082814741</v>
      </c>
      <c r="H235" s="44">
        <f>Aggregate_Efficiency_BAU!H166</f>
        <v>0.6175454604705729</v>
      </c>
      <c r="I235" s="44">
        <f>Aggregate_Efficiency_BAU!I166</f>
        <v>0.79290150478541932</v>
      </c>
      <c r="J235" s="44">
        <f>Aggregate_Efficiency_BAU!J166</f>
        <v>0.82637646617700966</v>
      </c>
      <c r="K235" s="44">
        <f>Aggregate_Efficiency_BAU!K166</f>
        <v>0.8598514275686</v>
      </c>
      <c r="L235" s="44">
        <f>Aggregate_Efficiency_BAU!L166</f>
        <v>0.89332638896019034</v>
      </c>
      <c r="M235" s="44">
        <f>Aggregate_Efficiency_BAU!M166</f>
        <v>0.92680135035178068</v>
      </c>
      <c r="N235" s="44">
        <f>Aggregate_Efficiency_BAU!N166</f>
        <v>0.96027631174338524</v>
      </c>
      <c r="O235" s="44">
        <f>Aggregate_Efficiency_BAU!O166</f>
        <v>0.99375127313497558</v>
      </c>
      <c r="P235" s="44">
        <f>Aggregate_Efficiency_BAU!P166</f>
        <v>1</v>
      </c>
      <c r="Q235" s="44">
        <f>Aggregate_Efficiency_BAU!Q166</f>
        <v>1</v>
      </c>
      <c r="R235" s="44">
        <f>Aggregate_Efficiency_BAU!R166</f>
        <v>1</v>
      </c>
      <c r="S235" s="44">
        <f>Aggregate_Efficiency_BAU!S166</f>
        <v>1</v>
      </c>
      <c r="T235" s="44">
        <f>Aggregate_Efficiency_BAU!T166</f>
        <v>1</v>
      </c>
      <c r="U235" s="44">
        <f>Aggregate_Efficiency_BAU!U166</f>
        <v>1</v>
      </c>
      <c r="V235" s="44">
        <f>Aggregate_Efficiency_BAU!V166</f>
        <v>1</v>
      </c>
      <c r="W235" s="44">
        <f>Aggregate_Efficiency_BAU!W166</f>
        <v>1</v>
      </c>
      <c r="X235" s="44">
        <f>Aggregate_Efficiency_BAU!X166</f>
        <v>1</v>
      </c>
      <c r="Y235" s="44">
        <f>Aggregate_Efficiency_BAU!Y166</f>
        <v>1</v>
      </c>
      <c r="Z235" s="44">
        <f>Aggregate_Efficiency_BAU!Z166</f>
        <v>1</v>
      </c>
      <c r="AA235" s="44">
        <f>Aggregate_Efficiency_BAU!AA166</f>
        <v>1</v>
      </c>
      <c r="AB235" s="44">
        <f>Aggregate_Efficiency_BAU!AB166</f>
        <v>1</v>
      </c>
      <c r="AC235" s="44">
        <f>Aggregate_Efficiency_BAU!AC166</f>
        <v>1</v>
      </c>
      <c r="AD235" s="44">
        <f>Aggregate_Efficiency_BAU!AD166</f>
        <v>1</v>
      </c>
      <c r="AE235" s="44">
        <f>Aggregate_Efficiency_BAU!AE166</f>
        <v>1</v>
      </c>
      <c r="AF235" s="44">
        <f>Aggregate_Efficiency_BAU!AF166</f>
        <v>1</v>
      </c>
      <c r="AG235" s="44">
        <f>Aggregate_Efficiency_BAU!AG166</f>
        <v>1</v>
      </c>
      <c r="AH235" s="44">
        <f>Aggregate_Efficiency_BAU!AH166</f>
        <v>1</v>
      </c>
      <c r="AI235" s="44">
        <f>Aggregate_Efficiency_BAU!AI166</f>
        <v>1</v>
      </c>
      <c r="AJ235" s="45">
        <f>Aggregate_Efficiency_BAU!AJ166</f>
        <v>1</v>
      </c>
    </row>
    <row r="236" spans="1:36" x14ac:dyDescent="0.3">
      <c r="A236" s="7" t="s">
        <v>133</v>
      </c>
      <c r="C236" s="150">
        <f>Aggregate_Efficiency_BAU!C167</f>
        <v>0.61543391872836806</v>
      </c>
      <c r="D236" s="13">
        <f>Aggregate_Efficiency_BAU!D167</f>
        <v>0.18638609493559199</v>
      </c>
      <c r="E236" s="13">
        <f>Aggregate_Efficiency_BAU!E167</f>
        <v>0.1758743809267862</v>
      </c>
      <c r="F236" s="13">
        <f>Aggregate_Efficiency_BAU!F167</f>
        <v>0.20194810023050042</v>
      </c>
      <c r="G236" s="13">
        <f>Aggregate_Efficiency_BAU!G167</f>
        <v>0.22809956917185256</v>
      </c>
      <c r="H236" s="13">
        <f>Aggregate_Efficiency_BAU!H167</f>
        <v>0.3824545395294271</v>
      </c>
      <c r="I236" s="13">
        <f>Aggregate_Efficiency_BAU!I167</f>
        <v>0.20709849521458068</v>
      </c>
      <c r="J236" s="13">
        <f>Aggregate_Efficiency_BAU!J167</f>
        <v>0.17362353382299034</v>
      </c>
      <c r="K236" s="13">
        <f>Aggregate_Efficiency_BAU!K167</f>
        <v>0.1401485724314</v>
      </c>
      <c r="L236" s="13">
        <f>Aggregate_Efficiency_BAU!L167</f>
        <v>0.10667361103980966</v>
      </c>
      <c r="M236" s="13">
        <f>Aggregate_Efficiency_BAU!M167</f>
        <v>7.3198649648219316E-2</v>
      </c>
      <c r="N236" s="13">
        <f>Aggregate_Efficiency_BAU!N167</f>
        <v>3.9723688256614764E-2</v>
      </c>
      <c r="O236" s="13">
        <f>Aggregate_Efficiency_BAU!O167</f>
        <v>6.2487268650244232E-3</v>
      </c>
      <c r="P236" s="13">
        <f>Aggregate_Efficiency_BAU!P167</f>
        <v>0</v>
      </c>
      <c r="Q236" s="13">
        <f>Aggregate_Efficiency_BAU!Q167</f>
        <v>0</v>
      </c>
      <c r="R236" s="13">
        <f>Aggregate_Efficiency_BAU!R167</f>
        <v>0</v>
      </c>
      <c r="S236" s="13">
        <f>Aggregate_Efficiency_BAU!S167</f>
        <v>0</v>
      </c>
      <c r="T236" s="13">
        <f>Aggregate_Efficiency_BAU!T167</f>
        <v>0</v>
      </c>
      <c r="U236" s="13">
        <f>Aggregate_Efficiency_BAU!U167</f>
        <v>0</v>
      </c>
      <c r="V236" s="13">
        <f>Aggregate_Efficiency_BAU!V167</f>
        <v>0</v>
      </c>
      <c r="W236" s="13">
        <f>Aggregate_Efficiency_BAU!W167</f>
        <v>0</v>
      </c>
      <c r="X236" s="13">
        <f>Aggregate_Efficiency_BAU!X167</f>
        <v>0</v>
      </c>
      <c r="Y236" s="13">
        <f>Aggregate_Efficiency_BAU!Y167</f>
        <v>0</v>
      </c>
      <c r="Z236" s="13">
        <f>Aggregate_Efficiency_BAU!Z167</f>
        <v>0</v>
      </c>
      <c r="AA236" s="13">
        <f>Aggregate_Efficiency_BAU!AA167</f>
        <v>0</v>
      </c>
      <c r="AB236" s="13">
        <f>Aggregate_Efficiency_BAU!AB167</f>
        <v>0</v>
      </c>
      <c r="AC236" s="13">
        <f>Aggregate_Efficiency_BAU!AC167</f>
        <v>0</v>
      </c>
      <c r="AD236" s="13">
        <f>Aggregate_Efficiency_BAU!AD167</f>
        <v>0</v>
      </c>
      <c r="AE236" s="13">
        <f>Aggregate_Efficiency_BAU!AE167</f>
        <v>0</v>
      </c>
      <c r="AF236" s="13">
        <f>Aggregate_Efficiency_BAU!AF167</f>
        <v>0</v>
      </c>
      <c r="AG236" s="13">
        <f>Aggregate_Efficiency_BAU!AG167</f>
        <v>0</v>
      </c>
      <c r="AH236" s="13">
        <f>Aggregate_Efficiency_BAU!AH167</f>
        <v>0</v>
      </c>
      <c r="AI236" s="13">
        <f>Aggregate_Efficiency_BAU!AI167</f>
        <v>0</v>
      </c>
      <c r="AJ236" s="14">
        <f>Aggregate_Efficiency_BAU!AJ167</f>
        <v>0</v>
      </c>
    </row>
    <row r="237" spans="1:36" x14ac:dyDescent="0.3">
      <c r="A237" s="7" t="s">
        <v>134</v>
      </c>
      <c r="B237" s="55"/>
      <c r="C237" s="9">
        <f>Aggregate_Efficiency_BAU!C168</f>
        <v>1</v>
      </c>
      <c r="D237" s="9">
        <f>Aggregate_Efficiency_BAU!D168</f>
        <v>1</v>
      </c>
      <c r="E237" s="9">
        <f>Aggregate_Efficiency_BAU!E168</f>
        <v>1</v>
      </c>
      <c r="F237" s="9">
        <f>Aggregate_Efficiency_BAU!F168</f>
        <v>1</v>
      </c>
      <c r="G237" s="9">
        <f>Aggregate_Efficiency_BAU!G168</f>
        <v>1</v>
      </c>
      <c r="H237" s="9">
        <f>Aggregate_Efficiency_BAU!H168</f>
        <v>1</v>
      </c>
      <c r="I237" s="9">
        <f>Aggregate_Efficiency_BAU!I168</f>
        <v>1</v>
      </c>
      <c r="J237" s="9">
        <f>Aggregate_Efficiency_BAU!J168</f>
        <v>1</v>
      </c>
      <c r="K237" s="9">
        <f>Aggregate_Efficiency_BAU!K168</f>
        <v>1</v>
      </c>
      <c r="L237" s="9">
        <f>Aggregate_Efficiency_BAU!L168</f>
        <v>1</v>
      </c>
      <c r="M237" s="9">
        <f>Aggregate_Efficiency_BAU!M168</f>
        <v>1</v>
      </c>
      <c r="N237" s="9">
        <f>Aggregate_Efficiency_BAU!N168</f>
        <v>1</v>
      </c>
      <c r="O237" s="9">
        <f>Aggregate_Efficiency_BAU!O168</f>
        <v>1</v>
      </c>
      <c r="P237" s="9">
        <f>Aggregate_Efficiency_BAU!P168</f>
        <v>1</v>
      </c>
      <c r="Q237" s="9">
        <f>Aggregate_Efficiency_BAU!Q168</f>
        <v>1</v>
      </c>
      <c r="R237" s="9">
        <f>Aggregate_Efficiency_BAU!R168</f>
        <v>1</v>
      </c>
      <c r="S237" s="9">
        <f>Aggregate_Efficiency_BAU!S168</f>
        <v>1</v>
      </c>
      <c r="T237" s="9">
        <f>Aggregate_Efficiency_BAU!T168</f>
        <v>1</v>
      </c>
      <c r="U237" s="9">
        <f>Aggregate_Efficiency_BAU!U168</f>
        <v>1</v>
      </c>
      <c r="V237" s="9">
        <f>Aggregate_Efficiency_BAU!V168</f>
        <v>1</v>
      </c>
      <c r="W237" s="9">
        <f>Aggregate_Efficiency_BAU!W168</f>
        <v>1</v>
      </c>
      <c r="X237" s="9">
        <f>Aggregate_Efficiency_BAU!X168</f>
        <v>1</v>
      </c>
      <c r="Y237" s="9">
        <f>Aggregate_Efficiency_BAU!Y168</f>
        <v>1</v>
      </c>
      <c r="Z237" s="9">
        <f>Aggregate_Efficiency_BAU!Z168</f>
        <v>1</v>
      </c>
      <c r="AA237" s="9">
        <f>Aggregate_Efficiency_BAU!AA168</f>
        <v>1</v>
      </c>
      <c r="AB237" s="9">
        <f>Aggregate_Efficiency_BAU!AB168</f>
        <v>1</v>
      </c>
      <c r="AC237" s="9">
        <f>Aggregate_Efficiency_BAU!AC168</f>
        <v>1</v>
      </c>
      <c r="AD237" s="9">
        <f>Aggregate_Efficiency_BAU!AD168</f>
        <v>1</v>
      </c>
      <c r="AE237" s="9">
        <f>Aggregate_Efficiency_BAU!AE168</f>
        <v>1</v>
      </c>
      <c r="AF237" s="9">
        <f>Aggregate_Efficiency_BAU!AF168</f>
        <v>1</v>
      </c>
      <c r="AG237" s="9">
        <f>Aggregate_Efficiency_BAU!AG168</f>
        <v>1</v>
      </c>
      <c r="AH237" s="9">
        <f>Aggregate_Efficiency_BAU!AH168</f>
        <v>1</v>
      </c>
      <c r="AI237" s="9">
        <f>Aggregate_Efficiency_BAU!AI168</f>
        <v>1</v>
      </c>
      <c r="AJ237" s="10">
        <f>Aggregate_Efficiency_BAU!AJ168</f>
        <v>1</v>
      </c>
    </row>
    <row r="238" spans="1:36" x14ac:dyDescent="0.3">
      <c r="A238" s="7" t="s">
        <v>135</v>
      </c>
      <c r="B238" s="55"/>
      <c r="C238" s="44">
        <f>Aggregate_Efficiency_BAU!C169</f>
        <v>1</v>
      </c>
      <c r="D238" s="44">
        <f>Aggregate_Efficiency_BAU!D169</f>
        <v>1</v>
      </c>
      <c r="E238" s="44">
        <f>Aggregate_Efficiency_BAU!E169</f>
        <v>1</v>
      </c>
      <c r="F238" s="44">
        <f>Aggregate_Efficiency_BAU!F169</f>
        <v>1</v>
      </c>
      <c r="G238" s="44">
        <f>Aggregate_Efficiency_BAU!G169</f>
        <v>1</v>
      </c>
      <c r="H238" s="44">
        <f>Aggregate_Efficiency_BAU!H169</f>
        <v>1</v>
      </c>
      <c r="I238" s="44">
        <f>Aggregate_Efficiency_BAU!I169</f>
        <v>1</v>
      </c>
      <c r="J238" s="44">
        <f>Aggregate_Efficiency_BAU!J169</f>
        <v>1</v>
      </c>
      <c r="K238" s="44">
        <f>Aggregate_Efficiency_BAU!K169</f>
        <v>1</v>
      </c>
      <c r="L238" s="44">
        <f>Aggregate_Efficiency_BAU!L169</f>
        <v>1</v>
      </c>
      <c r="M238" s="44">
        <f>Aggregate_Efficiency_BAU!M169</f>
        <v>1</v>
      </c>
      <c r="N238" s="44">
        <f>Aggregate_Efficiency_BAU!N169</f>
        <v>1</v>
      </c>
      <c r="O238" s="44">
        <f>Aggregate_Efficiency_BAU!O169</f>
        <v>1</v>
      </c>
      <c r="P238" s="44">
        <f>Aggregate_Efficiency_BAU!P169</f>
        <v>1</v>
      </c>
      <c r="Q238" s="44">
        <f>Aggregate_Efficiency_BAU!Q169</f>
        <v>1</v>
      </c>
      <c r="R238" s="44">
        <f>Aggregate_Efficiency_BAU!R169</f>
        <v>1</v>
      </c>
      <c r="S238" s="44">
        <f>Aggregate_Efficiency_BAU!S169</f>
        <v>1</v>
      </c>
      <c r="T238" s="44">
        <f>Aggregate_Efficiency_BAU!T169</f>
        <v>1</v>
      </c>
      <c r="U238" s="44">
        <f>Aggregate_Efficiency_BAU!U169</f>
        <v>1</v>
      </c>
      <c r="V238" s="44">
        <f>Aggregate_Efficiency_BAU!V169</f>
        <v>1</v>
      </c>
      <c r="W238" s="44">
        <f>Aggregate_Efficiency_BAU!W169</f>
        <v>1</v>
      </c>
      <c r="X238" s="44">
        <f>Aggregate_Efficiency_BAU!X169</f>
        <v>1</v>
      </c>
      <c r="Y238" s="44">
        <f>Aggregate_Efficiency_BAU!Y169</f>
        <v>1</v>
      </c>
      <c r="Z238" s="44">
        <f>Aggregate_Efficiency_BAU!Z169</f>
        <v>1</v>
      </c>
      <c r="AA238" s="44">
        <f>Aggregate_Efficiency_BAU!AA169</f>
        <v>1</v>
      </c>
      <c r="AB238" s="44">
        <f>Aggregate_Efficiency_BAU!AB169</f>
        <v>1</v>
      </c>
      <c r="AC238" s="44">
        <f>Aggregate_Efficiency_BAU!AC169</f>
        <v>1</v>
      </c>
      <c r="AD238" s="44">
        <f>Aggregate_Efficiency_BAU!AD169</f>
        <v>1</v>
      </c>
      <c r="AE238" s="44">
        <f>Aggregate_Efficiency_BAU!AE169</f>
        <v>1</v>
      </c>
      <c r="AF238" s="44">
        <f>Aggregate_Efficiency_BAU!AF169</f>
        <v>1</v>
      </c>
      <c r="AG238" s="44">
        <f>Aggregate_Efficiency_BAU!AG169</f>
        <v>1</v>
      </c>
      <c r="AH238" s="44">
        <f>Aggregate_Efficiency_BAU!AH169</f>
        <v>1</v>
      </c>
      <c r="AI238" s="44">
        <f>Aggregate_Efficiency_BAU!AI169</f>
        <v>1</v>
      </c>
      <c r="AJ238" s="45">
        <f>Aggregate_Efficiency_BAU!AJ169</f>
        <v>1</v>
      </c>
    </row>
    <row r="239" spans="1:36" x14ac:dyDescent="0.3">
      <c r="A239" s="7" t="s">
        <v>136</v>
      </c>
      <c r="C239" s="148">
        <f>Aggregate_Efficiency_BAU!C170</f>
        <v>0</v>
      </c>
      <c r="D239" s="44">
        <f>Aggregate_Efficiency_BAU!D170</f>
        <v>0</v>
      </c>
      <c r="E239" s="44">
        <f>Aggregate_Efficiency_BAU!E170</f>
        <v>0</v>
      </c>
      <c r="F239" s="44">
        <f>Aggregate_Efficiency_BAU!F170</f>
        <v>0</v>
      </c>
      <c r="G239" s="44">
        <f>Aggregate_Efficiency_BAU!G170</f>
        <v>0</v>
      </c>
      <c r="H239" s="44">
        <f>Aggregate_Efficiency_BAU!H170</f>
        <v>0</v>
      </c>
      <c r="I239" s="44">
        <f>Aggregate_Efficiency_BAU!I170</f>
        <v>0</v>
      </c>
      <c r="J239" s="44">
        <f>Aggregate_Efficiency_BAU!J170</f>
        <v>0</v>
      </c>
      <c r="K239" s="44">
        <f>Aggregate_Efficiency_BAU!K170</f>
        <v>0</v>
      </c>
      <c r="L239" s="44">
        <f>Aggregate_Efficiency_BAU!L170</f>
        <v>0</v>
      </c>
      <c r="M239" s="44">
        <f>Aggregate_Efficiency_BAU!M170</f>
        <v>0</v>
      </c>
      <c r="N239" s="44">
        <f>Aggregate_Efficiency_BAU!N170</f>
        <v>0</v>
      </c>
      <c r="O239" s="44">
        <f>Aggregate_Efficiency_BAU!O170</f>
        <v>0</v>
      </c>
      <c r="P239" s="44">
        <f>Aggregate_Efficiency_BAU!P170</f>
        <v>0</v>
      </c>
      <c r="Q239" s="44">
        <f>Aggregate_Efficiency_BAU!Q170</f>
        <v>0</v>
      </c>
      <c r="R239" s="44">
        <f>Aggregate_Efficiency_BAU!R170</f>
        <v>0</v>
      </c>
      <c r="S239" s="44">
        <f>Aggregate_Efficiency_BAU!S170</f>
        <v>0</v>
      </c>
      <c r="T239" s="44">
        <f>Aggregate_Efficiency_BAU!T170</f>
        <v>0</v>
      </c>
      <c r="U239" s="44">
        <f>Aggregate_Efficiency_BAU!U170</f>
        <v>0</v>
      </c>
      <c r="V239" s="44">
        <f>Aggregate_Efficiency_BAU!V170</f>
        <v>0</v>
      </c>
      <c r="W239" s="44">
        <f>Aggregate_Efficiency_BAU!W170</f>
        <v>0</v>
      </c>
      <c r="X239" s="44">
        <f>Aggregate_Efficiency_BAU!X170</f>
        <v>0</v>
      </c>
      <c r="Y239" s="44">
        <f>Aggregate_Efficiency_BAU!Y170</f>
        <v>0</v>
      </c>
      <c r="Z239" s="44">
        <f>Aggregate_Efficiency_BAU!Z170</f>
        <v>0</v>
      </c>
      <c r="AA239" s="44">
        <f>Aggregate_Efficiency_BAU!AA170</f>
        <v>0</v>
      </c>
      <c r="AB239" s="44">
        <f>Aggregate_Efficiency_BAU!AB170</f>
        <v>0</v>
      </c>
      <c r="AC239" s="44">
        <f>Aggregate_Efficiency_BAU!AC170</f>
        <v>0</v>
      </c>
      <c r="AD239" s="44">
        <f>Aggregate_Efficiency_BAU!AD170</f>
        <v>0</v>
      </c>
      <c r="AE239" s="44">
        <f>Aggregate_Efficiency_BAU!AE170</f>
        <v>0</v>
      </c>
      <c r="AF239" s="44">
        <f>Aggregate_Efficiency_BAU!AF170</f>
        <v>0</v>
      </c>
      <c r="AG239" s="44">
        <f>Aggregate_Efficiency_BAU!AG170</f>
        <v>0</v>
      </c>
      <c r="AH239" s="44">
        <f>Aggregate_Efficiency_BAU!AH170</f>
        <v>0</v>
      </c>
      <c r="AI239" s="44">
        <f>Aggregate_Efficiency_BAU!AI170</f>
        <v>0</v>
      </c>
      <c r="AJ239" s="45">
        <f>Aggregate_Efficiency_BAU!AJ170</f>
        <v>0</v>
      </c>
    </row>
    <row r="240" spans="1:36" x14ac:dyDescent="0.3">
      <c r="A240" s="7" t="s">
        <v>137</v>
      </c>
      <c r="C240" s="149">
        <f>Aggregate_Efficiency_BAU!C171</f>
        <v>1</v>
      </c>
      <c r="D240" s="9">
        <f>Aggregate_Efficiency_BAU!D171</f>
        <v>1</v>
      </c>
      <c r="E240" s="9">
        <f>Aggregate_Efficiency_BAU!E171</f>
        <v>1</v>
      </c>
      <c r="F240" s="9">
        <f>Aggregate_Efficiency_BAU!F171</f>
        <v>1</v>
      </c>
      <c r="G240" s="9">
        <f>Aggregate_Efficiency_BAU!G171</f>
        <v>1</v>
      </c>
      <c r="H240" s="9">
        <f>Aggregate_Efficiency_BAU!H171</f>
        <v>1</v>
      </c>
      <c r="I240" s="9">
        <f>Aggregate_Efficiency_BAU!I171</f>
        <v>1</v>
      </c>
      <c r="J240" s="9">
        <f>Aggregate_Efficiency_BAU!J171</f>
        <v>1</v>
      </c>
      <c r="K240" s="9">
        <f>Aggregate_Efficiency_BAU!K171</f>
        <v>1</v>
      </c>
      <c r="L240" s="9">
        <f>Aggregate_Efficiency_BAU!L171</f>
        <v>1</v>
      </c>
      <c r="M240" s="9">
        <f>Aggregate_Efficiency_BAU!M171</f>
        <v>1</v>
      </c>
      <c r="N240" s="9">
        <f>Aggregate_Efficiency_BAU!N171</f>
        <v>1</v>
      </c>
      <c r="O240" s="9">
        <f>Aggregate_Efficiency_BAU!O171</f>
        <v>1</v>
      </c>
      <c r="P240" s="9">
        <f>Aggregate_Efficiency_BAU!P171</f>
        <v>1</v>
      </c>
      <c r="Q240" s="9">
        <f>Aggregate_Efficiency_BAU!Q171</f>
        <v>1</v>
      </c>
      <c r="R240" s="9">
        <f>Aggregate_Efficiency_BAU!R171</f>
        <v>1</v>
      </c>
      <c r="S240" s="9">
        <f>Aggregate_Efficiency_BAU!S171</f>
        <v>1</v>
      </c>
      <c r="T240" s="9">
        <f>Aggregate_Efficiency_BAU!T171</f>
        <v>1</v>
      </c>
      <c r="U240" s="9">
        <f>Aggregate_Efficiency_BAU!U171</f>
        <v>1</v>
      </c>
      <c r="V240" s="9">
        <f>Aggregate_Efficiency_BAU!V171</f>
        <v>1</v>
      </c>
      <c r="W240" s="9">
        <f>Aggregate_Efficiency_BAU!W171</f>
        <v>1</v>
      </c>
      <c r="X240" s="9">
        <f>Aggregate_Efficiency_BAU!X171</f>
        <v>1</v>
      </c>
      <c r="Y240" s="9">
        <f>Aggregate_Efficiency_BAU!Y171</f>
        <v>1</v>
      </c>
      <c r="Z240" s="9">
        <f>Aggregate_Efficiency_BAU!Z171</f>
        <v>1</v>
      </c>
      <c r="AA240" s="9">
        <f>Aggregate_Efficiency_BAU!AA171</f>
        <v>1</v>
      </c>
      <c r="AB240" s="9">
        <f>Aggregate_Efficiency_BAU!AB171</f>
        <v>1</v>
      </c>
      <c r="AC240" s="9">
        <f>Aggregate_Efficiency_BAU!AC171</f>
        <v>1</v>
      </c>
      <c r="AD240" s="9">
        <f>Aggregate_Efficiency_BAU!AD171</f>
        <v>1</v>
      </c>
      <c r="AE240" s="9">
        <f>Aggregate_Efficiency_BAU!AE171</f>
        <v>1</v>
      </c>
      <c r="AF240" s="9">
        <f>Aggregate_Efficiency_BAU!AF171</f>
        <v>1</v>
      </c>
      <c r="AG240" s="9">
        <f>Aggregate_Efficiency_BAU!AG171</f>
        <v>1</v>
      </c>
      <c r="AH240" s="9">
        <f>Aggregate_Efficiency_BAU!AH171</f>
        <v>1</v>
      </c>
      <c r="AI240" s="9">
        <f>Aggregate_Efficiency_BAU!AI171</f>
        <v>1</v>
      </c>
      <c r="AJ240" s="10">
        <f>Aggregate_Efficiency_BAU!AJ171</f>
        <v>1</v>
      </c>
    </row>
    <row r="241" spans="1:36" x14ac:dyDescent="0.3">
      <c r="A241" s="7" t="s">
        <v>138</v>
      </c>
      <c r="C241" s="148">
        <f>Aggregate_Efficiency_BAU!C172</f>
        <v>0.99654772283934734</v>
      </c>
      <c r="D241" s="44">
        <f>Aggregate_Efficiency_BAU!D172</f>
        <v>0.99826980475010874</v>
      </c>
      <c r="E241" s="44">
        <f>Aggregate_Efficiency_BAU!E172</f>
        <v>0.99838914220977237</v>
      </c>
      <c r="F241" s="44">
        <f>Aggregate_Efficiency_BAU!F172</f>
        <v>0.99830359912938815</v>
      </c>
      <c r="G241" s="44">
        <f>Aggregate_Efficiency_BAU!G172</f>
        <v>0.9995240499623379</v>
      </c>
      <c r="H241" s="44">
        <f>Aggregate_Efficiency_BAU!H172</f>
        <v>0.9999533303068745</v>
      </c>
      <c r="I241" s="44">
        <f>Aggregate_Efficiency_BAU!I172</f>
        <v>0.9999533303068745</v>
      </c>
      <c r="J241" s="44">
        <f>Aggregate_Efficiency_BAU!J172</f>
        <v>0.9999533303068745</v>
      </c>
      <c r="K241" s="44">
        <f>Aggregate_Efficiency_BAU!K172</f>
        <v>0.9999533303068745</v>
      </c>
      <c r="L241" s="44">
        <f>Aggregate_Efficiency_BAU!L172</f>
        <v>0.9999533303068745</v>
      </c>
      <c r="M241" s="44">
        <f>Aggregate_Efficiency_BAU!M172</f>
        <v>0.9999533303068745</v>
      </c>
      <c r="N241" s="44">
        <f>Aggregate_Efficiency_BAU!N172</f>
        <v>0.9999533303068745</v>
      </c>
      <c r="O241" s="44">
        <f>Aggregate_Efficiency_BAU!O172</f>
        <v>0.9999533303068745</v>
      </c>
      <c r="P241" s="44">
        <f>Aggregate_Efficiency_BAU!P172</f>
        <v>0.9999533303068745</v>
      </c>
      <c r="Q241" s="44">
        <f>Aggregate_Efficiency_BAU!Q172</f>
        <v>0.9999533303068745</v>
      </c>
      <c r="R241" s="44">
        <f>Aggregate_Efficiency_BAU!R172</f>
        <v>0.9999533303068745</v>
      </c>
      <c r="S241" s="44">
        <f>Aggregate_Efficiency_BAU!S172</f>
        <v>0.9999533303068745</v>
      </c>
      <c r="T241" s="44">
        <f>Aggregate_Efficiency_BAU!T172</f>
        <v>0.9999533303068745</v>
      </c>
      <c r="U241" s="44">
        <f>Aggregate_Efficiency_BAU!U172</f>
        <v>0.9999533303068745</v>
      </c>
      <c r="V241" s="44">
        <f>Aggregate_Efficiency_BAU!V172</f>
        <v>0.9999533303068745</v>
      </c>
      <c r="W241" s="44">
        <f>Aggregate_Efficiency_BAU!W172</f>
        <v>0.9999533303068745</v>
      </c>
      <c r="X241" s="44">
        <f>Aggregate_Efficiency_BAU!X172</f>
        <v>0.9999533303068745</v>
      </c>
      <c r="Y241" s="44">
        <f>Aggregate_Efficiency_BAU!Y172</f>
        <v>0.9999533303068745</v>
      </c>
      <c r="Z241" s="44">
        <f>Aggregate_Efficiency_BAU!Z172</f>
        <v>0.9999533303068745</v>
      </c>
      <c r="AA241" s="44">
        <f>Aggregate_Efficiency_BAU!AA172</f>
        <v>0.9999533303068745</v>
      </c>
      <c r="AB241" s="44">
        <f>Aggregate_Efficiency_BAU!AB172</f>
        <v>0.9999533303068745</v>
      </c>
      <c r="AC241" s="44">
        <f>Aggregate_Efficiency_BAU!AC172</f>
        <v>0.9999533303068745</v>
      </c>
      <c r="AD241" s="44">
        <f>Aggregate_Efficiency_BAU!AD172</f>
        <v>0.9999533303068745</v>
      </c>
      <c r="AE241" s="44">
        <f>Aggregate_Efficiency_BAU!AE172</f>
        <v>0.9999533303068745</v>
      </c>
      <c r="AF241" s="44">
        <f>Aggregate_Efficiency_BAU!AF172</f>
        <v>0.9999533303068745</v>
      </c>
      <c r="AG241" s="44">
        <f>Aggregate_Efficiency_BAU!AG172</f>
        <v>0.9999533303068745</v>
      </c>
      <c r="AH241" s="44">
        <f>Aggregate_Efficiency_BAU!AH172</f>
        <v>0.9999533303068745</v>
      </c>
      <c r="AI241" s="44">
        <f>Aggregate_Efficiency_BAU!AI172</f>
        <v>0.9999533303068745</v>
      </c>
      <c r="AJ241" s="45">
        <f>Aggregate_Efficiency_BAU!AJ172</f>
        <v>0.9999533303068745</v>
      </c>
    </row>
    <row r="242" spans="1:36" x14ac:dyDescent="0.3">
      <c r="A242" s="7" t="s">
        <v>139</v>
      </c>
      <c r="C242" s="149">
        <f>Aggregate_Efficiency_BAU!C173</f>
        <v>0</v>
      </c>
      <c r="D242" s="9">
        <f>Aggregate_Efficiency_BAU!D173</f>
        <v>0</v>
      </c>
      <c r="E242" s="9">
        <f>Aggregate_Efficiency_BAU!E173</f>
        <v>0</v>
      </c>
      <c r="F242" s="9">
        <f>Aggregate_Efficiency_BAU!F173</f>
        <v>0</v>
      </c>
      <c r="G242" s="9">
        <f>Aggregate_Efficiency_BAU!G173</f>
        <v>0</v>
      </c>
      <c r="H242" s="9">
        <f>Aggregate_Efficiency_BAU!H173</f>
        <v>0</v>
      </c>
      <c r="I242" s="9">
        <f>Aggregate_Efficiency_BAU!I173</f>
        <v>0</v>
      </c>
      <c r="J242" s="9">
        <f>Aggregate_Efficiency_BAU!J173</f>
        <v>0</v>
      </c>
      <c r="K242" s="9">
        <f>Aggregate_Efficiency_BAU!K173</f>
        <v>0</v>
      </c>
      <c r="L242" s="9">
        <f>Aggregate_Efficiency_BAU!L173</f>
        <v>0</v>
      </c>
      <c r="M242" s="9">
        <f>Aggregate_Efficiency_BAU!M173</f>
        <v>0</v>
      </c>
      <c r="N242" s="9">
        <f>Aggregate_Efficiency_BAU!N173</f>
        <v>0</v>
      </c>
      <c r="O242" s="9">
        <f>Aggregate_Efficiency_BAU!O173</f>
        <v>0</v>
      </c>
      <c r="P242" s="9">
        <f>Aggregate_Efficiency_BAU!P173</f>
        <v>0</v>
      </c>
      <c r="Q242" s="9">
        <f>Aggregate_Efficiency_BAU!Q173</f>
        <v>0</v>
      </c>
      <c r="R242" s="9">
        <f>Aggregate_Efficiency_BAU!R173</f>
        <v>0</v>
      </c>
      <c r="S242" s="9">
        <f>Aggregate_Efficiency_BAU!S173</f>
        <v>0</v>
      </c>
      <c r="T242" s="9">
        <f>Aggregate_Efficiency_BAU!T173</f>
        <v>0</v>
      </c>
      <c r="U242" s="9">
        <f>Aggregate_Efficiency_BAU!U173</f>
        <v>0</v>
      </c>
      <c r="V242" s="9">
        <f>Aggregate_Efficiency_BAU!V173</f>
        <v>0</v>
      </c>
      <c r="W242" s="9">
        <f>Aggregate_Efficiency_BAU!W173</f>
        <v>0</v>
      </c>
      <c r="X242" s="9">
        <f>Aggregate_Efficiency_BAU!X173</f>
        <v>0</v>
      </c>
      <c r="Y242" s="9">
        <f>Aggregate_Efficiency_BAU!Y173</f>
        <v>0</v>
      </c>
      <c r="Z242" s="9">
        <f>Aggregate_Efficiency_BAU!Z173</f>
        <v>0</v>
      </c>
      <c r="AA242" s="9">
        <f>Aggregate_Efficiency_BAU!AA173</f>
        <v>0</v>
      </c>
      <c r="AB242" s="9">
        <f>Aggregate_Efficiency_BAU!AB173</f>
        <v>0</v>
      </c>
      <c r="AC242" s="9">
        <f>Aggregate_Efficiency_BAU!AC173</f>
        <v>0</v>
      </c>
      <c r="AD242" s="9">
        <f>Aggregate_Efficiency_BAU!AD173</f>
        <v>0</v>
      </c>
      <c r="AE242" s="9">
        <f>Aggregate_Efficiency_BAU!AE173</f>
        <v>0</v>
      </c>
      <c r="AF242" s="9">
        <f>Aggregate_Efficiency_BAU!AF173</f>
        <v>0</v>
      </c>
      <c r="AG242" s="9">
        <f>Aggregate_Efficiency_BAU!AG173</f>
        <v>0</v>
      </c>
      <c r="AH242" s="9">
        <f>Aggregate_Efficiency_BAU!AH173</f>
        <v>0</v>
      </c>
      <c r="AI242" s="9">
        <f>Aggregate_Efficiency_BAU!AI173</f>
        <v>0</v>
      </c>
      <c r="AJ242" s="10">
        <f>Aggregate_Efficiency_BAU!AJ173</f>
        <v>0</v>
      </c>
    </row>
    <row r="243" spans="1:36" x14ac:dyDescent="0.3">
      <c r="A243" s="7" t="s">
        <v>140</v>
      </c>
      <c r="C243" s="149">
        <f>Aggregate_Efficiency_BAU!C174</f>
        <v>0</v>
      </c>
      <c r="D243" s="9">
        <f>Aggregate_Efficiency_BAU!D174</f>
        <v>2.520211571761449E-5</v>
      </c>
      <c r="E243" s="9">
        <f>Aggregate_Efficiency_BAU!E174</f>
        <v>3.423119773495434E-4</v>
      </c>
      <c r="F243" s="9">
        <f>Aggregate_Efficiency_BAU!F174</f>
        <v>4.1951427265716026E-4</v>
      </c>
      <c r="G243" s="9">
        <f>Aggregate_Efficiency_BAU!G174</f>
        <v>0</v>
      </c>
      <c r="H243" s="9">
        <f>Aggregate_Efficiency_BAU!H174</f>
        <v>4.6669693125554209E-5</v>
      </c>
      <c r="I243" s="9">
        <f>Aggregate_Efficiency_BAU!I174</f>
        <v>4.6669693125554209E-5</v>
      </c>
      <c r="J243" s="9">
        <f>Aggregate_Efficiency_BAU!J174</f>
        <v>4.6669693125554209E-5</v>
      </c>
      <c r="K243" s="9">
        <f>Aggregate_Efficiency_BAU!K174</f>
        <v>4.6669693125554209E-5</v>
      </c>
      <c r="L243" s="9">
        <f>Aggregate_Efficiency_BAU!L174</f>
        <v>4.6669693125554209E-5</v>
      </c>
      <c r="M243" s="9">
        <f>Aggregate_Efficiency_BAU!M174</f>
        <v>4.6669693125554209E-5</v>
      </c>
      <c r="N243" s="9">
        <f>Aggregate_Efficiency_BAU!N174</f>
        <v>4.6669693125554209E-5</v>
      </c>
      <c r="O243" s="9">
        <f>Aggregate_Efficiency_BAU!O174</f>
        <v>4.6669693125554209E-5</v>
      </c>
      <c r="P243" s="9">
        <f>Aggregate_Efficiency_BAU!P174</f>
        <v>4.6669693125554209E-5</v>
      </c>
      <c r="Q243" s="9">
        <f>Aggregate_Efficiency_BAU!Q174</f>
        <v>4.6669693125554209E-5</v>
      </c>
      <c r="R243" s="9">
        <f>Aggregate_Efficiency_BAU!R174</f>
        <v>4.6669693125554209E-5</v>
      </c>
      <c r="S243" s="9">
        <f>Aggregate_Efficiency_BAU!S174</f>
        <v>4.6669693125554209E-5</v>
      </c>
      <c r="T243" s="9">
        <f>Aggregate_Efficiency_BAU!T174</f>
        <v>4.6669693125554209E-5</v>
      </c>
      <c r="U243" s="9">
        <f>Aggregate_Efficiency_BAU!U174</f>
        <v>4.6669693125554209E-5</v>
      </c>
      <c r="V243" s="9">
        <f>Aggregate_Efficiency_BAU!V174</f>
        <v>4.6669693125554209E-5</v>
      </c>
      <c r="W243" s="9">
        <f>Aggregate_Efficiency_BAU!W174</f>
        <v>4.6669693125554209E-5</v>
      </c>
      <c r="X243" s="9">
        <f>Aggregate_Efficiency_BAU!X174</f>
        <v>4.6669693125554209E-5</v>
      </c>
      <c r="Y243" s="9">
        <f>Aggregate_Efficiency_BAU!Y174</f>
        <v>4.6669693125554209E-5</v>
      </c>
      <c r="Z243" s="9">
        <f>Aggregate_Efficiency_BAU!Z174</f>
        <v>4.6669693125554209E-5</v>
      </c>
      <c r="AA243" s="9">
        <f>Aggregate_Efficiency_BAU!AA174</f>
        <v>4.6669693125554209E-5</v>
      </c>
      <c r="AB243" s="9">
        <f>Aggregate_Efficiency_BAU!AB174</f>
        <v>4.6669693125554209E-5</v>
      </c>
      <c r="AC243" s="9">
        <f>Aggregate_Efficiency_BAU!AC174</f>
        <v>4.6669693125554209E-5</v>
      </c>
      <c r="AD243" s="9">
        <f>Aggregate_Efficiency_BAU!AD174</f>
        <v>4.6669693125554209E-5</v>
      </c>
      <c r="AE243" s="9">
        <f>Aggregate_Efficiency_BAU!AE174</f>
        <v>4.6669693125554209E-5</v>
      </c>
      <c r="AF243" s="9">
        <f>Aggregate_Efficiency_BAU!AF174</f>
        <v>4.6669693125554209E-5</v>
      </c>
      <c r="AG243" s="9">
        <f>Aggregate_Efficiency_BAU!AG174</f>
        <v>4.6669693125554209E-5</v>
      </c>
      <c r="AH243" s="9">
        <f>Aggregate_Efficiency_BAU!AH174</f>
        <v>4.6669693125554209E-5</v>
      </c>
      <c r="AI243" s="9">
        <f>Aggregate_Efficiency_BAU!AI174</f>
        <v>4.6669693125554209E-5</v>
      </c>
      <c r="AJ243" s="10">
        <f>Aggregate_Efficiency_BAU!AJ174</f>
        <v>4.6669693125554209E-5</v>
      </c>
    </row>
    <row r="244" spans="1:36" x14ac:dyDescent="0.3">
      <c r="A244" s="7" t="s">
        <v>141</v>
      </c>
      <c r="C244" s="150">
        <f>Aggregate_Efficiency_BAU!C175</f>
        <v>3.4522771606525699E-3</v>
      </c>
      <c r="D244" s="13">
        <f>Aggregate_Efficiency_BAU!D175</f>
        <v>1.7049931341736138E-3</v>
      </c>
      <c r="E244" s="13">
        <f>Aggregate_Efficiency_BAU!E175</f>
        <v>1.2685458128782203E-3</v>
      </c>
      <c r="F244" s="13">
        <f>Aggregate_Efficiency_BAU!F175</f>
        <v>1.2768865979545887E-3</v>
      </c>
      <c r="G244" s="13">
        <f>Aggregate_Efficiency_BAU!G175</f>
        <v>4.7595003766213334E-4</v>
      </c>
      <c r="H244" s="13">
        <f>Aggregate_Efficiency_BAU!H175</f>
        <v>0</v>
      </c>
      <c r="I244" s="13">
        <f>Aggregate_Efficiency_BAU!I175</f>
        <v>0</v>
      </c>
      <c r="J244" s="13">
        <f>Aggregate_Efficiency_BAU!J175</f>
        <v>0</v>
      </c>
      <c r="K244" s="13">
        <f>Aggregate_Efficiency_BAU!K175</f>
        <v>0</v>
      </c>
      <c r="L244" s="13">
        <f>Aggregate_Efficiency_BAU!L175</f>
        <v>0</v>
      </c>
      <c r="M244" s="13">
        <f>Aggregate_Efficiency_BAU!M175</f>
        <v>0</v>
      </c>
      <c r="N244" s="13">
        <f>Aggregate_Efficiency_BAU!N175</f>
        <v>0</v>
      </c>
      <c r="O244" s="13">
        <f>Aggregate_Efficiency_BAU!O175</f>
        <v>0</v>
      </c>
      <c r="P244" s="13">
        <f>Aggregate_Efficiency_BAU!P175</f>
        <v>0</v>
      </c>
      <c r="Q244" s="13">
        <f>Aggregate_Efficiency_BAU!Q175</f>
        <v>0</v>
      </c>
      <c r="R244" s="13">
        <f>Aggregate_Efficiency_BAU!R175</f>
        <v>0</v>
      </c>
      <c r="S244" s="13">
        <f>Aggregate_Efficiency_BAU!S175</f>
        <v>0</v>
      </c>
      <c r="T244" s="13">
        <f>Aggregate_Efficiency_BAU!T175</f>
        <v>0</v>
      </c>
      <c r="U244" s="13">
        <f>Aggregate_Efficiency_BAU!U175</f>
        <v>0</v>
      </c>
      <c r="V244" s="13">
        <f>Aggregate_Efficiency_BAU!V175</f>
        <v>0</v>
      </c>
      <c r="W244" s="13">
        <f>Aggregate_Efficiency_BAU!W175</f>
        <v>0</v>
      </c>
      <c r="X244" s="13">
        <f>Aggregate_Efficiency_BAU!X175</f>
        <v>0</v>
      </c>
      <c r="Y244" s="13">
        <f>Aggregate_Efficiency_BAU!Y175</f>
        <v>0</v>
      </c>
      <c r="Z244" s="13">
        <f>Aggregate_Efficiency_BAU!Z175</f>
        <v>0</v>
      </c>
      <c r="AA244" s="13">
        <f>Aggregate_Efficiency_BAU!AA175</f>
        <v>0</v>
      </c>
      <c r="AB244" s="13">
        <f>Aggregate_Efficiency_BAU!AB175</f>
        <v>0</v>
      </c>
      <c r="AC244" s="13">
        <f>Aggregate_Efficiency_BAU!AC175</f>
        <v>0</v>
      </c>
      <c r="AD244" s="13">
        <f>Aggregate_Efficiency_BAU!AD175</f>
        <v>0</v>
      </c>
      <c r="AE244" s="13">
        <f>Aggregate_Efficiency_BAU!AE175</f>
        <v>0</v>
      </c>
      <c r="AF244" s="13">
        <f>Aggregate_Efficiency_BAU!AF175</f>
        <v>0</v>
      </c>
      <c r="AG244" s="13">
        <f>Aggregate_Efficiency_BAU!AG175</f>
        <v>0</v>
      </c>
      <c r="AH244" s="13">
        <f>Aggregate_Efficiency_BAU!AH175</f>
        <v>0</v>
      </c>
      <c r="AI244" s="13">
        <f>Aggregate_Efficiency_BAU!AI175</f>
        <v>0</v>
      </c>
      <c r="AJ244" s="14">
        <f>Aggregate_Efficiency_BAU!AJ175</f>
        <v>0</v>
      </c>
    </row>
    <row r="245" spans="1:36" x14ac:dyDescent="0.3">
      <c r="A245" s="7" t="s">
        <v>142</v>
      </c>
      <c r="B245" s="55"/>
      <c r="C245" s="9">
        <f>Aggregate_Efficiency_BAU!C176</f>
        <v>1</v>
      </c>
      <c r="D245" s="9">
        <f>Aggregate_Efficiency_BAU!D176</f>
        <v>1</v>
      </c>
      <c r="E245" s="9">
        <f>Aggregate_Efficiency_BAU!E176</f>
        <v>1</v>
      </c>
      <c r="F245" s="9">
        <f>Aggregate_Efficiency_BAU!F176</f>
        <v>1</v>
      </c>
      <c r="G245" s="9">
        <f>Aggregate_Efficiency_BAU!G176</f>
        <v>1</v>
      </c>
      <c r="H245" s="9">
        <f>Aggregate_Efficiency_BAU!H176</f>
        <v>1</v>
      </c>
      <c r="I245" s="9">
        <f>Aggregate_Efficiency_BAU!I176</f>
        <v>1</v>
      </c>
      <c r="J245" s="9">
        <f>Aggregate_Efficiency_BAU!J176</f>
        <v>1</v>
      </c>
      <c r="K245" s="9">
        <f>Aggregate_Efficiency_BAU!K176</f>
        <v>1</v>
      </c>
      <c r="L245" s="9">
        <f>Aggregate_Efficiency_BAU!L176</f>
        <v>1</v>
      </c>
      <c r="M245" s="9">
        <f>Aggregate_Efficiency_BAU!M176</f>
        <v>1</v>
      </c>
      <c r="N245" s="9">
        <f>Aggregate_Efficiency_BAU!N176</f>
        <v>1</v>
      </c>
      <c r="O245" s="9">
        <f>Aggregate_Efficiency_BAU!O176</f>
        <v>1</v>
      </c>
      <c r="P245" s="9">
        <f>Aggregate_Efficiency_BAU!P176</f>
        <v>1</v>
      </c>
      <c r="Q245" s="9">
        <f>Aggregate_Efficiency_BAU!Q176</f>
        <v>1</v>
      </c>
      <c r="R245" s="9">
        <f>Aggregate_Efficiency_BAU!R176</f>
        <v>1</v>
      </c>
      <c r="S245" s="9">
        <f>Aggregate_Efficiency_BAU!S176</f>
        <v>1</v>
      </c>
      <c r="T245" s="9">
        <f>Aggregate_Efficiency_BAU!T176</f>
        <v>1</v>
      </c>
      <c r="U245" s="9">
        <f>Aggregate_Efficiency_BAU!U176</f>
        <v>1</v>
      </c>
      <c r="V245" s="9">
        <f>Aggregate_Efficiency_BAU!V176</f>
        <v>1</v>
      </c>
      <c r="W245" s="9">
        <f>Aggregate_Efficiency_BAU!W176</f>
        <v>1</v>
      </c>
      <c r="X245" s="9">
        <f>Aggregate_Efficiency_BAU!X176</f>
        <v>1</v>
      </c>
      <c r="Y245" s="9">
        <f>Aggregate_Efficiency_BAU!Y176</f>
        <v>1</v>
      </c>
      <c r="Z245" s="9">
        <f>Aggregate_Efficiency_BAU!Z176</f>
        <v>1</v>
      </c>
      <c r="AA245" s="9">
        <f>Aggregate_Efficiency_BAU!AA176</f>
        <v>1</v>
      </c>
      <c r="AB245" s="9">
        <f>Aggregate_Efficiency_BAU!AB176</f>
        <v>1</v>
      </c>
      <c r="AC245" s="9">
        <f>Aggregate_Efficiency_BAU!AC176</f>
        <v>1</v>
      </c>
      <c r="AD245" s="9">
        <f>Aggregate_Efficiency_BAU!AD176</f>
        <v>1</v>
      </c>
      <c r="AE245" s="9">
        <f>Aggregate_Efficiency_BAU!AE176</f>
        <v>1</v>
      </c>
      <c r="AF245" s="9">
        <f>Aggregate_Efficiency_BAU!AF176</f>
        <v>1</v>
      </c>
      <c r="AG245" s="9">
        <f>Aggregate_Efficiency_BAU!AG176</f>
        <v>1</v>
      </c>
      <c r="AH245" s="9">
        <f>Aggregate_Efficiency_BAU!AH176</f>
        <v>1</v>
      </c>
      <c r="AI245" s="9">
        <f>Aggregate_Efficiency_BAU!AI176</f>
        <v>1</v>
      </c>
      <c r="AJ245" s="10">
        <f>Aggregate_Efficiency_BAU!AJ176</f>
        <v>1</v>
      </c>
    </row>
    <row r="246" spans="1:36" x14ac:dyDescent="0.3">
      <c r="A246" s="7" t="s">
        <v>98</v>
      </c>
      <c r="B246" s="55"/>
      <c r="C246" s="44">
        <f>Aggregate_Efficiency_BAU!C177</f>
        <v>1</v>
      </c>
      <c r="D246" s="44">
        <f>Aggregate_Efficiency_BAU!D177</f>
        <v>1</v>
      </c>
      <c r="E246" s="44">
        <f>Aggregate_Efficiency_BAU!E177</f>
        <v>1</v>
      </c>
      <c r="F246" s="44">
        <f>Aggregate_Efficiency_BAU!F177</f>
        <v>1</v>
      </c>
      <c r="G246" s="44">
        <f>Aggregate_Efficiency_BAU!G177</f>
        <v>1</v>
      </c>
      <c r="H246" s="44">
        <f>Aggregate_Efficiency_BAU!H177</f>
        <v>1</v>
      </c>
      <c r="I246" s="44">
        <f>Aggregate_Efficiency_BAU!I177</f>
        <v>1</v>
      </c>
      <c r="J246" s="44">
        <f>Aggregate_Efficiency_BAU!J177</f>
        <v>1</v>
      </c>
      <c r="K246" s="44">
        <f>Aggregate_Efficiency_BAU!K177</f>
        <v>1</v>
      </c>
      <c r="L246" s="44">
        <f>Aggregate_Efficiency_BAU!L177</f>
        <v>1</v>
      </c>
      <c r="M246" s="44">
        <f>Aggregate_Efficiency_BAU!M177</f>
        <v>1</v>
      </c>
      <c r="N246" s="44">
        <f>Aggregate_Efficiency_BAU!N177</f>
        <v>1</v>
      </c>
      <c r="O246" s="44">
        <f>Aggregate_Efficiency_BAU!O177</f>
        <v>1</v>
      </c>
      <c r="P246" s="44">
        <f>Aggregate_Efficiency_BAU!P177</f>
        <v>1</v>
      </c>
      <c r="Q246" s="44">
        <f>Aggregate_Efficiency_BAU!Q177</f>
        <v>1</v>
      </c>
      <c r="R246" s="44">
        <f>Aggregate_Efficiency_BAU!R177</f>
        <v>1</v>
      </c>
      <c r="S246" s="44">
        <f>Aggregate_Efficiency_BAU!S177</f>
        <v>1</v>
      </c>
      <c r="T246" s="44">
        <f>Aggregate_Efficiency_BAU!T177</f>
        <v>1</v>
      </c>
      <c r="U246" s="44">
        <f>Aggregate_Efficiency_BAU!U177</f>
        <v>1</v>
      </c>
      <c r="V246" s="44">
        <f>Aggregate_Efficiency_BAU!V177</f>
        <v>1</v>
      </c>
      <c r="W246" s="44">
        <f>Aggregate_Efficiency_BAU!W177</f>
        <v>1</v>
      </c>
      <c r="X246" s="44">
        <f>Aggregate_Efficiency_BAU!X177</f>
        <v>1</v>
      </c>
      <c r="Y246" s="44">
        <f>Aggregate_Efficiency_BAU!Y177</f>
        <v>1</v>
      </c>
      <c r="Z246" s="44">
        <f>Aggregate_Efficiency_BAU!Z177</f>
        <v>1</v>
      </c>
      <c r="AA246" s="44">
        <f>Aggregate_Efficiency_BAU!AA177</f>
        <v>1</v>
      </c>
      <c r="AB246" s="44">
        <f>Aggregate_Efficiency_BAU!AB177</f>
        <v>1</v>
      </c>
      <c r="AC246" s="44">
        <f>Aggregate_Efficiency_BAU!AC177</f>
        <v>1</v>
      </c>
      <c r="AD246" s="44">
        <f>Aggregate_Efficiency_BAU!AD177</f>
        <v>1</v>
      </c>
      <c r="AE246" s="44">
        <f>Aggregate_Efficiency_BAU!AE177</f>
        <v>1</v>
      </c>
      <c r="AF246" s="44">
        <f>Aggregate_Efficiency_BAU!AF177</f>
        <v>1</v>
      </c>
      <c r="AG246" s="44">
        <f>Aggregate_Efficiency_BAU!AG177</f>
        <v>1</v>
      </c>
      <c r="AH246" s="44">
        <f>Aggregate_Efficiency_BAU!AH177</f>
        <v>1</v>
      </c>
      <c r="AI246" s="44">
        <f>Aggregate_Efficiency_BAU!AI177</f>
        <v>1</v>
      </c>
      <c r="AJ246" s="45">
        <f>Aggregate_Efficiency_BAU!AJ177</f>
        <v>1</v>
      </c>
    </row>
    <row r="247" spans="1:36" x14ac:dyDescent="0.3">
      <c r="A247" s="7" t="s">
        <v>143</v>
      </c>
      <c r="B247" s="55"/>
      <c r="C247" s="44">
        <f>Aggregate_Efficiency_BAU!C178</f>
        <v>1</v>
      </c>
      <c r="D247" s="44">
        <f>Aggregate_Efficiency_BAU!D178</f>
        <v>1</v>
      </c>
      <c r="E247" s="44">
        <f>Aggregate_Efficiency_BAU!E178</f>
        <v>1</v>
      </c>
      <c r="F247" s="44">
        <f>Aggregate_Efficiency_BAU!F178</f>
        <v>1</v>
      </c>
      <c r="G247" s="44">
        <f>Aggregate_Efficiency_BAU!G178</f>
        <v>1</v>
      </c>
      <c r="H247" s="44">
        <f>Aggregate_Efficiency_BAU!H178</f>
        <v>1</v>
      </c>
      <c r="I247" s="44">
        <f>Aggregate_Efficiency_BAU!I178</f>
        <v>1</v>
      </c>
      <c r="J247" s="44">
        <f>Aggregate_Efficiency_BAU!J178</f>
        <v>1</v>
      </c>
      <c r="K247" s="44">
        <f>Aggregate_Efficiency_BAU!K178</f>
        <v>1</v>
      </c>
      <c r="L247" s="44">
        <f>Aggregate_Efficiency_BAU!L178</f>
        <v>1</v>
      </c>
      <c r="M247" s="44">
        <f>Aggregate_Efficiency_BAU!M178</f>
        <v>1</v>
      </c>
      <c r="N247" s="44">
        <f>Aggregate_Efficiency_BAU!N178</f>
        <v>1</v>
      </c>
      <c r="O247" s="44">
        <f>Aggregate_Efficiency_BAU!O178</f>
        <v>1</v>
      </c>
      <c r="P247" s="44">
        <f>Aggregate_Efficiency_BAU!P178</f>
        <v>1</v>
      </c>
      <c r="Q247" s="44">
        <f>Aggregate_Efficiency_BAU!Q178</f>
        <v>1</v>
      </c>
      <c r="R247" s="44">
        <f>Aggregate_Efficiency_BAU!R178</f>
        <v>1</v>
      </c>
      <c r="S247" s="44">
        <f>Aggregate_Efficiency_BAU!S178</f>
        <v>1</v>
      </c>
      <c r="T247" s="44">
        <f>Aggregate_Efficiency_BAU!T178</f>
        <v>1</v>
      </c>
      <c r="U247" s="44">
        <f>Aggregate_Efficiency_BAU!U178</f>
        <v>1</v>
      </c>
      <c r="V247" s="44">
        <f>Aggregate_Efficiency_BAU!V178</f>
        <v>1</v>
      </c>
      <c r="W247" s="44">
        <f>Aggregate_Efficiency_BAU!W178</f>
        <v>1</v>
      </c>
      <c r="X247" s="44">
        <f>Aggregate_Efficiency_BAU!X178</f>
        <v>1</v>
      </c>
      <c r="Y247" s="44">
        <f>Aggregate_Efficiency_BAU!Y178</f>
        <v>1</v>
      </c>
      <c r="Z247" s="44">
        <f>Aggregate_Efficiency_BAU!Z178</f>
        <v>1</v>
      </c>
      <c r="AA247" s="44">
        <f>Aggregate_Efficiency_BAU!AA178</f>
        <v>1</v>
      </c>
      <c r="AB247" s="44">
        <f>Aggregate_Efficiency_BAU!AB178</f>
        <v>1</v>
      </c>
      <c r="AC247" s="44">
        <f>Aggregate_Efficiency_BAU!AC178</f>
        <v>1</v>
      </c>
      <c r="AD247" s="44">
        <f>Aggregate_Efficiency_BAU!AD178</f>
        <v>1</v>
      </c>
      <c r="AE247" s="44">
        <f>Aggregate_Efficiency_BAU!AE178</f>
        <v>1</v>
      </c>
      <c r="AF247" s="44">
        <f>Aggregate_Efficiency_BAU!AF178</f>
        <v>1</v>
      </c>
      <c r="AG247" s="44">
        <f>Aggregate_Efficiency_BAU!AG178</f>
        <v>1</v>
      </c>
      <c r="AH247" s="44">
        <f>Aggregate_Efficiency_BAU!AH178</f>
        <v>1</v>
      </c>
      <c r="AI247" s="44">
        <f>Aggregate_Efficiency_BAU!AI178</f>
        <v>1</v>
      </c>
      <c r="AJ247" s="45">
        <f>Aggregate_Efficiency_BAU!AJ178</f>
        <v>1</v>
      </c>
    </row>
    <row r="248" spans="1:36" s="22" customFormat="1" x14ac:dyDescent="0.3">
      <c r="A248" s="11" t="s">
        <v>144</v>
      </c>
      <c r="B248" s="56"/>
      <c r="C248" s="164">
        <f>Aggregate_Efficiency_BAU!C179</f>
        <v>1</v>
      </c>
      <c r="D248" s="165">
        <f>Aggregate_Efficiency_BAU!D179</f>
        <v>1</v>
      </c>
      <c r="E248" s="165">
        <f>Aggregate_Efficiency_BAU!E179</f>
        <v>1</v>
      </c>
      <c r="F248" s="165">
        <f>Aggregate_Efficiency_BAU!F179</f>
        <v>1</v>
      </c>
      <c r="G248" s="165">
        <f>Aggregate_Efficiency_BAU!G179</f>
        <v>1</v>
      </c>
      <c r="H248" s="165">
        <f>Aggregate_Efficiency_BAU!H179</f>
        <v>1</v>
      </c>
      <c r="I248" s="165">
        <f>Aggregate_Efficiency_BAU!I179</f>
        <v>1</v>
      </c>
      <c r="J248" s="165">
        <f>Aggregate_Efficiency_BAU!J179</f>
        <v>1</v>
      </c>
      <c r="K248" s="165">
        <f>Aggregate_Efficiency_BAU!K179</f>
        <v>1</v>
      </c>
      <c r="L248" s="165">
        <f>Aggregate_Efficiency_BAU!L179</f>
        <v>1</v>
      </c>
      <c r="M248" s="165">
        <f>Aggregate_Efficiency_BAU!M179</f>
        <v>1</v>
      </c>
      <c r="N248" s="165">
        <f>Aggregate_Efficiency_BAU!N179</f>
        <v>1</v>
      </c>
      <c r="O248" s="165">
        <f>Aggregate_Efficiency_BAU!O179</f>
        <v>1</v>
      </c>
      <c r="P248" s="165">
        <f>Aggregate_Efficiency_BAU!P179</f>
        <v>1</v>
      </c>
      <c r="Q248" s="165">
        <f>Aggregate_Efficiency_BAU!Q179</f>
        <v>1</v>
      </c>
      <c r="R248" s="165">
        <f>Aggregate_Efficiency_BAU!R179</f>
        <v>1</v>
      </c>
      <c r="S248" s="165">
        <f>Aggregate_Efficiency_BAU!S179</f>
        <v>1</v>
      </c>
      <c r="T248" s="165">
        <f>Aggregate_Efficiency_BAU!T179</f>
        <v>1</v>
      </c>
      <c r="U248" s="165">
        <f>Aggregate_Efficiency_BAU!U179</f>
        <v>1</v>
      </c>
      <c r="V248" s="165">
        <f>Aggregate_Efficiency_BAU!V179</f>
        <v>1</v>
      </c>
      <c r="W248" s="164">
        <f>Aggregate_Efficiency_BAU!W179</f>
        <v>1</v>
      </c>
      <c r="X248" s="165">
        <f>Aggregate_Efficiency_BAU!X179</f>
        <v>1</v>
      </c>
      <c r="Y248" s="165">
        <f>Aggregate_Efficiency_BAU!Y179</f>
        <v>1</v>
      </c>
      <c r="Z248" s="165">
        <f>Aggregate_Efficiency_BAU!Z179</f>
        <v>1</v>
      </c>
      <c r="AA248" s="165">
        <f>Aggregate_Efficiency_BAU!AA179</f>
        <v>1</v>
      </c>
      <c r="AB248" s="165">
        <f>Aggregate_Efficiency_BAU!AB179</f>
        <v>1</v>
      </c>
      <c r="AC248" s="165">
        <f>Aggregate_Efficiency_BAU!AC179</f>
        <v>1</v>
      </c>
      <c r="AD248" s="165">
        <f>Aggregate_Efficiency_BAU!AD179</f>
        <v>1</v>
      </c>
      <c r="AE248" s="165">
        <f>Aggregate_Efficiency_BAU!AE179</f>
        <v>1</v>
      </c>
      <c r="AF248" s="165">
        <f>Aggregate_Efficiency_BAU!AF179</f>
        <v>1</v>
      </c>
      <c r="AG248" s="165">
        <f>Aggregate_Efficiency_BAU!AG179</f>
        <v>1</v>
      </c>
      <c r="AH248" s="165">
        <f>Aggregate_Efficiency_BAU!AH179</f>
        <v>1</v>
      </c>
      <c r="AI248" s="165">
        <f>Aggregate_Efficiency_BAU!AI179</f>
        <v>1</v>
      </c>
      <c r="AJ248" s="166">
        <f>Aggregate_Efficiency_BAU!AJ179</f>
        <v>1</v>
      </c>
    </row>
    <row r="249" spans="1:36" x14ac:dyDescent="0.3">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row>
    <row r="250" spans="1:36" x14ac:dyDescent="0.3">
      <c r="A250" s="16" t="s">
        <v>365</v>
      </c>
      <c r="B250" s="54" t="s">
        <v>529</v>
      </c>
      <c r="C250" s="206">
        <f t="shared" ref="C250:AJ250" si="144">+C$133*C166</f>
        <v>507.43218490766861</v>
      </c>
      <c r="D250" s="198">
        <f t="shared" si="144"/>
        <v>455.94458887845252</v>
      </c>
      <c r="E250" s="198">
        <f t="shared" si="144"/>
        <v>496.99718939270895</v>
      </c>
      <c r="F250" s="198">
        <f t="shared" si="144"/>
        <v>442.9740256156316</v>
      </c>
      <c r="G250" s="198">
        <f t="shared" si="144"/>
        <v>461.27216794394542</v>
      </c>
      <c r="H250" s="198">
        <f t="shared" si="144"/>
        <v>308.1469343716804</v>
      </c>
      <c r="I250" s="198">
        <f t="shared" si="144"/>
        <v>398.76276542144035</v>
      </c>
      <c r="J250" s="198">
        <f t="shared" si="144"/>
        <v>379.42109715500004</v>
      </c>
      <c r="K250" s="198">
        <f t="shared" si="144"/>
        <v>358.85394532152441</v>
      </c>
      <c r="L250" s="198">
        <f t="shared" si="144"/>
        <v>338.01826928833026</v>
      </c>
      <c r="M250" s="198">
        <f t="shared" si="144"/>
        <v>316.95705513002855</v>
      </c>
      <c r="N250" s="198">
        <f t="shared" si="144"/>
        <v>295.70983620732579</v>
      </c>
      <c r="O250" s="198">
        <f t="shared" si="144"/>
        <v>274.32222333409163</v>
      </c>
      <c r="P250" s="198">
        <f t="shared" si="144"/>
        <v>252.83260514304644</v>
      </c>
      <c r="Q250" s="198">
        <f t="shared" si="144"/>
        <v>231.28710926530326</v>
      </c>
      <c r="R250" s="198">
        <f t="shared" si="144"/>
        <v>209.72399575145809</v>
      </c>
      <c r="S250" s="198">
        <f t="shared" si="144"/>
        <v>187.75079929483454</v>
      </c>
      <c r="T250" s="198">
        <f t="shared" si="144"/>
        <v>166.02423322286049</v>
      </c>
      <c r="U250" s="198">
        <f t="shared" si="144"/>
        <v>144.50400989736431</v>
      </c>
      <c r="V250" s="198">
        <f t="shared" si="144"/>
        <v>123.2316680259493</v>
      </c>
      <c r="W250" s="198">
        <f t="shared" si="144"/>
        <v>102.23218133488494</v>
      </c>
      <c r="X250" s="198">
        <f t="shared" si="144"/>
        <v>81.529945445332629</v>
      </c>
      <c r="Y250" s="198">
        <f t="shared" si="144"/>
        <v>61.168194169351885</v>
      </c>
      <c r="Z250" s="198">
        <f t="shared" si="144"/>
        <v>41.147841985450427</v>
      </c>
      <c r="AA250" s="198">
        <f t="shared" si="144"/>
        <v>21.496089219526091</v>
      </c>
      <c r="AB250" s="198">
        <f t="shared" si="144"/>
        <v>2.232141000954075</v>
      </c>
      <c r="AC250" s="198">
        <f t="shared" si="144"/>
        <v>0</v>
      </c>
      <c r="AD250" s="198">
        <f t="shared" si="144"/>
        <v>0</v>
      </c>
      <c r="AE250" s="198">
        <f t="shared" si="144"/>
        <v>0</v>
      </c>
      <c r="AF250" s="198">
        <f t="shared" si="144"/>
        <v>0</v>
      </c>
      <c r="AG250" s="198">
        <f t="shared" si="144"/>
        <v>0</v>
      </c>
      <c r="AH250" s="198">
        <f t="shared" si="144"/>
        <v>0</v>
      </c>
      <c r="AI250" s="198">
        <f t="shared" si="144"/>
        <v>0</v>
      </c>
      <c r="AJ250" s="204">
        <f t="shared" si="144"/>
        <v>0</v>
      </c>
    </row>
    <row r="251" spans="1:36" x14ac:dyDescent="0.3">
      <c r="A251" s="7" t="s">
        <v>366</v>
      </c>
      <c r="B251" s="55" t="s">
        <v>529</v>
      </c>
      <c r="C251" s="207">
        <f>+C$133*C167</f>
        <v>14042.957903005292</v>
      </c>
      <c r="D251" s="199">
        <f t="shared" ref="D251:AJ255" si="145">+D$133*D167</f>
        <v>12079.372998584869</v>
      </c>
      <c r="E251" s="199">
        <f t="shared" si="145"/>
        <v>12176.714044622497</v>
      </c>
      <c r="F251" s="199">
        <f t="shared" si="145"/>
        <v>12942.094824207446</v>
      </c>
      <c r="G251" s="199">
        <f t="shared" si="145"/>
        <v>11048.652122176025</v>
      </c>
      <c r="H251" s="199">
        <f t="shared" si="145"/>
        <v>12152.317693316139</v>
      </c>
      <c r="I251" s="199">
        <f t="shared" si="145"/>
        <v>9934.0189947063172</v>
      </c>
      <c r="J251" s="199">
        <f t="shared" si="145"/>
        <v>9228.2031918501234</v>
      </c>
      <c r="K251" s="199">
        <f t="shared" si="145"/>
        <v>8525.7611439374159</v>
      </c>
      <c r="L251" s="199">
        <f t="shared" si="145"/>
        <v>7848.7286357544426</v>
      </c>
      <c r="M251" s="199">
        <f t="shared" si="145"/>
        <v>7196.4343315262713</v>
      </c>
      <c r="N251" s="199">
        <f t="shared" si="145"/>
        <v>6568.1855034603786</v>
      </c>
      <c r="O251" s="199">
        <f t="shared" si="145"/>
        <v>5963.4776108510687</v>
      </c>
      <c r="P251" s="199">
        <f t="shared" si="145"/>
        <v>5381.6917157072385</v>
      </c>
      <c r="Q251" s="199">
        <f t="shared" si="145"/>
        <v>4822.4182150398783</v>
      </c>
      <c r="R251" s="199">
        <f t="shared" si="145"/>
        <v>4285.1170828159748</v>
      </c>
      <c r="S251" s="199">
        <f t="shared" si="145"/>
        <v>3760.6609045262685</v>
      </c>
      <c r="T251" s="199">
        <f t="shared" si="145"/>
        <v>3261.2343667795399</v>
      </c>
      <c r="U251" s="199">
        <f t="shared" si="145"/>
        <v>2784.6647222704883</v>
      </c>
      <c r="V251" s="199">
        <f t="shared" si="145"/>
        <v>2330.4860345245811</v>
      </c>
      <c r="W251" s="199">
        <f t="shared" si="145"/>
        <v>1897.95664026806</v>
      </c>
      <c r="X251" s="199">
        <f t="shared" si="145"/>
        <v>1486.3754920798863</v>
      </c>
      <c r="Y251" s="199">
        <f t="shared" si="145"/>
        <v>1095.4263989415629</v>
      </c>
      <c r="Z251" s="199">
        <f t="shared" si="145"/>
        <v>724.06847257306038</v>
      </c>
      <c r="AA251" s="199">
        <f t="shared" si="145"/>
        <v>371.78477382495061</v>
      </c>
      <c r="AB251" s="199">
        <f t="shared" si="145"/>
        <v>37.955416180491383</v>
      </c>
      <c r="AC251" s="199">
        <f t="shared" si="145"/>
        <v>0</v>
      </c>
      <c r="AD251" s="199">
        <f t="shared" si="145"/>
        <v>0</v>
      </c>
      <c r="AE251" s="199">
        <f t="shared" si="145"/>
        <v>0</v>
      </c>
      <c r="AF251" s="199">
        <f t="shared" si="145"/>
        <v>0</v>
      </c>
      <c r="AG251" s="199">
        <f t="shared" si="145"/>
        <v>0</v>
      </c>
      <c r="AH251" s="199">
        <f t="shared" si="145"/>
        <v>0</v>
      </c>
      <c r="AI251" s="199">
        <f t="shared" si="145"/>
        <v>0</v>
      </c>
      <c r="AJ251" s="203">
        <f t="shared" si="145"/>
        <v>0</v>
      </c>
    </row>
    <row r="252" spans="1:36" x14ac:dyDescent="0.3">
      <c r="A252" s="7" t="s">
        <v>367</v>
      </c>
      <c r="B252" s="55" t="s">
        <v>529</v>
      </c>
      <c r="C252" s="207">
        <f t="shared" ref="C252:R255" si="146">+C$133*C168</f>
        <v>0</v>
      </c>
      <c r="D252" s="199">
        <f t="shared" si="146"/>
        <v>0</v>
      </c>
      <c r="E252" s="199">
        <f t="shared" si="146"/>
        <v>0</v>
      </c>
      <c r="F252" s="199">
        <f t="shared" si="146"/>
        <v>0</v>
      </c>
      <c r="G252" s="199">
        <f t="shared" si="146"/>
        <v>0</v>
      </c>
      <c r="H252" s="199">
        <f t="shared" si="146"/>
        <v>0</v>
      </c>
      <c r="I252" s="199">
        <f t="shared" si="146"/>
        <v>0</v>
      </c>
      <c r="J252" s="199">
        <f t="shared" si="146"/>
        <v>0</v>
      </c>
      <c r="K252" s="199">
        <f t="shared" si="146"/>
        <v>0</v>
      </c>
      <c r="L252" s="199">
        <f t="shared" si="146"/>
        <v>0</v>
      </c>
      <c r="M252" s="199">
        <f t="shared" si="146"/>
        <v>0</v>
      </c>
      <c r="N252" s="199">
        <f t="shared" si="146"/>
        <v>0</v>
      </c>
      <c r="O252" s="199">
        <f t="shared" si="146"/>
        <v>0</v>
      </c>
      <c r="P252" s="199">
        <f t="shared" si="146"/>
        <v>0</v>
      </c>
      <c r="Q252" s="199">
        <f t="shared" si="146"/>
        <v>0</v>
      </c>
      <c r="R252" s="199">
        <f t="shared" si="146"/>
        <v>0</v>
      </c>
      <c r="S252" s="199">
        <f t="shared" si="145"/>
        <v>0</v>
      </c>
      <c r="T252" s="199">
        <f t="shared" si="145"/>
        <v>0</v>
      </c>
      <c r="U252" s="199">
        <f t="shared" si="145"/>
        <v>0</v>
      </c>
      <c r="V252" s="199">
        <f t="shared" si="145"/>
        <v>0</v>
      </c>
      <c r="W252" s="199">
        <f t="shared" si="145"/>
        <v>0</v>
      </c>
      <c r="X252" s="199">
        <f t="shared" si="145"/>
        <v>0</v>
      </c>
      <c r="Y252" s="199">
        <f t="shared" si="145"/>
        <v>0</v>
      </c>
      <c r="Z252" s="199">
        <f t="shared" si="145"/>
        <v>0</v>
      </c>
      <c r="AA252" s="199">
        <f t="shared" si="145"/>
        <v>0</v>
      </c>
      <c r="AB252" s="199">
        <f t="shared" si="145"/>
        <v>0</v>
      </c>
      <c r="AC252" s="199">
        <f t="shared" si="145"/>
        <v>0</v>
      </c>
      <c r="AD252" s="199">
        <f t="shared" si="145"/>
        <v>0</v>
      </c>
      <c r="AE252" s="199">
        <f t="shared" si="145"/>
        <v>0</v>
      </c>
      <c r="AF252" s="199">
        <f t="shared" si="145"/>
        <v>0</v>
      </c>
      <c r="AG252" s="199">
        <f t="shared" si="145"/>
        <v>0</v>
      </c>
      <c r="AH252" s="199">
        <f t="shared" si="145"/>
        <v>0</v>
      </c>
      <c r="AI252" s="199">
        <f t="shared" si="145"/>
        <v>0</v>
      </c>
      <c r="AJ252" s="203">
        <f t="shared" si="145"/>
        <v>0</v>
      </c>
    </row>
    <row r="253" spans="1:36" x14ac:dyDescent="0.3">
      <c r="A253" s="7" t="s">
        <v>368</v>
      </c>
      <c r="B253" s="55" t="s">
        <v>529</v>
      </c>
      <c r="C253" s="207">
        <f t="shared" si="146"/>
        <v>0</v>
      </c>
      <c r="D253" s="199">
        <f t="shared" si="145"/>
        <v>0</v>
      </c>
      <c r="E253" s="199">
        <f t="shared" si="145"/>
        <v>0</v>
      </c>
      <c r="F253" s="199">
        <f t="shared" si="145"/>
        <v>0</v>
      </c>
      <c r="G253" s="199">
        <f t="shared" si="145"/>
        <v>0</v>
      </c>
      <c r="H253" s="199">
        <f t="shared" si="145"/>
        <v>0</v>
      </c>
      <c r="I253" s="199">
        <f t="shared" si="145"/>
        <v>0</v>
      </c>
      <c r="J253" s="199">
        <f t="shared" si="145"/>
        <v>0</v>
      </c>
      <c r="K253" s="199">
        <f t="shared" si="145"/>
        <v>0</v>
      </c>
      <c r="L253" s="199">
        <f t="shared" si="145"/>
        <v>0</v>
      </c>
      <c r="M253" s="199">
        <f t="shared" si="145"/>
        <v>0</v>
      </c>
      <c r="N253" s="199">
        <f t="shared" si="145"/>
        <v>0</v>
      </c>
      <c r="O253" s="199">
        <f t="shared" si="145"/>
        <v>0</v>
      </c>
      <c r="P253" s="199">
        <f t="shared" si="145"/>
        <v>0</v>
      </c>
      <c r="Q253" s="199">
        <f t="shared" si="145"/>
        <v>0</v>
      </c>
      <c r="R253" s="199">
        <f t="shared" si="145"/>
        <v>0</v>
      </c>
      <c r="S253" s="199">
        <f t="shared" si="145"/>
        <v>0</v>
      </c>
      <c r="T253" s="199">
        <f t="shared" si="145"/>
        <v>0</v>
      </c>
      <c r="U253" s="199">
        <f t="shared" si="145"/>
        <v>0</v>
      </c>
      <c r="V253" s="199">
        <f t="shared" si="145"/>
        <v>0</v>
      </c>
      <c r="W253" s="199">
        <f t="shared" si="145"/>
        <v>0</v>
      </c>
      <c r="X253" s="199">
        <f t="shared" si="145"/>
        <v>0</v>
      </c>
      <c r="Y253" s="199">
        <f t="shared" si="145"/>
        <v>0</v>
      </c>
      <c r="Z253" s="199">
        <f t="shared" si="145"/>
        <v>0</v>
      </c>
      <c r="AA253" s="199">
        <f t="shared" si="145"/>
        <v>0</v>
      </c>
      <c r="AB253" s="199">
        <f t="shared" si="145"/>
        <v>0</v>
      </c>
      <c r="AC253" s="199">
        <f t="shared" si="145"/>
        <v>0</v>
      </c>
      <c r="AD253" s="199">
        <f t="shared" si="145"/>
        <v>0</v>
      </c>
      <c r="AE253" s="199">
        <f t="shared" si="145"/>
        <v>0</v>
      </c>
      <c r="AF253" s="199">
        <f t="shared" si="145"/>
        <v>0</v>
      </c>
      <c r="AG253" s="199">
        <f t="shared" si="145"/>
        <v>0</v>
      </c>
      <c r="AH253" s="199">
        <f t="shared" si="145"/>
        <v>0</v>
      </c>
      <c r="AI253" s="199">
        <f t="shared" si="145"/>
        <v>0</v>
      </c>
      <c r="AJ253" s="203">
        <f t="shared" si="145"/>
        <v>0</v>
      </c>
    </row>
    <row r="254" spans="1:36" x14ac:dyDescent="0.3">
      <c r="A254" s="7" t="s">
        <v>369</v>
      </c>
      <c r="B254" s="55" t="s">
        <v>529</v>
      </c>
      <c r="C254" s="207">
        <f t="shared" si="146"/>
        <v>0</v>
      </c>
      <c r="D254" s="199">
        <f t="shared" si="145"/>
        <v>0</v>
      </c>
      <c r="E254" s="199">
        <f t="shared" si="145"/>
        <v>0</v>
      </c>
      <c r="F254" s="199">
        <f t="shared" si="145"/>
        <v>0</v>
      </c>
      <c r="G254" s="199">
        <f t="shared" si="145"/>
        <v>0</v>
      </c>
      <c r="H254" s="199">
        <f t="shared" si="145"/>
        <v>0</v>
      </c>
      <c r="I254" s="199">
        <f t="shared" si="145"/>
        <v>0</v>
      </c>
      <c r="J254" s="199">
        <f t="shared" si="145"/>
        <v>0</v>
      </c>
      <c r="K254" s="199">
        <f t="shared" si="145"/>
        <v>0</v>
      </c>
      <c r="L254" s="199">
        <f t="shared" si="145"/>
        <v>0</v>
      </c>
      <c r="M254" s="199">
        <f t="shared" si="145"/>
        <v>0</v>
      </c>
      <c r="N254" s="199">
        <f t="shared" si="145"/>
        <v>0</v>
      </c>
      <c r="O254" s="199">
        <f t="shared" si="145"/>
        <v>0</v>
      </c>
      <c r="P254" s="199">
        <f t="shared" si="145"/>
        <v>0</v>
      </c>
      <c r="Q254" s="199">
        <f t="shared" si="145"/>
        <v>0</v>
      </c>
      <c r="R254" s="199">
        <f t="shared" si="145"/>
        <v>0</v>
      </c>
      <c r="S254" s="199">
        <f t="shared" si="145"/>
        <v>0</v>
      </c>
      <c r="T254" s="199">
        <f t="shared" si="145"/>
        <v>0</v>
      </c>
      <c r="U254" s="199">
        <f t="shared" si="145"/>
        <v>0</v>
      </c>
      <c r="V254" s="199">
        <f t="shared" si="145"/>
        <v>0</v>
      </c>
      <c r="W254" s="199">
        <f t="shared" si="145"/>
        <v>0</v>
      </c>
      <c r="X254" s="199">
        <f t="shared" si="145"/>
        <v>0</v>
      </c>
      <c r="Y254" s="199">
        <f t="shared" si="145"/>
        <v>0</v>
      </c>
      <c r="Z254" s="199">
        <f t="shared" si="145"/>
        <v>0</v>
      </c>
      <c r="AA254" s="199">
        <f t="shared" si="145"/>
        <v>0</v>
      </c>
      <c r="AB254" s="199">
        <f t="shared" si="145"/>
        <v>0</v>
      </c>
      <c r="AC254" s="199">
        <f t="shared" si="145"/>
        <v>0</v>
      </c>
      <c r="AD254" s="199">
        <f t="shared" si="145"/>
        <v>0</v>
      </c>
      <c r="AE254" s="199">
        <f t="shared" si="145"/>
        <v>0</v>
      </c>
      <c r="AF254" s="199">
        <f t="shared" si="145"/>
        <v>0</v>
      </c>
      <c r="AG254" s="199">
        <f t="shared" si="145"/>
        <v>0</v>
      </c>
      <c r="AH254" s="199">
        <f t="shared" si="145"/>
        <v>0</v>
      </c>
      <c r="AI254" s="199">
        <f t="shared" si="145"/>
        <v>0</v>
      </c>
      <c r="AJ254" s="203">
        <f t="shared" si="145"/>
        <v>0</v>
      </c>
    </row>
    <row r="255" spans="1:36" x14ac:dyDescent="0.3">
      <c r="A255" s="7" t="s">
        <v>370</v>
      </c>
      <c r="B255" s="55" t="s">
        <v>529</v>
      </c>
      <c r="C255" s="207">
        <f t="shared" si="146"/>
        <v>0</v>
      </c>
      <c r="D255" s="199">
        <f t="shared" si="145"/>
        <v>0</v>
      </c>
      <c r="E255" s="199">
        <f t="shared" si="145"/>
        <v>0</v>
      </c>
      <c r="F255" s="199">
        <f t="shared" si="145"/>
        <v>0</v>
      </c>
      <c r="G255" s="199">
        <f t="shared" si="145"/>
        <v>0</v>
      </c>
      <c r="H255" s="199">
        <f t="shared" si="145"/>
        <v>0</v>
      </c>
      <c r="I255" s="199">
        <f t="shared" si="145"/>
        <v>0</v>
      </c>
      <c r="J255" s="199">
        <f t="shared" si="145"/>
        <v>0</v>
      </c>
      <c r="K255" s="199">
        <f t="shared" si="145"/>
        <v>0</v>
      </c>
      <c r="L255" s="199">
        <f t="shared" si="145"/>
        <v>0</v>
      </c>
      <c r="M255" s="199">
        <f t="shared" si="145"/>
        <v>0</v>
      </c>
      <c r="N255" s="199">
        <f t="shared" si="145"/>
        <v>0</v>
      </c>
      <c r="O255" s="199">
        <f t="shared" si="145"/>
        <v>0</v>
      </c>
      <c r="P255" s="199">
        <f t="shared" si="145"/>
        <v>0</v>
      </c>
      <c r="Q255" s="199">
        <f t="shared" si="145"/>
        <v>0</v>
      </c>
      <c r="R255" s="199">
        <f t="shared" si="145"/>
        <v>0</v>
      </c>
      <c r="S255" s="199">
        <f t="shared" si="145"/>
        <v>0</v>
      </c>
      <c r="T255" s="199">
        <f t="shared" si="145"/>
        <v>0</v>
      </c>
      <c r="U255" s="199">
        <f t="shared" si="145"/>
        <v>0</v>
      </c>
      <c r="V255" s="199">
        <f t="shared" si="145"/>
        <v>0</v>
      </c>
      <c r="W255" s="199">
        <f t="shared" si="145"/>
        <v>0</v>
      </c>
      <c r="X255" s="199">
        <f t="shared" si="145"/>
        <v>0</v>
      </c>
      <c r="Y255" s="199">
        <f t="shared" si="145"/>
        <v>0</v>
      </c>
      <c r="Z255" s="199">
        <f t="shared" si="145"/>
        <v>0</v>
      </c>
      <c r="AA255" s="199">
        <f t="shared" si="145"/>
        <v>0</v>
      </c>
      <c r="AB255" s="199">
        <f t="shared" si="145"/>
        <v>0</v>
      </c>
      <c r="AC255" s="199">
        <f t="shared" si="145"/>
        <v>0</v>
      </c>
      <c r="AD255" s="199">
        <f t="shared" si="145"/>
        <v>0</v>
      </c>
      <c r="AE255" s="199">
        <f t="shared" si="145"/>
        <v>0</v>
      </c>
      <c r="AF255" s="199">
        <f t="shared" si="145"/>
        <v>0</v>
      </c>
      <c r="AG255" s="199">
        <f t="shared" si="145"/>
        <v>0</v>
      </c>
      <c r="AH255" s="199">
        <f t="shared" si="145"/>
        <v>0</v>
      </c>
      <c r="AI255" s="199">
        <f t="shared" si="145"/>
        <v>0</v>
      </c>
      <c r="AJ255" s="203">
        <f t="shared" si="145"/>
        <v>0</v>
      </c>
    </row>
    <row r="256" spans="1:36" x14ac:dyDescent="0.3">
      <c r="A256" s="7" t="s">
        <v>371</v>
      </c>
      <c r="B256" s="55" t="s">
        <v>529</v>
      </c>
      <c r="C256" s="206">
        <f t="shared" ref="C256:AJ256" si="147">+C$134*C172</f>
        <v>23.987994255807475</v>
      </c>
      <c r="D256" s="198">
        <f t="shared" si="147"/>
        <v>16.601406892370846</v>
      </c>
      <c r="E256" s="198">
        <f t="shared" si="147"/>
        <v>15.4536148530071</v>
      </c>
      <c r="F256" s="198">
        <f t="shared" si="147"/>
        <v>10.719747144864991</v>
      </c>
      <c r="G256" s="198">
        <f t="shared" si="147"/>
        <v>8.6972355348973114</v>
      </c>
      <c r="H256" s="198">
        <f t="shared" si="147"/>
        <v>8.5332155231311422</v>
      </c>
      <c r="I256" s="198">
        <f t="shared" si="147"/>
        <v>-0.14177573211569353</v>
      </c>
      <c r="J256" s="198">
        <f t="shared" si="147"/>
        <v>-4.159374789322694</v>
      </c>
      <c r="K256" s="198">
        <f t="shared" si="147"/>
        <v>0</v>
      </c>
      <c r="L256" s="198">
        <f t="shared" si="147"/>
        <v>0</v>
      </c>
      <c r="M256" s="198">
        <f t="shared" si="147"/>
        <v>0</v>
      </c>
      <c r="N256" s="198">
        <f t="shared" si="147"/>
        <v>0</v>
      </c>
      <c r="O256" s="198">
        <f t="shared" si="147"/>
        <v>0</v>
      </c>
      <c r="P256" s="198">
        <f t="shared" si="147"/>
        <v>0</v>
      </c>
      <c r="Q256" s="198">
        <f t="shared" si="147"/>
        <v>0</v>
      </c>
      <c r="R256" s="198">
        <f t="shared" si="147"/>
        <v>0</v>
      </c>
      <c r="S256" s="198">
        <f t="shared" si="147"/>
        <v>0</v>
      </c>
      <c r="T256" s="198">
        <f t="shared" si="147"/>
        <v>0</v>
      </c>
      <c r="U256" s="198">
        <f t="shared" si="147"/>
        <v>0</v>
      </c>
      <c r="V256" s="198">
        <f t="shared" si="147"/>
        <v>0</v>
      </c>
      <c r="W256" s="198">
        <f t="shared" si="147"/>
        <v>0</v>
      </c>
      <c r="X256" s="198">
        <f t="shared" si="147"/>
        <v>0</v>
      </c>
      <c r="Y256" s="198">
        <f t="shared" si="147"/>
        <v>0</v>
      </c>
      <c r="Z256" s="198">
        <f t="shared" si="147"/>
        <v>0</v>
      </c>
      <c r="AA256" s="198">
        <f t="shared" si="147"/>
        <v>0</v>
      </c>
      <c r="AB256" s="198">
        <f t="shared" si="147"/>
        <v>0</v>
      </c>
      <c r="AC256" s="198">
        <f t="shared" si="147"/>
        <v>0</v>
      </c>
      <c r="AD256" s="198">
        <f t="shared" si="147"/>
        <v>0</v>
      </c>
      <c r="AE256" s="198">
        <f t="shared" si="147"/>
        <v>0</v>
      </c>
      <c r="AF256" s="198">
        <f t="shared" si="147"/>
        <v>0</v>
      </c>
      <c r="AG256" s="198">
        <f t="shared" si="147"/>
        <v>0</v>
      </c>
      <c r="AH256" s="198">
        <f t="shared" si="147"/>
        <v>0</v>
      </c>
      <c r="AI256" s="198">
        <f t="shared" si="147"/>
        <v>0</v>
      </c>
      <c r="AJ256" s="204">
        <f t="shared" si="147"/>
        <v>0</v>
      </c>
    </row>
    <row r="257" spans="1:36" x14ac:dyDescent="0.3">
      <c r="A257" s="7" t="s">
        <v>372</v>
      </c>
      <c r="B257" s="55" t="s">
        <v>529</v>
      </c>
      <c r="C257" s="207">
        <f t="shared" ref="C257:AJ257" si="148">+C$134*C173</f>
        <v>1689.041695207919</v>
      </c>
      <c r="D257" s="199">
        <f t="shared" si="148"/>
        <v>1908.1103701861311</v>
      </c>
      <c r="E257" s="199">
        <f t="shared" si="148"/>
        <v>1540.2216266161195</v>
      </c>
      <c r="F257" s="199">
        <f t="shared" si="148"/>
        <v>1311.0547894018248</v>
      </c>
      <c r="G257" s="199">
        <f t="shared" si="148"/>
        <v>1418.5890144726645</v>
      </c>
      <c r="H257" s="199">
        <f t="shared" si="148"/>
        <v>1477.0894886166213</v>
      </c>
      <c r="I257" s="199">
        <f t="shared" si="148"/>
        <v>1300.1615075998845</v>
      </c>
      <c r="J257" s="199">
        <f t="shared" si="148"/>
        <v>1229.9690729201752</v>
      </c>
      <c r="K257" s="199">
        <f t="shared" si="148"/>
        <v>1159.1579020975767</v>
      </c>
      <c r="L257" s="199">
        <f t="shared" si="148"/>
        <v>1091.7413578206178</v>
      </c>
      <c r="M257" s="199">
        <f t="shared" si="148"/>
        <v>1027.2227316432729</v>
      </c>
      <c r="N257" s="199">
        <f t="shared" si="148"/>
        <v>965.48889250789989</v>
      </c>
      <c r="O257" s="199">
        <f t="shared" si="148"/>
        <v>906.45274693417207</v>
      </c>
      <c r="P257" s="199">
        <f t="shared" si="148"/>
        <v>850.00925969617469</v>
      </c>
      <c r="Q257" s="199">
        <f t="shared" si="148"/>
        <v>796.08431145237807</v>
      </c>
      <c r="R257" s="199">
        <f t="shared" si="148"/>
        <v>744.5821769210288</v>
      </c>
      <c r="S257" s="199">
        <f t="shared" si="148"/>
        <v>693.81830104386813</v>
      </c>
      <c r="T257" s="199">
        <f t="shared" si="148"/>
        <v>645.85534178183423</v>
      </c>
      <c r="U257" s="199">
        <f t="shared" si="148"/>
        <v>600.33291209008041</v>
      </c>
      <c r="V257" s="199">
        <f t="shared" si="148"/>
        <v>557.19778125447749</v>
      </c>
      <c r="W257" s="199">
        <f t="shared" si="148"/>
        <v>516.34149550782536</v>
      </c>
      <c r="X257" s="199">
        <f t="shared" si="148"/>
        <v>477.65668366236542</v>
      </c>
      <c r="Y257" s="199">
        <f t="shared" si="148"/>
        <v>441.16993422088626</v>
      </c>
      <c r="Z257" s="199">
        <f t="shared" si="148"/>
        <v>406.67042163000627</v>
      </c>
      <c r="AA257" s="199">
        <f t="shared" si="148"/>
        <v>374.11095656983667</v>
      </c>
      <c r="AB257" s="199">
        <f t="shared" si="148"/>
        <v>343.3771265045329</v>
      </c>
      <c r="AC257" s="199">
        <f t="shared" si="148"/>
        <v>313.69403284295811</v>
      </c>
      <c r="AD257" s="199">
        <f t="shared" si="148"/>
        <v>285.74010579288927</v>
      </c>
      <c r="AE257" s="199">
        <f t="shared" si="148"/>
        <v>259.5343467164584</v>
      </c>
      <c r="AF257" s="199">
        <f t="shared" si="148"/>
        <v>235.01137612281454</v>
      </c>
      <c r="AG257" s="199">
        <f t="shared" si="148"/>
        <v>212.08401868187633</v>
      </c>
      <c r="AH257" s="199">
        <f t="shared" si="148"/>
        <v>190.67838023647641</v>
      </c>
      <c r="AI257" s="199">
        <f t="shared" si="148"/>
        <v>170.54377847558342</v>
      </c>
      <c r="AJ257" s="203">
        <f t="shared" si="148"/>
        <v>151.25940921365392</v>
      </c>
    </row>
    <row r="258" spans="1:36" x14ac:dyDescent="0.3">
      <c r="A258" s="7" t="s">
        <v>373</v>
      </c>
      <c r="B258" s="55" t="s">
        <v>529</v>
      </c>
      <c r="C258" s="207">
        <f t="shared" ref="C258:AJ258" si="149">+C$134*C174</f>
        <v>0</v>
      </c>
      <c r="D258" s="199">
        <f t="shared" si="149"/>
        <v>0</v>
      </c>
      <c r="E258" s="199">
        <f t="shared" si="149"/>
        <v>0</v>
      </c>
      <c r="F258" s="199">
        <f t="shared" si="149"/>
        <v>0</v>
      </c>
      <c r="G258" s="199">
        <f t="shared" si="149"/>
        <v>0</v>
      </c>
      <c r="H258" s="199">
        <f t="shared" si="149"/>
        <v>0</v>
      </c>
      <c r="I258" s="199">
        <f t="shared" si="149"/>
        <v>0</v>
      </c>
      <c r="J258" s="199">
        <f t="shared" si="149"/>
        <v>0</v>
      </c>
      <c r="K258" s="199">
        <f t="shared" si="149"/>
        <v>0</v>
      </c>
      <c r="L258" s="199">
        <f t="shared" si="149"/>
        <v>0</v>
      </c>
      <c r="M258" s="199">
        <f t="shared" si="149"/>
        <v>0</v>
      </c>
      <c r="N258" s="199">
        <f t="shared" si="149"/>
        <v>0</v>
      </c>
      <c r="O258" s="199">
        <f t="shared" si="149"/>
        <v>0</v>
      </c>
      <c r="P258" s="199">
        <f t="shared" si="149"/>
        <v>0</v>
      </c>
      <c r="Q258" s="199">
        <f t="shared" si="149"/>
        <v>0</v>
      </c>
      <c r="R258" s="199">
        <f t="shared" si="149"/>
        <v>0</v>
      </c>
      <c r="S258" s="199">
        <f t="shared" si="149"/>
        <v>0</v>
      </c>
      <c r="T258" s="199">
        <f t="shared" si="149"/>
        <v>0</v>
      </c>
      <c r="U258" s="199">
        <f t="shared" si="149"/>
        <v>0</v>
      </c>
      <c r="V258" s="199">
        <f t="shared" si="149"/>
        <v>0</v>
      </c>
      <c r="W258" s="199">
        <f t="shared" si="149"/>
        <v>0</v>
      </c>
      <c r="X258" s="199">
        <f t="shared" si="149"/>
        <v>0</v>
      </c>
      <c r="Y258" s="199">
        <f t="shared" si="149"/>
        <v>0</v>
      </c>
      <c r="Z258" s="199">
        <f t="shared" si="149"/>
        <v>0</v>
      </c>
      <c r="AA258" s="199">
        <f t="shared" si="149"/>
        <v>0</v>
      </c>
      <c r="AB258" s="199">
        <f t="shared" si="149"/>
        <v>0</v>
      </c>
      <c r="AC258" s="199">
        <f t="shared" si="149"/>
        <v>0</v>
      </c>
      <c r="AD258" s="199">
        <f t="shared" si="149"/>
        <v>0</v>
      </c>
      <c r="AE258" s="199">
        <f t="shared" si="149"/>
        <v>0</v>
      </c>
      <c r="AF258" s="199">
        <f t="shared" si="149"/>
        <v>0</v>
      </c>
      <c r="AG258" s="199">
        <f t="shared" si="149"/>
        <v>0</v>
      </c>
      <c r="AH258" s="199">
        <f t="shared" si="149"/>
        <v>0</v>
      </c>
      <c r="AI258" s="199">
        <f t="shared" si="149"/>
        <v>0</v>
      </c>
      <c r="AJ258" s="203">
        <f t="shared" si="149"/>
        <v>0</v>
      </c>
    </row>
    <row r="259" spans="1:36" x14ac:dyDescent="0.3">
      <c r="A259" s="7" t="s">
        <v>374</v>
      </c>
      <c r="B259" s="55" t="s">
        <v>529</v>
      </c>
      <c r="C259" s="207">
        <f t="shared" ref="C259:AJ259" si="150">+C$134*C175</f>
        <v>3578.4235588636038</v>
      </c>
      <c r="D259" s="199">
        <f t="shared" si="150"/>
        <v>3085.7920399217287</v>
      </c>
      <c r="E259" s="199">
        <f t="shared" si="150"/>
        <v>2426.2402244549385</v>
      </c>
      <c r="F259" s="199">
        <f t="shared" si="150"/>
        <v>2724.5528766784573</v>
      </c>
      <c r="G259" s="199">
        <f t="shared" si="150"/>
        <v>2350.556814899895</v>
      </c>
      <c r="H259" s="199">
        <f t="shared" si="150"/>
        <v>3507.8036570824484</v>
      </c>
      <c r="I259" s="199">
        <f t="shared" si="150"/>
        <v>2597.1812617274663</v>
      </c>
      <c r="J259" s="199">
        <f t="shared" si="150"/>
        <v>2484.2453292546543</v>
      </c>
      <c r="K259" s="199">
        <f t="shared" si="150"/>
        <v>2367.5683509590194</v>
      </c>
      <c r="L259" s="199">
        <f t="shared" si="150"/>
        <v>2255.3047630647525</v>
      </c>
      <c r="M259" s="199">
        <f t="shared" si="150"/>
        <v>2146.5609860964564</v>
      </c>
      <c r="N259" s="199">
        <f t="shared" si="150"/>
        <v>2041.2131287255013</v>
      </c>
      <c r="O259" s="199">
        <f t="shared" si="150"/>
        <v>1939.1876267745665</v>
      </c>
      <c r="P259" s="199">
        <f t="shared" si="150"/>
        <v>1840.3690276055495</v>
      </c>
      <c r="Q259" s="199">
        <f t="shared" si="150"/>
        <v>1744.7044871455391</v>
      </c>
      <c r="R259" s="199">
        <f t="shared" si="150"/>
        <v>1652.0910910362463</v>
      </c>
      <c r="S259" s="199">
        <f t="shared" si="150"/>
        <v>1558.8514938149824</v>
      </c>
      <c r="T259" s="199">
        <f t="shared" si="150"/>
        <v>1469.647522865994</v>
      </c>
      <c r="U259" s="199">
        <f t="shared" si="150"/>
        <v>1383.7977349334017</v>
      </c>
      <c r="V259" s="199">
        <f t="shared" si="150"/>
        <v>1301.3027702839734</v>
      </c>
      <c r="W259" s="199">
        <f t="shared" si="150"/>
        <v>1222.0331726669315</v>
      </c>
      <c r="X259" s="199">
        <f t="shared" si="150"/>
        <v>1145.8556160983885</v>
      </c>
      <c r="Y259" s="199">
        <f t="shared" si="150"/>
        <v>1072.9557669945905</v>
      </c>
      <c r="Z259" s="199">
        <f t="shared" si="150"/>
        <v>1002.9447566169152</v>
      </c>
      <c r="AA259" s="199">
        <f t="shared" si="150"/>
        <v>935.82142895698576</v>
      </c>
      <c r="AB259" s="199">
        <f t="shared" si="150"/>
        <v>871.41449674878811</v>
      </c>
      <c r="AC259" s="199">
        <f t="shared" si="150"/>
        <v>807.84217828043109</v>
      </c>
      <c r="AD259" s="199">
        <f t="shared" si="150"/>
        <v>746.90904816920897</v>
      </c>
      <c r="AE259" s="199">
        <f t="shared" si="150"/>
        <v>688.78011403758876</v>
      </c>
      <c r="AF259" s="199">
        <f t="shared" si="150"/>
        <v>633.40375631494339</v>
      </c>
      <c r="AG259" s="199">
        <f t="shared" si="150"/>
        <v>580.66598172843055</v>
      </c>
      <c r="AH259" s="199">
        <f t="shared" si="150"/>
        <v>530.48296281893045</v>
      </c>
      <c r="AI259" s="199">
        <f t="shared" si="150"/>
        <v>482.26599754553746</v>
      </c>
      <c r="AJ259" s="203">
        <f t="shared" si="150"/>
        <v>434.89836171434138</v>
      </c>
    </row>
    <row r="260" spans="1:36" x14ac:dyDescent="0.3">
      <c r="A260" s="7" t="s">
        <v>375</v>
      </c>
      <c r="B260" s="55" t="s">
        <v>529</v>
      </c>
      <c r="C260" s="207">
        <f t="shared" ref="C260:AJ260" si="151">+C$134*C176</f>
        <v>2436.5062300303125</v>
      </c>
      <c r="D260" s="199">
        <f t="shared" si="151"/>
        <v>2371.6659210395042</v>
      </c>
      <c r="E260" s="199">
        <f t="shared" si="151"/>
        <v>2351.9902570554686</v>
      </c>
      <c r="F260" s="199">
        <f t="shared" si="151"/>
        <v>2173.0458855090601</v>
      </c>
      <c r="G260" s="199">
        <f t="shared" si="151"/>
        <v>1966.5377707878877</v>
      </c>
      <c r="H260" s="199">
        <f t="shared" si="151"/>
        <v>2245.3936815279994</v>
      </c>
      <c r="I260" s="199">
        <f t="shared" si="151"/>
        <v>1721.5691702852248</v>
      </c>
      <c r="J260" s="199">
        <f t="shared" si="151"/>
        <v>1584.5894106523522</v>
      </c>
      <c r="K260" s="199">
        <f t="shared" si="151"/>
        <v>1450.8342643446845</v>
      </c>
      <c r="L260" s="199">
        <f t="shared" si="151"/>
        <v>1325.396086020847</v>
      </c>
      <c r="M260" s="199">
        <f t="shared" si="151"/>
        <v>1207.4579459117167</v>
      </c>
      <c r="N260" s="199">
        <f t="shared" si="151"/>
        <v>1096.7052306944181</v>
      </c>
      <c r="O260" s="199">
        <f t="shared" si="151"/>
        <v>992.86052411641549</v>
      </c>
      <c r="P260" s="199">
        <f t="shared" si="151"/>
        <v>895.63241662809924</v>
      </c>
      <c r="Q260" s="199">
        <f t="shared" si="151"/>
        <v>804.76906043681072</v>
      </c>
      <c r="R260" s="199">
        <f t="shared" si="151"/>
        <v>720.00115460225561</v>
      </c>
      <c r="S260" s="199">
        <f t="shared" si="151"/>
        <v>639.60229768692886</v>
      </c>
      <c r="T260" s="199">
        <f t="shared" si="151"/>
        <v>565.42956700651268</v>
      </c>
      <c r="U260" s="199">
        <f t="shared" si="151"/>
        <v>496.9436816976426</v>
      </c>
      <c r="V260" s="199">
        <f t="shared" si="151"/>
        <v>433.90147295596631</v>
      </c>
      <c r="W260" s="199">
        <f t="shared" si="151"/>
        <v>376.01858682943026</v>
      </c>
      <c r="X260" s="199">
        <f t="shared" si="151"/>
        <v>323.02184064100743</v>
      </c>
      <c r="Y260" s="199">
        <f t="shared" si="151"/>
        <v>274.732461406531</v>
      </c>
      <c r="Z260" s="199">
        <f t="shared" si="151"/>
        <v>230.8191932223472</v>
      </c>
      <c r="AA260" s="199">
        <f t="shared" si="151"/>
        <v>191.06924800492831</v>
      </c>
      <c r="AB260" s="199">
        <f t="shared" si="151"/>
        <v>155.23869379284565</v>
      </c>
      <c r="AC260" s="199">
        <f t="shared" si="151"/>
        <v>122.84041253476812</v>
      </c>
      <c r="AD260" s="199">
        <f t="shared" si="151"/>
        <v>94.047342288913626</v>
      </c>
      <c r="AE260" s="199">
        <f t="shared" si="151"/>
        <v>68.679546950701919</v>
      </c>
      <c r="AF260" s="199">
        <f t="shared" si="151"/>
        <v>46.522957759776752</v>
      </c>
      <c r="AG260" s="199">
        <f t="shared" si="151"/>
        <v>27.365050214726114</v>
      </c>
      <c r="AH260" s="199">
        <f t="shared" si="151"/>
        <v>11.005016843540819</v>
      </c>
      <c r="AI260" s="199">
        <f t="shared" si="151"/>
        <v>0</v>
      </c>
      <c r="AJ260" s="203">
        <f t="shared" si="151"/>
        <v>0</v>
      </c>
    </row>
    <row r="261" spans="1:36" x14ac:dyDescent="0.3">
      <c r="A261" s="7" t="s">
        <v>376</v>
      </c>
      <c r="B261" s="55" t="s">
        <v>529</v>
      </c>
      <c r="C261" s="207">
        <f t="shared" ref="C261:AJ261" si="152">+C$134*C177</f>
        <v>0</v>
      </c>
      <c r="D261" s="199">
        <f t="shared" si="152"/>
        <v>0</v>
      </c>
      <c r="E261" s="199">
        <f t="shared" si="152"/>
        <v>0</v>
      </c>
      <c r="F261" s="199">
        <f t="shared" si="152"/>
        <v>0</v>
      </c>
      <c r="G261" s="199">
        <f t="shared" si="152"/>
        <v>0</v>
      </c>
      <c r="H261" s="199">
        <f t="shared" si="152"/>
        <v>0</v>
      </c>
      <c r="I261" s="199">
        <f t="shared" si="152"/>
        <v>0</v>
      </c>
      <c r="J261" s="199">
        <f t="shared" si="152"/>
        <v>0</v>
      </c>
      <c r="K261" s="199">
        <f t="shared" si="152"/>
        <v>0</v>
      </c>
      <c r="L261" s="199">
        <f t="shared" si="152"/>
        <v>0</v>
      </c>
      <c r="M261" s="199">
        <f t="shared" si="152"/>
        <v>0</v>
      </c>
      <c r="N261" s="199">
        <f t="shared" si="152"/>
        <v>0</v>
      </c>
      <c r="O261" s="199">
        <f t="shared" si="152"/>
        <v>0</v>
      </c>
      <c r="P261" s="199">
        <f t="shared" si="152"/>
        <v>0</v>
      </c>
      <c r="Q261" s="199">
        <f t="shared" si="152"/>
        <v>0</v>
      </c>
      <c r="R261" s="199">
        <f t="shared" si="152"/>
        <v>0</v>
      </c>
      <c r="S261" s="199">
        <f t="shared" si="152"/>
        <v>0</v>
      </c>
      <c r="T261" s="199">
        <f t="shared" si="152"/>
        <v>0</v>
      </c>
      <c r="U261" s="199">
        <f t="shared" si="152"/>
        <v>0</v>
      </c>
      <c r="V261" s="199">
        <f t="shared" si="152"/>
        <v>0</v>
      </c>
      <c r="W261" s="199">
        <f t="shared" si="152"/>
        <v>0</v>
      </c>
      <c r="X261" s="199">
        <f t="shared" si="152"/>
        <v>0</v>
      </c>
      <c r="Y261" s="199">
        <f t="shared" si="152"/>
        <v>0</v>
      </c>
      <c r="Z261" s="199">
        <f t="shared" si="152"/>
        <v>0</v>
      </c>
      <c r="AA261" s="199">
        <f t="shared" si="152"/>
        <v>0</v>
      </c>
      <c r="AB261" s="199">
        <f t="shared" si="152"/>
        <v>0</v>
      </c>
      <c r="AC261" s="199">
        <f t="shared" si="152"/>
        <v>0</v>
      </c>
      <c r="AD261" s="199">
        <f t="shared" si="152"/>
        <v>0</v>
      </c>
      <c r="AE261" s="199">
        <f t="shared" si="152"/>
        <v>0</v>
      </c>
      <c r="AF261" s="199">
        <f t="shared" si="152"/>
        <v>0</v>
      </c>
      <c r="AG261" s="199">
        <f t="shared" si="152"/>
        <v>0</v>
      </c>
      <c r="AH261" s="199">
        <f t="shared" si="152"/>
        <v>0</v>
      </c>
      <c r="AI261" s="199">
        <f t="shared" si="152"/>
        <v>0</v>
      </c>
      <c r="AJ261" s="203">
        <f t="shared" si="152"/>
        <v>0</v>
      </c>
    </row>
    <row r="262" spans="1:36" x14ac:dyDescent="0.3">
      <c r="A262" s="7" t="s">
        <v>377</v>
      </c>
      <c r="B262" s="55" t="s">
        <v>529</v>
      </c>
      <c r="C262" s="207">
        <f t="shared" ref="C262:AJ262" si="153">+C$134*C178</f>
        <v>697.26848988938241</v>
      </c>
      <c r="D262" s="199">
        <f t="shared" si="153"/>
        <v>916.74075620131305</v>
      </c>
      <c r="E262" s="199">
        <f t="shared" si="153"/>
        <v>967.48479067625715</v>
      </c>
      <c r="F262" s="199">
        <f t="shared" si="153"/>
        <v>1068.5347956265796</v>
      </c>
      <c r="G262" s="199">
        <f t="shared" si="153"/>
        <v>1173.9549150859414</v>
      </c>
      <c r="H262" s="199">
        <f t="shared" si="153"/>
        <v>1407.2385425754965</v>
      </c>
      <c r="I262" s="199">
        <f t="shared" si="153"/>
        <v>1104.4986877656438</v>
      </c>
      <c r="J262" s="199">
        <f t="shared" si="153"/>
        <v>1101.7404867227676</v>
      </c>
      <c r="K262" s="199">
        <f t="shared" si="153"/>
        <v>1093.2341919399819</v>
      </c>
      <c r="L262" s="199">
        <f t="shared" si="153"/>
        <v>1082.6756552675261</v>
      </c>
      <c r="M262" s="199">
        <f t="shared" si="153"/>
        <v>1069.8485534800845</v>
      </c>
      <c r="N262" s="199">
        <f t="shared" si="153"/>
        <v>1054.8696295493655</v>
      </c>
      <c r="O262" s="199">
        <f t="shared" si="153"/>
        <v>1037.8742325974365</v>
      </c>
      <c r="P262" s="199">
        <f t="shared" si="153"/>
        <v>1018.9698607577033</v>
      </c>
      <c r="Q262" s="199">
        <f t="shared" si="153"/>
        <v>998.29205066076361</v>
      </c>
      <c r="R262" s="199">
        <f t="shared" si="153"/>
        <v>975.94357751423263</v>
      </c>
      <c r="S262" s="199">
        <f t="shared" si="153"/>
        <v>949.8423133198097</v>
      </c>
      <c r="T262" s="199">
        <f t="shared" si="153"/>
        <v>922.86939396435776</v>
      </c>
      <c r="U262" s="199">
        <f t="shared" si="153"/>
        <v>894.79884737858231</v>
      </c>
      <c r="V262" s="199">
        <f t="shared" si="153"/>
        <v>865.80846698242897</v>
      </c>
      <c r="W262" s="199">
        <f t="shared" si="153"/>
        <v>835.98788909725806</v>
      </c>
      <c r="X262" s="199">
        <f t="shared" si="153"/>
        <v>805.41509384557912</v>
      </c>
      <c r="Y262" s="199">
        <f t="shared" si="153"/>
        <v>774.38901122589607</v>
      </c>
      <c r="Z262" s="199">
        <f t="shared" si="153"/>
        <v>742.79782442923465</v>
      </c>
      <c r="AA262" s="199">
        <f t="shared" si="153"/>
        <v>710.79555498381774</v>
      </c>
      <c r="AB262" s="199">
        <f t="shared" si="153"/>
        <v>678.40438468452919</v>
      </c>
      <c r="AC262" s="199">
        <f t="shared" si="153"/>
        <v>644.27001790967142</v>
      </c>
      <c r="AD262" s="199">
        <f t="shared" si="153"/>
        <v>609.90558237956122</v>
      </c>
      <c r="AE262" s="199">
        <f t="shared" si="153"/>
        <v>575.59209062497564</v>
      </c>
      <c r="AF262" s="199">
        <f t="shared" si="153"/>
        <v>541.43865966453313</v>
      </c>
      <c r="AG262" s="199">
        <f t="shared" si="153"/>
        <v>507.49662490919098</v>
      </c>
      <c r="AH262" s="199">
        <f t="shared" si="153"/>
        <v>473.83618352292967</v>
      </c>
      <c r="AI262" s="199">
        <f t="shared" si="153"/>
        <v>440.06103807831886</v>
      </c>
      <c r="AJ262" s="203">
        <f t="shared" si="153"/>
        <v>405.23804081455285</v>
      </c>
    </row>
    <row r="263" spans="1:36" x14ac:dyDescent="0.3">
      <c r="A263" s="7" t="s">
        <v>378</v>
      </c>
      <c r="B263" s="55" t="s">
        <v>529</v>
      </c>
      <c r="C263" s="207">
        <f t="shared" ref="C263:AJ263" si="154">+C$134*C179</f>
        <v>438.54653001125001</v>
      </c>
      <c r="D263" s="199">
        <f t="shared" si="154"/>
        <v>427.97320208072557</v>
      </c>
      <c r="E263" s="199">
        <f t="shared" si="154"/>
        <v>403.24630827890763</v>
      </c>
      <c r="F263" s="199">
        <f t="shared" si="154"/>
        <v>387.64799909788957</v>
      </c>
      <c r="G263" s="199">
        <f t="shared" si="154"/>
        <v>399.969705330159</v>
      </c>
      <c r="H263" s="199">
        <f t="shared" si="154"/>
        <v>428.05487197324783</v>
      </c>
      <c r="I263" s="199">
        <f t="shared" si="154"/>
        <v>373.86733172320265</v>
      </c>
      <c r="J263" s="199">
        <f t="shared" si="154"/>
        <v>361.84251170100782</v>
      </c>
      <c r="K263" s="199">
        <f t="shared" si="154"/>
        <v>348.89049722385266</v>
      </c>
      <c r="L263" s="199">
        <f t="shared" si="154"/>
        <v>336.20644834858484</v>
      </c>
      <c r="M263" s="199">
        <f t="shared" si="154"/>
        <v>323.6770370003498</v>
      </c>
      <c r="N263" s="199">
        <f t="shared" si="154"/>
        <v>311.30026949467265</v>
      </c>
      <c r="O263" s="199">
        <f t="shared" si="154"/>
        <v>299.08113535599688</v>
      </c>
      <c r="P263" s="199">
        <f t="shared" si="154"/>
        <v>287.01765580523715</v>
      </c>
      <c r="Q263" s="199">
        <f t="shared" si="154"/>
        <v>275.11699675308529</v>
      </c>
      <c r="R263" s="199">
        <f t="shared" si="154"/>
        <v>263.37804423734934</v>
      </c>
      <c r="S263" s="199">
        <f t="shared" si="154"/>
        <v>251.22298510480783</v>
      </c>
      <c r="T263" s="199">
        <f t="shared" si="154"/>
        <v>239.40690910854102</v>
      </c>
      <c r="U263" s="199">
        <f t="shared" si="154"/>
        <v>227.83768882525618</v>
      </c>
      <c r="V263" s="199">
        <f t="shared" si="154"/>
        <v>216.53201350924633</v>
      </c>
      <c r="W263" s="199">
        <f t="shared" si="154"/>
        <v>205.48477536145936</v>
      </c>
      <c r="X263" s="199">
        <f t="shared" si="154"/>
        <v>194.68937361036774</v>
      </c>
      <c r="Y263" s="199">
        <f t="shared" si="154"/>
        <v>184.19310112523948</v>
      </c>
      <c r="Z263" s="199">
        <f t="shared" si="154"/>
        <v>173.94498699763986</v>
      </c>
      <c r="AA263" s="199">
        <f t="shared" si="154"/>
        <v>163.95931080619403</v>
      </c>
      <c r="AB263" s="199">
        <f t="shared" si="154"/>
        <v>154.22029975696404</v>
      </c>
      <c r="AC263" s="199">
        <f t="shared" si="154"/>
        <v>144.40527054396091</v>
      </c>
      <c r="AD263" s="199">
        <f t="shared" si="154"/>
        <v>134.84371194483063</v>
      </c>
      <c r="AE263" s="199">
        <f t="shared" si="154"/>
        <v>125.57908919320136</v>
      </c>
      <c r="AF263" s="199">
        <f t="shared" si="154"/>
        <v>116.61622571808375</v>
      </c>
      <c r="AG263" s="199">
        <f t="shared" si="154"/>
        <v>107.94804393940508</v>
      </c>
      <c r="AH263" s="199">
        <f t="shared" si="154"/>
        <v>99.572372746478138</v>
      </c>
      <c r="AI263" s="199">
        <f t="shared" si="154"/>
        <v>91.390823219114807</v>
      </c>
      <c r="AJ263" s="203">
        <f t="shared" si="154"/>
        <v>83.199799040735613</v>
      </c>
    </row>
    <row r="264" spans="1:36" x14ac:dyDescent="0.3">
      <c r="A264" s="7" t="s">
        <v>379</v>
      </c>
      <c r="B264" s="55" t="s">
        <v>529</v>
      </c>
      <c r="C264" s="207">
        <f t="shared" ref="C264:AJ264" si="155">+C$134*C180</f>
        <v>5948.1914773953213</v>
      </c>
      <c r="D264" s="199">
        <f t="shared" si="155"/>
        <v>5671.4611634084877</v>
      </c>
      <c r="E264" s="199">
        <f t="shared" si="155"/>
        <v>5789.11474121218</v>
      </c>
      <c r="F264" s="199">
        <f t="shared" si="155"/>
        <v>5966.8992540387317</v>
      </c>
      <c r="G264" s="199">
        <f t="shared" si="155"/>
        <v>6478.535227639135</v>
      </c>
      <c r="H264" s="199">
        <f t="shared" si="155"/>
        <v>6109.3213635257316</v>
      </c>
      <c r="I264" s="199">
        <f t="shared" si="155"/>
        <v>5574.9216190109701</v>
      </c>
      <c r="J264" s="199">
        <f t="shared" si="155"/>
        <v>5412.4903847384621</v>
      </c>
      <c r="K264" s="199">
        <f t="shared" si="155"/>
        <v>5234.6834880876622</v>
      </c>
      <c r="L264" s="199">
        <f t="shared" si="155"/>
        <v>5059.4075651611283</v>
      </c>
      <c r="M264" s="199">
        <f t="shared" si="155"/>
        <v>4885.0337483211433</v>
      </c>
      <c r="N264" s="199">
        <f t="shared" si="155"/>
        <v>4711.5954731156471</v>
      </c>
      <c r="O264" s="199">
        <f t="shared" si="155"/>
        <v>4539.2292626841227</v>
      </c>
      <c r="P264" s="199">
        <f t="shared" si="155"/>
        <v>4367.9639904254827</v>
      </c>
      <c r="Q264" s="199">
        <f t="shared" si="155"/>
        <v>4197.9654175505993</v>
      </c>
      <c r="R264" s="199">
        <f t="shared" si="155"/>
        <v>4029.2715645965509</v>
      </c>
      <c r="S264" s="199">
        <f t="shared" si="155"/>
        <v>3853.0731588262624</v>
      </c>
      <c r="T264" s="199">
        <f t="shared" si="155"/>
        <v>3680.9647247789599</v>
      </c>
      <c r="U264" s="199">
        <f t="shared" si="155"/>
        <v>3511.5962986003947</v>
      </c>
      <c r="V264" s="199">
        <f t="shared" si="155"/>
        <v>3345.2829228342498</v>
      </c>
      <c r="W264" s="199">
        <f t="shared" si="155"/>
        <v>3182.0023736963904</v>
      </c>
      <c r="X264" s="199">
        <f t="shared" si="155"/>
        <v>3021.7064329738951</v>
      </c>
      <c r="Y264" s="199">
        <f t="shared" si="155"/>
        <v>2865.1823148112808</v>
      </c>
      <c r="Z264" s="199">
        <f t="shared" si="155"/>
        <v>2711.6899328706031</v>
      </c>
      <c r="AA264" s="199">
        <f t="shared" si="155"/>
        <v>2561.4998203277314</v>
      </c>
      <c r="AB264" s="199">
        <f t="shared" si="155"/>
        <v>2414.4122069488576</v>
      </c>
      <c r="AC264" s="199">
        <f t="shared" si="155"/>
        <v>2265.4088550211213</v>
      </c>
      <c r="AD264" s="199">
        <f t="shared" si="155"/>
        <v>2119.6809360168254</v>
      </c>
      <c r="AE264" s="199">
        <f t="shared" si="155"/>
        <v>1977.9551838698244</v>
      </c>
      <c r="AF264" s="199">
        <f t="shared" si="155"/>
        <v>1840.3523863820112</v>
      </c>
      <c r="AG264" s="199">
        <f t="shared" si="155"/>
        <v>1706.8042170783822</v>
      </c>
      <c r="AH264" s="199">
        <f t="shared" si="155"/>
        <v>1577.3177614917693</v>
      </c>
      <c r="AI264" s="199">
        <f t="shared" si="155"/>
        <v>1450.3714859284344</v>
      </c>
      <c r="AJ264" s="203">
        <f t="shared" si="155"/>
        <v>1322.7586301586166</v>
      </c>
    </row>
    <row r="265" spans="1:36" x14ac:dyDescent="0.3">
      <c r="A265" s="7" t="s">
        <v>380</v>
      </c>
      <c r="B265" s="55" t="s">
        <v>529</v>
      </c>
      <c r="C265" s="207">
        <f t="shared" ref="C265:AJ265" si="156">+C$134*C181</f>
        <v>1655.6383847444451</v>
      </c>
      <c r="D265" s="199">
        <f t="shared" si="156"/>
        <v>1511.6134355733402</v>
      </c>
      <c r="E265" s="199">
        <f t="shared" si="156"/>
        <v>1371.843033063531</v>
      </c>
      <c r="F265" s="199">
        <f t="shared" si="156"/>
        <v>993.90798447949146</v>
      </c>
      <c r="G265" s="199">
        <f t="shared" si="156"/>
        <v>856.16778321597167</v>
      </c>
      <c r="H265" s="199">
        <f t="shared" si="156"/>
        <v>1885.7731743627876</v>
      </c>
      <c r="I265" s="199">
        <f t="shared" si="156"/>
        <v>1100.0518474242247</v>
      </c>
      <c r="J265" s="199">
        <f t="shared" si="156"/>
        <v>1017.0438041081522</v>
      </c>
      <c r="K265" s="199">
        <f t="shared" si="156"/>
        <v>935.6811975443004</v>
      </c>
      <c r="L265" s="199">
        <f t="shared" si="156"/>
        <v>859.24071664935536</v>
      </c>
      <c r="M265" s="199">
        <f t="shared" si="156"/>
        <v>787.21669989262296</v>
      </c>
      <c r="N265" s="199">
        <f t="shared" si="156"/>
        <v>719.42503023741949</v>
      </c>
      <c r="O265" s="199">
        <f t="shared" si="156"/>
        <v>655.70507972774169</v>
      </c>
      <c r="P265" s="199">
        <f t="shared" si="156"/>
        <v>595.88627687060762</v>
      </c>
      <c r="Q265" s="199">
        <f t="shared" si="156"/>
        <v>539.8234705014786</v>
      </c>
      <c r="R265" s="199">
        <f t="shared" si="156"/>
        <v>487.35921227435296</v>
      </c>
      <c r="S265" s="199">
        <f t="shared" si="156"/>
        <v>437.33862055637553</v>
      </c>
      <c r="T265" s="199">
        <f t="shared" si="156"/>
        <v>391.03804810104356</v>
      </c>
      <c r="U265" s="199">
        <f t="shared" si="156"/>
        <v>348.11927605276691</v>
      </c>
      <c r="V265" s="199">
        <f t="shared" si="156"/>
        <v>308.44464692763671</v>
      </c>
      <c r="W265" s="199">
        <f t="shared" si="156"/>
        <v>271.8469089320397</v>
      </c>
      <c r="X265" s="199">
        <f t="shared" si="156"/>
        <v>238.164949104855</v>
      </c>
      <c r="Y265" s="199">
        <f t="shared" si="156"/>
        <v>207.3064958645526</v>
      </c>
      <c r="Z265" s="199">
        <f t="shared" si="156"/>
        <v>179.06522952042957</v>
      </c>
      <c r="AA265" s="199">
        <f t="shared" si="156"/>
        <v>153.32060829559975</v>
      </c>
      <c r="AB265" s="199">
        <f t="shared" si="156"/>
        <v>129.92625094992684</v>
      </c>
      <c r="AC265" s="199">
        <f t="shared" si="156"/>
        <v>108.51558520057166</v>
      </c>
      <c r="AD265" s="199">
        <f t="shared" si="156"/>
        <v>89.27356312049217</v>
      </c>
      <c r="AE265" s="199">
        <f t="shared" si="156"/>
        <v>72.106258217559301</v>
      </c>
      <c r="AF265" s="199">
        <f t="shared" si="156"/>
        <v>56.889969830997629</v>
      </c>
      <c r="AG265" s="199">
        <f t="shared" si="156"/>
        <v>43.498863570213736</v>
      </c>
      <c r="AH265" s="199">
        <f t="shared" si="156"/>
        <v>31.815194346859826</v>
      </c>
      <c r="AI265" s="199">
        <f t="shared" si="156"/>
        <v>21.703005805923887</v>
      </c>
      <c r="AJ265" s="203">
        <f t="shared" si="156"/>
        <v>13.045341923012565</v>
      </c>
    </row>
    <row r="266" spans="1:36" x14ac:dyDescent="0.3">
      <c r="A266" s="7" t="s">
        <v>381</v>
      </c>
      <c r="B266" s="55" t="s">
        <v>529</v>
      </c>
      <c r="C266" s="206">
        <f t="shared" ref="C266:AJ266" si="157">+C$135*C182</f>
        <v>1914.4537867651325</v>
      </c>
      <c r="D266" s="198">
        <f t="shared" si="157"/>
        <v>2178.0653256061514</v>
      </c>
      <c r="E266" s="198">
        <f t="shared" si="157"/>
        <v>2322.9977633265858</v>
      </c>
      <c r="F266" s="198">
        <f t="shared" si="157"/>
        <v>2423.0251103456212</v>
      </c>
      <c r="G266" s="198">
        <f t="shared" si="157"/>
        <v>2323.2504746104873</v>
      </c>
      <c r="H266" s="198">
        <f t="shared" si="157"/>
        <v>1992.2002563273318</v>
      </c>
      <c r="I266" s="198">
        <f t="shared" si="157"/>
        <v>2038.7686507478345</v>
      </c>
      <c r="J266" s="198">
        <f t="shared" si="157"/>
        <v>2001.6392267445008</v>
      </c>
      <c r="K266" s="198">
        <f t="shared" si="157"/>
        <v>1959.8938838538447</v>
      </c>
      <c r="L266" s="198">
        <f t="shared" si="157"/>
        <v>1918.2016624199453</v>
      </c>
      <c r="M266" s="198">
        <f t="shared" si="157"/>
        <v>1876.5625585207101</v>
      </c>
      <c r="N266" s="198">
        <f t="shared" si="157"/>
        <v>1834.9590842536645</v>
      </c>
      <c r="O266" s="198">
        <f t="shared" si="157"/>
        <v>1793.4131240660108</v>
      </c>
      <c r="P266" s="198">
        <f t="shared" si="157"/>
        <v>1751.904225239271</v>
      </c>
      <c r="Q266" s="198">
        <f t="shared" si="157"/>
        <v>1710.4658838761343</v>
      </c>
      <c r="R266" s="198">
        <f t="shared" si="157"/>
        <v>1669.0802182871789</v>
      </c>
      <c r="S266" s="198">
        <f t="shared" si="157"/>
        <v>1623.9984229636893</v>
      </c>
      <c r="T266" s="198">
        <f t="shared" si="157"/>
        <v>1579.9531665937841</v>
      </c>
      <c r="U266" s="198">
        <f t="shared" si="157"/>
        <v>1536.3650403518454</v>
      </c>
      <c r="V266" s="198">
        <f t="shared" si="157"/>
        <v>1493.3530068526825</v>
      </c>
      <c r="W266" s="198">
        <f t="shared" si="157"/>
        <v>1450.8924730103793</v>
      </c>
      <c r="X266" s="198">
        <f t="shared" si="157"/>
        <v>1408.9449664926474</v>
      </c>
      <c r="Y266" s="198">
        <f t="shared" si="157"/>
        <v>1367.8675114141142</v>
      </c>
      <c r="Z266" s="198">
        <f t="shared" si="157"/>
        <v>1327.3057554090428</v>
      </c>
      <c r="AA266" s="198">
        <f t="shared" si="157"/>
        <v>1287.3771503124583</v>
      </c>
      <c r="AB266" s="198">
        <f t="shared" si="157"/>
        <v>1247.9694749289013</v>
      </c>
      <c r="AC266" s="198">
        <f t="shared" si="157"/>
        <v>1206.3916310530565</v>
      </c>
      <c r="AD266" s="198">
        <f t="shared" si="157"/>
        <v>1165.2173526253032</v>
      </c>
      <c r="AE266" s="198">
        <f t="shared" si="157"/>
        <v>1124.8186807678971</v>
      </c>
      <c r="AF266" s="198">
        <f t="shared" si="157"/>
        <v>1085.2638254830149</v>
      </c>
      <c r="AG266" s="198">
        <f t="shared" si="157"/>
        <v>1046.5170266660825</v>
      </c>
      <c r="AH266" s="198">
        <f t="shared" si="157"/>
        <v>1008.5864013491281</v>
      </c>
      <c r="AI266" s="198">
        <f t="shared" si="157"/>
        <v>971.46503092987484</v>
      </c>
      <c r="AJ266" s="204">
        <f t="shared" si="157"/>
        <v>935.17317988970194</v>
      </c>
    </row>
    <row r="267" spans="1:36" x14ac:dyDescent="0.3">
      <c r="A267" s="7" t="s">
        <v>382</v>
      </c>
      <c r="B267" s="55" t="s">
        <v>529</v>
      </c>
      <c r="C267" s="207">
        <f t="shared" ref="C267:AJ267" si="158">+C$135*C183</f>
        <v>32515.119484248986</v>
      </c>
      <c r="D267" s="199">
        <f t="shared" si="158"/>
        <v>32518.131670536499</v>
      </c>
      <c r="E267" s="199">
        <f t="shared" si="158"/>
        <v>33607.156433798038</v>
      </c>
      <c r="F267" s="199">
        <f t="shared" si="158"/>
        <v>29678.90403730547</v>
      </c>
      <c r="G267" s="199">
        <f t="shared" si="158"/>
        <v>33051.784199831876</v>
      </c>
      <c r="H267" s="199">
        <f t="shared" si="158"/>
        <v>30058.368031652972</v>
      </c>
      <c r="I267" s="199">
        <f t="shared" si="158"/>
        <v>29705.697562028145</v>
      </c>
      <c r="J267" s="199">
        <f t="shared" si="158"/>
        <v>29096.438178687713</v>
      </c>
      <c r="K267" s="199">
        <f t="shared" si="158"/>
        <v>28421.2158490205</v>
      </c>
      <c r="L267" s="199">
        <f t="shared" si="158"/>
        <v>27748.100482985672</v>
      </c>
      <c r="M267" s="199">
        <f t="shared" si="158"/>
        <v>27077.134004652879</v>
      </c>
      <c r="N267" s="199">
        <f t="shared" si="158"/>
        <v>26408.108738514678</v>
      </c>
      <c r="O267" s="199">
        <f t="shared" si="158"/>
        <v>25741.386962533634</v>
      </c>
      <c r="P267" s="199">
        <f t="shared" si="158"/>
        <v>25076.723878556364</v>
      </c>
      <c r="Q267" s="199">
        <f t="shared" si="158"/>
        <v>24414.650431889757</v>
      </c>
      <c r="R267" s="199">
        <f t="shared" si="158"/>
        <v>23754.963479726201</v>
      </c>
      <c r="S267" s="199">
        <f t="shared" si="158"/>
        <v>23044.523767028313</v>
      </c>
      <c r="T267" s="199">
        <f t="shared" si="158"/>
        <v>22350.830207030675</v>
      </c>
      <c r="U267" s="199">
        <f t="shared" si="158"/>
        <v>21665.655504864528</v>
      </c>
      <c r="V267" s="199">
        <f t="shared" si="158"/>
        <v>20990.691890266036</v>
      </c>
      <c r="W267" s="199">
        <f t="shared" si="158"/>
        <v>20325.599213566657</v>
      </c>
      <c r="X267" s="199">
        <f t="shared" si="158"/>
        <v>19669.848556183784</v>
      </c>
      <c r="Y267" s="199">
        <f t="shared" si="158"/>
        <v>19028.420855280838</v>
      </c>
      <c r="Z267" s="199">
        <f t="shared" si="158"/>
        <v>18396.36528023308</v>
      </c>
      <c r="AA267" s="199">
        <f t="shared" si="158"/>
        <v>17775.317597554829</v>
      </c>
      <c r="AB267" s="199">
        <f t="shared" si="158"/>
        <v>17163.730221523165</v>
      </c>
      <c r="AC267" s="199">
        <f t="shared" si="158"/>
        <v>16524.755694502528</v>
      </c>
      <c r="AD267" s="199">
        <f t="shared" si="158"/>
        <v>15893.978564582003</v>
      </c>
      <c r="AE267" s="199">
        <f t="shared" si="158"/>
        <v>15276.502545632226</v>
      </c>
      <c r="AF267" s="199">
        <f t="shared" si="158"/>
        <v>14673.235972078855</v>
      </c>
      <c r="AG267" s="199">
        <f t="shared" si="158"/>
        <v>14083.669988681741</v>
      </c>
      <c r="AH267" s="199">
        <f t="shared" si="158"/>
        <v>13507.890893040203</v>
      </c>
      <c r="AI267" s="199">
        <f t="shared" si="158"/>
        <v>12945.781000470672</v>
      </c>
      <c r="AJ267" s="203">
        <f t="shared" si="158"/>
        <v>12397.583231554578</v>
      </c>
    </row>
    <row r="268" spans="1:36" x14ac:dyDescent="0.3">
      <c r="A268" s="7" t="s">
        <v>383</v>
      </c>
      <c r="B268" s="55" t="s">
        <v>529</v>
      </c>
      <c r="C268" s="207">
        <f t="shared" ref="C268:AJ268" si="159">+C$135*C184</f>
        <v>0</v>
      </c>
      <c r="D268" s="199">
        <f t="shared" si="159"/>
        <v>0</v>
      </c>
      <c r="E268" s="199">
        <f t="shared" si="159"/>
        <v>0</v>
      </c>
      <c r="F268" s="199">
        <f t="shared" si="159"/>
        <v>0</v>
      </c>
      <c r="G268" s="199">
        <f t="shared" si="159"/>
        <v>0</v>
      </c>
      <c r="H268" s="199">
        <f t="shared" si="159"/>
        <v>0</v>
      </c>
      <c r="I268" s="199">
        <f t="shared" si="159"/>
        <v>0</v>
      </c>
      <c r="J268" s="199">
        <f t="shared" si="159"/>
        <v>0</v>
      </c>
      <c r="K268" s="199">
        <f t="shared" si="159"/>
        <v>0</v>
      </c>
      <c r="L268" s="199">
        <f t="shared" si="159"/>
        <v>0</v>
      </c>
      <c r="M268" s="199">
        <f t="shared" si="159"/>
        <v>0</v>
      </c>
      <c r="N268" s="199">
        <f t="shared" si="159"/>
        <v>0</v>
      </c>
      <c r="O268" s="199">
        <f t="shared" si="159"/>
        <v>0</v>
      </c>
      <c r="P268" s="199">
        <f t="shared" si="159"/>
        <v>0</v>
      </c>
      <c r="Q268" s="199">
        <f t="shared" si="159"/>
        <v>0</v>
      </c>
      <c r="R268" s="199">
        <f t="shared" si="159"/>
        <v>0</v>
      </c>
      <c r="S268" s="199">
        <f t="shared" si="159"/>
        <v>0</v>
      </c>
      <c r="T268" s="199">
        <f t="shared" si="159"/>
        <v>0</v>
      </c>
      <c r="U268" s="199">
        <f t="shared" si="159"/>
        <v>0</v>
      </c>
      <c r="V268" s="199">
        <f t="shared" si="159"/>
        <v>0</v>
      </c>
      <c r="W268" s="199">
        <f t="shared" si="159"/>
        <v>0</v>
      </c>
      <c r="X268" s="199">
        <f t="shared" si="159"/>
        <v>0</v>
      </c>
      <c r="Y268" s="199">
        <f t="shared" si="159"/>
        <v>0</v>
      </c>
      <c r="Z268" s="199">
        <f t="shared" si="159"/>
        <v>0</v>
      </c>
      <c r="AA268" s="199">
        <f t="shared" si="159"/>
        <v>0</v>
      </c>
      <c r="AB268" s="199">
        <f t="shared" si="159"/>
        <v>0</v>
      </c>
      <c r="AC268" s="199">
        <f t="shared" si="159"/>
        <v>0</v>
      </c>
      <c r="AD268" s="199">
        <f t="shared" si="159"/>
        <v>0</v>
      </c>
      <c r="AE268" s="199">
        <f t="shared" si="159"/>
        <v>0</v>
      </c>
      <c r="AF268" s="199">
        <f t="shared" si="159"/>
        <v>0</v>
      </c>
      <c r="AG268" s="199">
        <f t="shared" si="159"/>
        <v>0</v>
      </c>
      <c r="AH268" s="199">
        <f t="shared" si="159"/>
        <v>0</v>
      </c>
      <c r="AI268" s="199">
        <f t="shared" si="159"/>
        <v>0</v>
      </c>
      <c r="AJ268" s="203">
        <f t="shared" si="159"/>
        <v>0</v>
      </c>
    </row>
    <row r="269" spans="1:36" x14ac:dyDescent="0.3">
      <c r="A269" s="7" t="s">
        <v>384</v>
      </c>
      <c r="B269" s="55" t="s">
        <v>529</v>
      </c>
      <c r="C269" s="207">
        <f t="shared" ref="C269:AJ269" si="160">+C$135*C185</f>
        <v>14990.33478164856</v>
      </c>
      <c r="D269" s="199">
        <f t="shared" si="160"/>
        <v>14862.458176090669</v>
      </c>
      <c r="E269" s="199">
        <f t="shared" si="160"/>
        <v>14980.059371142121</v>
      </c>
      <c r="F269" s="199">
        <f t="shared" si="160"/>
        <v>14707.663860397655</v>
      </c>
      <c r="G269" s="199">
        <f t="shared" si="160"/>
        <v>17946.063510960059</v>
      </c>
      <c r="H269" s="199">
        <f t="shared" si="160"/>
        <v>13667.695871191459</v>
      </c>
      <c r="I269" s="199">
        <f t="shared" si="160"/>
        <v>15612.018384758929</v>
      </c>
      <c r="J269" s="199">
        <f t="shared" si="160"/>
        <v>15797.594312577356</v>
      </c>
      <c r="K269" s="199">
        <f t="shared" si="160"/>
        <v>15938.924438281367</v>
      </c>
      <c r="L269" s="199">
        <f t="shared" si="160"/>
        <v>16071.486455072543</v>
      </c>
      <c r="M269" s="199">
        <f t="shared" si="160"/>
        <v>16194.991372686907</v>
      </c>
      <c r="N269" s="199">
        <f t="shared" si="160"/>
        <v>16308.980873597515</v>
      </c>
      <c r="O269" s="199">
        <f t="shared" si="160"/>
        <v>16413.323727197032</v>
      </c>
      <c r="P269" s="199">
        <f t="shared" si="160"/>
        <v>16507.497091444689</v>
      </c>
      <c r="Q269" s="199">
        <f t="shared" si="160"/>
        <v>16591.462226871601</v>
      </c>
      <c r="R269" s="199">
        <f t="shared" si="160"/>
        <v>16664.687108902599</v>
      </c>
      <c r="S269" s="199">
        <f t="shared" si="160"/>
        <v>16688.261623901039</v>
      </c>
      <c r="T269" s="199">
        <f t="shared" si="160"/>
        <v>16708.46216803175</v>
      </c>
      <c r="U269" s="199">
        <f t="shared" si="160"/>
        <v>16719.37249532721</v>
      </c>
      <c r="V269" s="199">
        <f t="shared" si="160"/>
        <v>16722.18649618161</v>
      </c>
      <c r="W269" s="199">
        <f t="shared" si="160"/>
        <v>16716.590701054512</v>
      </c>
      <c r="X269" s="199">
        <f t="shared" si="160"/>
        <v>16702.072730577765</v>
      </c>
      <c r="Y269" s="199">
        <f t="shared" si="160"/>
        <v>16682.888035229989</v>
      </c>
      <c r="Z269" s="199">
        <f t="shared" si="160"/>
        <v>16654.862345804013</v>
      </c>
      <c r="AA269" s="199">
        <f t="shared" si="160"/>
        <v>16619.415109734971</v>
      </c>
      <c r="AB269" s="199">
        <f t="shared" si="160"/>
        <v>16575.084555311219</v>
      </c>
      <c r="AC269" s="199">
        <f t="shared" si="160"/>
        <v>16484.999022089425</v>
      </c>
      <c r="AD269" s="199">
        <f t="shared" si="160"/>
        <v>16382.053770236309</v>
      </c>
      <c r="AE269" s="199">
        <f t="shared" si="160"/>
        <v>16271.280207794578</v>
      </c>
      <c r="AF269" s="199">
        <f t="shared" si="160"/>
        <v>16153.789253367097</v>
      </c>
      <c r="AG269" s="199">
        <f t="shared" si="160"/>
        <v>16029.223206581861</v>
      </c>
      <c r="AH269" s="199">
        <f t="shared" si="160"/>
        <v>15897.864282548162</v>
      </c>
      <c r="AI269" s="199">
        <f t="shared" si="160"/>
        <v>15759.775672905651</v>
      </c>
      <c r="AJ269" s="203">
        <f t="shared" si="160"/>
        <v>15615.472823561864</v>
      </c>
    </row>
    <row r="270" spans="1:36" x14ac:dyDescent="0.3">
      <c r="A270" s="7" t="s">
        <v>385</v>
      </c>
      <c r="B270" s="55" t="s">
        <v>529</v>
      </c>
      <c r="C270" s="207">
        <f t="shared" ref="C270:AJ270" si="161">+C$135*C186</f>
        <v>7360.4783828786221</v>
      </c>
      <c r="D270" s="199">
        <f t="shared" si="161"/>
        <v>6904.3284155270649</v>
      </c>
      <c r="E270" s="199">
        <f t="shared" si="161"/>
        <v>7515.6726758229506</v>
      </c>
      <c r="F270" s="199">
        <f t="shared" si="161"/>
        <v>7779.1286369342715</v>
      </c>
      <c r="G270" s="199">
        <f t="shared" si="161"/>
        <v>8317.7284506226733</v>
      </c>
      <c r="H270" s="199">
        <f t="shared" si="161"/>
        <v>7579.8406558961024</v>
      </c>
      <c r="I270" s="199">
        <f t="shared" si="161"/>
        <v>7927.4863759233349</v>
      </c>
      <c r="J270" s="199">
        <f t="shared" si="161"/>
        <v>8005.4155361617168</v>
      </c>
      <c r="K270" s="199">
        <f t="shared" si="161"/>
        <v>8061.1862658712444</v>
      </c>
      <c r="L270" s="199">
        <f t="shared" si="161"/>
        <v>8112.8230331619998</v>
      </c>
      <c r="M270" s="199">
        <f t="shared" si="161"/>
        <v>8160.1891195509388</v>
      </c>
      <c r="N270" s="199">
        <f t="shared" si="161"/>
        <v>8203.0630550385122</v>
      </c>
      <c r="O270" s="199">
        <f t="shared" si="161"/>
        <v>8241.3885703112428</v>
      </c>
      <c r="P270" s="199">
        <f t="shared" si="161"/>
        <v>8274.9128820066526</v>
      </c>
      <c r="Q270" s="199">
        <f t="shared" si="161"/>
        <v>8303.6265620551585</v>
      </c>
      <c r="R270" s="199">
        <f t="shared" si="161"/>
        <v>8327.2731660163099</v>
      </c>
      <c r="S270" s="199">
        <f t="shared" si="161"/>
        <v>8326.4488762626388</v>
      </c>
      <c r="T270" s="199">
        <f t="shared" si="161"/>
        <v>8324.3037877283714</v>
      </c>
      <c r="U270" s="199">
        <f t="shared" si="161"/>
        <v>8317.8850692356064</v>
      </c>
      <c r="V270" s="199">
        <f t="shared" si="161"/>
        <v>8307.7891397328931</v>
      </c>
      <c r="W270" s="199">
        <f t="shared" si="161"/>
        <v>8293.8611672068255</v>
      </c>
      <c r="X270" s="199">
        <f t="shared" si="161"/>
        <v>8275.8485306959446</v>
      </c>
      <c r="Y270" s="199">
        <f t="shared" si="161"/>
        <v>8255.8592792517211</v>
      </c>
      <c r="Z270" s="199">
        <f t="shared" si="161"/>
        <v>8231.8244794151487</v>
      </c>
      <c r="AA270" s="199">
        <f t="shared" si="161"/>
        <v>8204.4468567882832</v>
      </c>
      <c r="AB270" s="199">
        <f t="shared" si="161"/>
        <v>8173.0050523650962</v>
      </c>
      <c r="AC270" s="199">
        <f t="shared" si="161"/>
        <v>8119.3406192903512</v>
      </c>
      <c r="AD270" s="199">
        <f t="shared" si="161"/>
        <v>8059.6996417825103</v>
      </c>
      <c r="AE270" s="199">
        <f t="shared" si="161"/>
        <v>7996.5612537059869</v>
      </c>
      <c r="AF270" s="199">
        <f t="shared" si="161"/>
        <v>7930.4691374916119</v>
      </c>
      <c r="AG270" s="199">
        <f t="shared" si="161"/>
        <v>7861.2445693182981</v>
      </c>
      <c r="AH270" s="199">
        <f t="shared" si="161"/>
        <v>7789.0232178792667</v>
      </c>
      <c r="AI270" s="199">
        <f t="shared" si="161"/>
        <v>7713.8331402013182</v>
      </c>
      <c r="AJ270" s="203">
        <f t="shared" si="161"/>
        <v>7635.9235706250793</v>
      </c>
    </row>
    <row r="271" spans="1:36" x14ac:dyDescent="0.3">
      <c r="A271" s="7" t="s">
        <v>51</v>
      </c>
      <c r="B271" s="55" t="s">
        <v>529</v>
      </c>
      <c r="C271" s="207">
        <f t="shared" ref="C271:AJ271" si="162">+C$135*C187</f>
        <v>0</v>
      </c>
      <c r="D271" s="199">
        <f t="shared" si="162"/>
        <v>0</v>
      </c>
      <c r="E271" s="199">
        <f t="shared" si="162"/>
        <v>0</v>
      </c>
      <c r="F271" s="199">
        <f t="shared" si="162"/>
        <v>0</v>
      </c>
      <c r="G271" s="199">
        <f t="shared" si="162"/>
        <v>0</v>
      </c>
      <c r="H271" s="199">
        <f t="shared" si="162"/>
        <v>0</v>
      </c>
      <c r="I271" s="199">
        <f t="shared" si="162"/>
        <v>0</v>
      </c>
      <c r="J271" s="199">
        <f t="shared" si="162"/>
        <v>0</v>
      </c>
      <c r="K271" s="199">
        <f t="shared" si="162"/>
        <v>0</v>
      </c>
      <c r="L271" s="199">
        <f t="shared" si="162"/>
        <v>0</v>
      </c>
      <c r="M271" s="199">
        <f t="shared" si="162"/>
        <v>0</v>
      </c>
      <c r="N271" s="199">
        <f t="shared" si="162"/>
        <v>0</v>
      </c>
      <c r="O271" s="199">
        <f t="shared" si="162"/>
        <v>0</v>
      </c>
      <c r="P271" s="199">
        <f t="shared" si="162"/>
        <v>0</v>
      </c>
      <c r="Q271" s="199">
        <f t="shared" si="162"/>
        <v>0</v>
      </c>
      <c r="R271" s="199">
        <f t="shared" si="162"/>
        <v>0</v>
      </c>
      <c r="S271" s="199">
        <f t="shared" si="162"/>
        <v>0</v>
      </c>
      <c r="T271" s="199">
        <f t="shared" si="162"/>
        <v>0</v>
      </c>
      <c r="U271" s="199">
        <f t="shared" si="162"/>
        <v>0</v>
      </c>
      <c r="V271" s="199">
        <f t="shared" si="162"/>
        <v>0</v>
      </c>
      <c r="W271" s="199">
        <f t="shared" si="162"/>
        <v>0</v>
      </c>
      <c r="X271" s="199">
        <f t="shared" si="162"/>
        <v>0</v>
      </c>
      <c r="Y271" s="199">
        <f t="shared" si="162"/>
        <v>0</v>
      </c>
      <c r="Z271" s="199">
        <f t="shared" si="162"/>
        <v>0</v>
      </c>
      <c r="AA271" s="199">
        <f t="shared" si="162"/>
        <v>0</v>
      </c>
      <c r="AB271" s="199">
        <f t="shared" si="162"/>
        <v>0</v>
      </c>
      <c r="AC271" s="199">
        <f t="shared" si="162"/>
        <v>0</v>
      </c>
      <c r="AD271" s="199">
        <f t="shared" si="162"/>
        <v>0</v>
      </c>
      <c r="AE271" s="199">
        <f t="shared" si="162"/>
        <v>0</v>
      </c>
      <c r="AF271" s="199">
        <f t="shared" si="162"/>
        <v>0</v>
      </c>
      <c r="AG271" s="199">
        <f t="shared" si="162"/>
        <v>0</v>
      </c>
      <c r="AH271" s="199">
        <f t="shared" si="162"/>
        <v>0</v>
      </c>
      <c r="AI271" s="199">
        <f t="shared" si="162"/>
        <v>0</v>
      </c>
      <c r="AJ271" s="203">
        <f t="shared" si="162"/>
        <v>0</v>
      </c>
    </row>
    <row r="272" spans="1:36" x14ac:dyDescent="0.3">
      <c r="A272" s="7" t="s">
        <v>52</v>
      </c>
      <c r="B272" s="55" t="s">
        <v>529</v>
      </c>
      <c r="C272" s="207">
        <f t="shared" ref="C272:AJ272" si="163">+C$135*C188</f>
        <v>0</v>
      </c>
      <c r="D272" s="199">
        <f t="shared" si="163"/>
        <v>0</v>
      </c>
      <c r="E272" s="199">
        <f t="shared" si="163"/>
        <v>0</v>
      </c>
      <c r="F272" s="199">
        <f t="shared" si="163"/>
        <v>0</v>
      </c>
      <c r="G272" s="199">
        <f t="shared" si="163"/>
        <v>0</v>
      </c>
      <c r="H272" s="199">
        <f t="shared" si="163"/>
        <v>0</v>
      </c>
      <c r="I272" s="199">
        <f t="shared" si="163"/>
        <v>0</v>
      </c>
      <c r="J272" s="199">
        <f t="shared" si="163"/>
        <v>0</v>
      </c>
      <c r="K272" s="199">
        <f t="shared" si="163"/>
        <v>0</v>
      </c>
      <c r="L272" s="199">
        <f t="shared" si="163"/>
        <v>0</v>
      </c>
      <c r="M272" s="199">
        <f t="shared" si="163"/>
        <v>0</v>
      </c>
      <c r="N272" s="199">
        <f t="shared" si="163"/>
        <v>0</v>
      </c>
      <c r="O272" s="199">
        <f t="shared" si="163"/>
        <v>0</v>
      </c>
      <c r="P272" s="199">
        <f t="shared" si="163"/>
        <v>0</v>
      </c>
      <c r="Q272" s="199">
        <f t="shared" si="163"/>
        <v>0</v>
      </c>
      <c r="R272" s="199">
        <f t="shared" si="163"/>
        <v>0</v>
      </c>
      <c r="S272" s="199">
        <f t="shared" si="163"/>
        <v>0</v>
      </c>
      <c r="T272" s="199">
        <f t="shared" si="163"/>
        <v>0</v>
      </c>
      <c r="U272" s="199">
        <f t="shared" si="163"/>
        <v>0</v>
      </c>
      <c r="V272" s="199">
        <f t="shared" si="163"/>
        <v>0</v>
      </c>
      <c r="W272" s="199">
        <f t="shared" si="163"/>
        <v>0</v>
      </c>
      <c r="X272" s="199">
        <f t="shared" si="163"/>
        <v>0</v>
      </c>
      <c r="Y272" s="199">
        <f t="shared" si="163"/>
        <v>0</v>
      </c>
      <c r="Z272" s="199">
        <f t="shared" si="163"/>
        <v>0</v>
      </c>
      <c r="AA272" s="199">
        <f t="shared" si="163"/>
        <v>0</v>
      </c>
      <c r="AB272" s="199">
        <f t="shared" si="163"/>
        <v>0</v>
      </c>
      <c r="AC272" s="199">
        <f t="shared" si="163"/>
        <v>0</v>
      </c>
      <c r="AD272" s="199">
        <f t="shared" si="163"/>
        <v>0</v>
      </c>
      <c r="AE272" s="199">
        <f t="shared" si="163"/>
        <v>0</v>
      </c>
      <c r="AF272" s="199">
        <f t="shared" si="163"/>
        <v>0</v>
      </c>
      <c r="AG272" s="199">
        <f t="shared" si="163"/>
        <v>0</v>
      </c>
      <c r="AH272" s="199">
        <f t="shared" si="163"/>
        <v>0</v>
      </c>
      <c r="AI272" s="199">
        <f t="shared" si="163"/>
        <v>0</v>
      </c>
      <c r="AJ272" s="203">
        <f t="shared" si="163"/>
        <v>0</v>
      </c>
    </row>
    <row r="273" spans="1:36" x14ac:dyDescent="0.3">
      <c r="A273" s="7" t="s">
        <v>53</v>
      </c>
      <c r="B273" s="55" t="s">
        <v>529</v>
      </c>
      <c r="C273" s="206">
        <f t="shared" ref="C273:AJ273" si="164">+C$136*C189</f>
        <v>4.2961904623057849</v>
      </c>
      <c r="D273" s="198">
        <f t="shared" si="164"/>
        <v>6.2646818461776776</v>
      </c>
      <c r="E273" s="198">
        <f t="shared" si="164"/>
        <v>44.004246433319608</v>
      </c>
      <c r="F273" s="198">
        <f t="shared" si="164"/>
        <v>14.73819683291471</v>
      </c>
      <c r="G273" s="198">
        <f t="shared" si="164"/>
        <v>36.570894939415815</v>
      </c>
      <c r="H273" s="198">
        <f t="shared" si="164"/>
        <v>18.624712827974097</v>
      </c>
      <c r="I273" s="198">
        <f t="shared" si="164"/>
        <v>7.861348155390508</v>
      </c>
      <c r="J273" s="198">
        <f t="shared" si="164"/>
        <v>4.215672277112704</v>
      </c>
      <c r="K273" s="198">
        <f t="shared" si="164"/>
        <v>0.67664436538261763</v>
      </c>
      <c r="L273" s="198">
        <f t="shared" si="164"/>
        <v>-2.7394030075308096</v>
      </c>
      <c r="M273" s="198">
        <f t="shared" si="164"/>
        <v>-6.0339396353037085</v>
      </c>
      <c r="N273" s="198">
        <f t="shared" si="164"/>
        <v>-9.2081506009165874</v>
      </c>
      <c r="O273" s="198">
        <f t="shared" si="164"/>
        <v>-12.263169325226405</v>
      </c>
      <c r="P273" s="198">
        <f t="shared" si="164"/>
        <v>-15.199729838568745</v>
      </c>
      <c r="Q273" s="198">
        <f t="shared" si="164"/>
        <v>-18.01879360855397</v>
      </c>
      <c r="R273" s="198">
        <f t="shared" si="164"/>
        <v>-20.720745709989721</v>
      </c>
      <c r="S273" s="198">
        <f t="shared" si="164"/>
        <v>0</v>
      </c>
      <c r="T273" s="198">
        <f t="shared" si="164"/>
        <v>0</v>
      </c>
      <c r="U273" s="198">
        <f t="shared" si="164"/>
        <v>0</v>
      </c>
      <c r="V273" s="198">
        <f t="shared" si="164"/>
        <v>0</v>
      </c>
      <c r="W273" s="198">
        <f t="shared" si="164"/>
        <v>0</v>
      </c>
      <c r="X273" s="198">
        <f t="shared" si="164"/>
        <v>0</v>
      </c>
      <c r="Y273" s="198">
        <f t="shared" si="164"/>
        <v>0</v>
      </c>
      <c r="Z273" s="198">
        <f t="shared" si="164"/>
        <v>0</v>
      </c>
      <c r="AA273" s="198">
        <f t="shared" si="164"/>
        <v>0</v>
      </c>
      <c r="AB273" s="198">
        <f t="shared" si="164"/>
        <v>0</v>
      </c>
      <c r="AC273" s="198">
        <f t="shared" si="164"/>
        <v>0</v>
      </c>
      <c r="AD273" s="198">
        <f t="shared" si="164"/>
        <v>0</v>
      </c>
      <c r="AE273" s="198">
        <f t="shared" si="164"/>
        <v>0</v>
      </c>
      <c r="AF273" s="198">
        <f t="shared" si="164"/>
        <v>0</v>
      </c>
      <c r="AG273" s="198">
        <f t="shared" si="164"/>
        <v>0</v>
      </c>
      <c r="AH273" s="198">
        <f t="shared" si="164"/>
        <v>0</v>
      </c>
      <c r="AI273" s="198">
        <f t="shared" si="164"/>
        <v>0</v>
      </c>
      <c r="AJ273" s="204">
        <f t="shared" si="164"/>
        <v>0</v>
      </c>
    </row>
    <row r="274" spans="1:36" x14ac:dyDescent="0.3">
      <c r="A274" s="7" t="s">
        <v>54</v>
      </c>
      <c r="B274" s="55" t="s">
        <v>529</v>
      </c>
      <c r="C274" s="207">
        <f t="shared" ref="C274:AJ274" si="165">+C$136*C190</f>
        <v>4603.2821565514023</v>
      </c>
      <c r="D274" s="199">
        <f t="shared" si="165"/>
        <v>4092.5879108959384</v>
      </c>
      <c r="E274" s="199">
        <f t="shared" si="165"/>
        <v>4171.3374231815069</v>
      </c>
      <c r="F274" s="199">
        <f t="shared" si="165"/>
        <v>4625.1738134266843</v>
      </c>
      <c r="G274" s="199">
        <f t="shared" si="165"/>
        <v>4260.9726935681783</v>
      </c>
      <c r="H274" s="199">
        <f t="shared" si="165"/>
        <v>4292.5525380640192</v>
      </c>
      <c r="I274" s="199">
        <f t="shared" si="165"/>
        <v>4545.4637805978582</v>
      </c>
      <c r="J274" s="199">
        <f t="shared" si="165"/>
        <v>4599.8799396179447</v>
      </c>
      <c r="K274" s="199">
        <f t="shared" si="165"/>
        <v>4640.3055944332236</v>
      </c>
      <c r="L274" s="199">
        <f t="shared" si="165"/>
        <v>4677.1405086849281</v>
      </c>
      <c r="M274" s="199">
        <f t="shared" si="165"/>
        <v>4710.3689537945775</v>
      </c>
      <c r="N274" s="199">
        <f t="shared" si="165"/>
        <v>4739.9242060642055</v>
      </c>
      <c r="O274" s="199">
        <f t="shared" si="165"/>
        <v>4765.8330784675964</v>
      </c>
      <c r="P274" s="199">
        <f t="shared" si="165"/>
        <v>4788.0071705051569</v>
      </c>
      <c r="Q274" s="199">
        <f t="shared" si="165"/>
        <v>4806.4973129533091</v>
      </c>
      <c r="R274" s="199">
        <f t="shared" si="165"/>
        <v>4821.2100618451723</v>
      </c>
      <c r="S274" s="199">
        <f t="shared" si="165"/>
        <v>4818.4067580661549</v>
      </c>
      <c r="T274" s="199">
        <f t="shared" si="165"/>
        <v>4816.3348177788184</v>
      </c>
      <c r="U274" s="199">
        <f t="shared" si="165"/>
        <v>4811.1109155945696</v>
      </c>
      <c r="V274" s="199">
        <f t="shared" si="165"/>
        <v>4803.133655677253</v>
      </c>
      <c r="W274" s="199">
        <f t="shared" si="165"/>
        <v>4792.3649037819932</v>
      </c>
      <c r="X274" s="199">
        <f t="shared" si="165"/>
        <v>4778.708273618754</v>
      </c>
      <c r="Y274" s="199">
        <f t="shared" si="165"/>
        <v>4763.4280103292795</v>
      </c>
      <c r="Z274" s="199">
        <f t="shared" si="165"/>
        <v>4745.3744746685297</v>
      </c>
      <c r="AA274" s="199">
        <f t="shared" si="165"/>
        <v>4724.9965940917918</v>
      </c>
      <c r="AB274" s="199">
        <f t="shared" si="165"/>
        <v>4701.9207689592213</v>
      </c>
      <c r="AC274" s="199">
        <f t="shared" si="165"/>
        <v>4665.7534467311953</v>
      </c>
      <c r="AD274" s="199">
        <f t="shared" si="165"/>
        <v>4625.8966118614417</v>
      </c>
      <c r="AE274" s="199">
        <f t="shared" si="165"/>
        <v>4583.8159931414475</v>
      </c>
      <c r="AF274" s="199">
        <f t="shared" si="165"/>
        <v>4539.8606577690571</v>
      </c>
      <c r="AG274" s="199">
        <f t="shared" si="165"/>
        <v>4493.9634009309993</v>
      </c>
      <c r="AH274" s="199">
        <f t="shared" si="165"/>
        <v>4446.235493661251</v>
      </c>
      <c r="AI274" s="199">
        <f t="shared" si="165"/>
        <v>4396.72494450255</v>
      </c>
      <c r="AJ274" s="203">
        <f t="shared" si="165"/>
        <v>4345.6041320014629</v>
      </c>
    </row>
    <row r="275" spans="1:36" x14ac:dyDescent="0.3">
      <c r="A275" s="7" t="s">
        <v>55</v>
      </c>
      <c r="B275" s="55" t="s">
        <v>529</v>
      </c>
      <c r="C275" s="207">
        <f t="shared" ref="C275:AJ275" si="166">+C$136*C191</f>
        <v>48557.669178568372</v>
      </c>
      <c r="D275" s="199">
        <f t="shared" si="166"/>
        <v>47018.375548126685</v>
      </c>
      <c r="E275" s="199">
        <f t="shared" si="166"/>
        <v>50359.92146697385</v>
      </c>
      <c r="F275" s="199">
        <f t="shared" si="166"/>
        <v>49612.634383761346</v>
      </c>
      <c r="G275" s="199">
        <f t="shared" si="166"/>
        <v>47377.423917213549</v>
      </c>
      <c r="H275" s="199">
        <f t="shared" si="166"/>
        <v>49032.234087269055</v>
      </c>
      <c r="I275" s="199">
        <f t="shared" si="166"/>
        <v>45555.657158410191</v>
      </c>
      <c r="J275" s="199">
        <f t="shared" si="166"/>
        <v>44631.785728758339</v>
      </c>
      <c r="K275" s="199">
        <f t="shared" si="166"/>
        <v>43619.102898864512</v>
      </c>
      <c r="L275" s="199">
        <f t="shared" si="166"/>
        <v>42621.187727761084</v>
      </c>
      <c r="M275" s="199">
        <f t="shared" si="166"/>
        <v>41637.315832474684</v>
      </c>
      <c r="N275" s="199">
        <f t="shared" si="166"/>
        <v>40666.39824843005</v>
      </c>
      <c r="O275" s="199">
        <f t="shared" si="166"/>
        <v>39708.240198303822</v>
      </c>
      <c r="P275" s="199">
        <f t="shared" si="166"/>
        <v>38761.727400380209</v>
      </c>
      <c r="Q275" s="199">
        <f t="shared" si="166"/>
        <v>37826.957024844967</v>
      </c>
      <c r="R275" s="199">
        <f t="shared" si="166"/>
        <v>36902.904763457249</v>
      </c>
      <c r="S275" s="199">
        <f t="shared" si="166"/>
        <v>35887.021874186721</v>
      </c>
      <c r="T275" s="199">
        <f t="shared" si="166"/>
        <v>34919.547912345814</v>
      </c>
      <c r="U275" s="199">
        <f t="shared" si="166"/>
        <v>33969.975166726465</v>
      </c>
      <c r="V275" s="199">
        <f t="shared" si="166"/>
        <v>33040.325432924874</v>
      </c>
      <c r="W275" s="199">
        <f t="shared" si="166"/>
        <v>32129.471259406455</v>
      </c>
      <c r="X275" s="199">
        <f t="shared" si="166"/>
        <v>31235.997893232608</v>
      </c>
      <c r="Y275" s="199">
        <f t="shared" si="166"/>
        <v>30367.286880529689</v>
      </c>
      <c r="Z275" s="199">
        <f t="shared" si="166"/>
        <v>29514.971226136928</v>
      </c>
      <c r="AA275" s="199">
        <f t="shared" si="166"/>
        <v>28681.165001869485</v>
      </c>
      <c r="AB275" s="199">
        <f t="shared" si="166"/>
        <v>27862.893219428886</v>
      </c>
      <c r="AC275" s="199">
        <f t="shared" si="166"/>
        <v>26999.460017145804</v>
      </c>
      <c r="AD275" s="199">
        <f t="shared" si="166"/>
        <v>26147.683700387279</v>
      </c>
      <c r="AE275" s="199">
        <f t="shared" si="166"/>
        <v>25315.423871737545</v>
      </c>
      <c r="AF275" s="199">
        <f t="shared" si="166"/>
        <v>24503.794166765103</v>
      </c>
      <c r="AG275" s="199">
        <f t="shared" si="166"/>
        <v>23711.593706875257</v>
      </c>
      <c r="AH275" s="199">
        <f t="shared" si="166"/>
        <v>22938.629045922688</v>
      </c>
      <c r="AI275" s="199">
        <f t="shared" si="166"/>
        <v>22184.386253741552</v>
      </c>
      <c r="AJ275" s="203">
        <f t="shared" si="166"/>
        <v>21448.991885625026</v>
      </c>
    </row>
    <row r="276" spans="1:36" x14ac:dyDescent="0.3">
      <c r="A276" s="7" t="s">
        <v>56</v>
      </c>
      <c r="B276" s="55" t="s">
        <v>529</v>
      </c>
      <c r="C276" s="207">
        <f t="shared" ref="C276:AJ276" si="167">+C$136*C192</f>
        <v>1437.7845810675656</v>
      </c>
      <c r="D276" s="199">
        <f t="shared" si="167"/>
        <v>1471.9681273893534</v>
      </c>
      <c r="E276" s="199">
        <f t="shared" si="167"/>
        <v>1493.0608702750594</v>
      </c>
      <c r="F276" s="199">
        <f t="shared" si="167"/>
        <v>1606.3086336417487</v>
      </c>
      <c r="G276" s="199">
        <f t="shared" si="167"/>
        <v>2010.0537846048608</v>
      </c>
      <c r="H276" s="199">
        <f t="shared" si="167"/>
        <v>2150.2840823784259</v>
      </c>
      <c r="I276" s="199">
        <f t="shared" si="167"/>
        <v>2038.6886819212093</v>
      </c>
      <c r="J276" s="199">
        <f t="shared" si="167"/>
        <v>2116.3895424045904</v>
      </c>
      <c r="K276" s="199">
        <f t="shared" si="167"/>
        <v>2185.9508872522811</v>
      </c>
      <c r="L276" s="199">
        <f t="shared" si="167"/>
        <v>2252.0606877500586</v>
      </c>
      <c r="M276" s="199">
        <f t="shared" si="167"/>
        <v>2314.7324474123307</v>
      </c>
      <c r="N276" s="199">
        <f t="shared" si="167"/>
        <v>2373.9514837208185</v>
      </c>
      <c r="O276" s="199">
        <f t="shared" si="167"/>
        <v>2429.7466354761559</v>
      </c>
      <c r="P276" s="199">
        <f t="shared" si="167"/>
        <v>2482.0865358071492</v>
      </c>
      <c r="Q276" s="199">
        <f t="shared" si="167"/>
        <v>2531.0089372525426</v>
      </c>
      <c r="R276" s="199">
        <f t="shared" si="167"/>
        <v>2576.4751137248754</v>
      </c>
      <c r="S276" s="199">
        <f t="shared" si="167"/>
        <v>2611.0483631107468</v>
      </c>
      <c r="T276" s="199">
        <f t="shared" si="167"/>
        <v>2644.4595542263492</v>
      </c>
      <c r="U276" s="199">
        <f t="shared" si="167"/>
        <v>2674.6618469430928</v>
      </c>
      <c r="V276" s="199">
        <f t="shared" si="167"/>
        <v>2701.9055909647982</v>
      </c>
      <c r="W276" s="199">
        <f t="shared" si="167"/>
        <v>2726.2007159616155</v>
      </c>
      <c r="X276" s="199">
        <f t="shared" si="167"/>
        <v>2747.5202693411388</v>
      </c>
      <c r="Y276" s="199">
        <f t="shared" si="167"/>
        <v>2766.623129331309</v>
      </c>
      <c r="Z276" s="199">
        <f t="shared" si="167"/>
        <v>2782.8792294147534</v>
      </c>
      <c r="AA276" s="199">
        <f t="shared" si="167"/>
        <v>2796.5764372512731</v>
      </c>
      <c r="AB276" s="199">
        <f t="shared" si="167"/>
        <v>2807.5192837997392</v>
      </c>
      <c r="AC276" s="199">
        <f t="shared" si="167"/>
        <v>2809.4693157206211</v>
      </c>
      <c r="AD276" s="199">
        <f t="shared" si="167"/>
        <v>2808.0004339923753</v>
      </c>
      <c r="AE276" s="199">
        <f t="shared" si="167"/>
        <v>2804.0177912888016</v>
      </c>
      <c r="AF276" s="199">
        <f t="shared" si="167"/>
        <v>2797.7644528971109</v>
      </c>
      <c r="AG276" s="199">
        <f t="shared" si="167"/>
        <v>2789.2294051271592</v>
      </c>
      <c r="AH276" s="199">
        <f t="shared" si="167"/>
        <v>2778.5100228504671</v>
      </c>
      <c r="AI276" s="199">
        <f t="shared" si="167"/>
        <v>2765.6639335835189</v>
      </c>
      <c r="AJ276" s="203">
        <f t="shared" si="167"/>
        <v>2750.8265271027421</v>
      </c>
    </row>
    <row r="277" spans="1:36" x14ac:dyDescent="0.3">
      <c r="A277" s="7" t="s">
        <v>57</v>
      </c>
      <c r="B277" s="55" t="s">
        <v>529</v>
      </c>
      <c r="C277" s="207">
        <f t="shared" ref="C277:AJ277" si="168">+C$136*C193</f>
        <v>0</v>
      </c>
      <c r="D277" s="199">
        <f t="shared" si="168"/>
        <v>0</v>
      </c>
      <c r="E277" s="199">
        <f t="shared" si="168"/>
        <v>0</v>
      </c>
      <c r="F277" s="199">
        <f t="shared" si="168"/>
        <v>0</v>
      </c>
      <c r="G277" s="199">
        <f t="shared" si="168"/>
        <v>0</v>
      </c>
      <c r="H277" s="199">
        <f t="shared" si="168"/>
        <v>0</v>
      </c>
      <c r="I277" s="199">
        <f t="shared" si="168"/>
        <v>0</v>
      </c>
      <c r="J277" s="199">
        <f t="shared" si="168"/>
        <v>0</v>
      </c>
      <c r="K277" s="199">
        <f t="shared" si="168"/>
        <v>0</v>
      </c>
      <c r="L277" s="199">
        <f t="shared" si="168"/>
        <v>0</v>
      </c>
      <c r="M277" s="199">
        <f t="shared" si="168"/>
        <v>0</v>
      </c>
      <c r="N277" s="199">
        <f t="shared" si="168"/>
        <v>0</v>
      </c>
      <c r="O277" s="199">
        <f t="shared" si="168"/>
        <v>0</v>
      </c>
      <c r="P277" s="199">
        <f t="shared" si="168"/>
        <v>0</v>
      </c>
      <c r="Q277" s="199">
        <f t="shared" si="168"/>
        <v>0</v>
      </c>
      <c r="R277" s="199">
        <f t="shared" si="168"/>
        <v>0</v>
      </c>
      <c r="S277" s="199">
        <f t="shared" si="168"/>
        <v>0</v>
      </c>
      <c r="T277" s="199">
        <f t="shared" si="168"/>
        <v>0</v>
      </c>
      <c r="U277" s="199">
        <f t="shared" si="168"/>
        <v>0</v>
      </c>
      <c r="V277" s="199">
        <f t="shared" si="168"/>
        <v>0</v>
      </c>
      <c r="W277" s="199">
        <f t="shared" si="168"/>
        <v>0</v>
      </c>
      <c r="X277" s="199">
        <f t="shared" si="168"/>
        <v>0</v>
      </c>
      <c r="Y277" s="199">
        <f t="shared" si="168"/>
        <v>0</v>
      </c>
      <c r="Z277" s="199">
        <f t="shared" si="168"/>
        <v>0</v>
      </c>
      <c r="AA277" s="199">
        <f t="shared" si="168"/>
        <v>0</v>
      </c>
      <c r="AB277" s="199">
        <f t="shared" si="168"/>
        <v>0</v>
      </c>
      <c r="AC277" s="199">
        <f t="shared" si="168"/>
        <v>0</v>
      </c>
      <c r="AD277" s="199">
        <f t="shared" si="168"/>
        <v>0</v>
      </c>
      <c r="AE277" s="199">
        <f t="shared" si="168"/>
        <v>0</v>
      </c>
      <c r="AF277" s="199">
        <f t="shared" si="168"/>
        <v>0</v>
      </c>
      <c r="AG277" s="199">
        <f t="shared" si="168"/>
        <v>0</v>
      </c>
      <c r="AH277" s="199">
        <f t="shared" si="168"/>
        <v>0</v>
      </c>
      <c r="AI277" s="199">
        <f t="shared" si="168"/>
        <v>0</v>
      </c>
      <c r="AJ277" s="203">
        <f t="shared" si="168"/>
        <v>0</v>
      </c>
    </row>
    <row r="278" spans="1:36" x14ac:dyDescent="0.3">
      <c r="A278" s="7" t="s">
        <v>58</v>
      </c>
      <c r="B278" s="55" t="s">
        <v>529</v>
      </c>
      <c r="C278" s="207">
        <f t="shared" ref="C278:AJ278" si="169">+C$136*C194</f>
        <v>90.463593707634217</v>
      </c>
      <c r="D278" s="199">
        <f t="shared" si="169"/>
        <v>85.520111584448415</v>
      </c>
      <c r="E278" s="199">
        <f t="shared" si="169"/>
        <v>79.926632933642551</v>
      </c>
      <c r="F278" s="199">
        <f t="shared" si="169"/>
        <v>66.023995200571619</v>
      </c>
      <c r="G278" s="199">
        <f t="shared" si="169"/>
        <v>69.524049500343651</v>
      </c>
      <c r="H278" s="199">
        <f t="shared" si="169"/>
        <v>137.33233223435815</v>
      </c>
      <c r="I278" s="199">
        <f t="shared" si="169"/>
        <v>94.347024405752819</v>
      </c>
      <c r="J278" s="199">
        <f t="shared" si="169"/>
        <v>94.397275150662878</v>
      </c>
      <c r="K278" s="199">
        <f t="shared" si="169"/>
        <v>94.194893819877436</v>
      </c>
      <c r="L278" s="199">
        <f t="shared" si="169"/>
        <v>93.955263822658935</v>
      </c>
      <c r="M278" s="199">
        <f t="shared" si="169"/>
        <v>93.677642389100626</v>
      </c>
      <c r="N278" s="199">
        <f t="shared" si="169"/>
        <v>93.360335892411442</v>
      </c>
      <c r="O278" s="199">
        <f t="shared" si="169"/>
        <v>93.00356040610643</v>
      </c>
      <c r="P278" s="199">
        <f t="shared" si="169"/>
        <v>92.605313356657803</v>
      </c>
      <c r="Q278" s="199">
        <f t="shared" si="169"/>
        <v>92.166346973408082</v>
      </c>
      <c r="R278" s="199">
        <f t="shared" si="169"/>
        <v>91.684657217807526</v>
      </c>
      <c r="S278" s="199">
        <f t="shared" si="169"/>
        <v>90.900894632478611</v>
      </c>
      <c r="T278" s="199">
        <f t="shared" si="169"/>
        <v>90.162486933237048</v>
      </c>
      <c r="U278" s="199">
        <f t="shared" si="169"/>
        <v>89.395009537364018</v>
      </c>
      <c r="V278" s="199">
        <f t="shared" si="169"/>
        <v>88.605286655637542</v>
      </c>
      <c r="W278" s="199">
        <f t="shared" si="169"/>
        <v>87.791979332463768</v>
      </c>
      <c r="X278" s="199">
        <f t="shared" si="169"/>
        <v>86.952757318346457</v>
      </c>
      <c r="Y278" s="199">
        <f t="shared" si="169"/>
        <v>86.109976648211486</v>
      </c>
      <c r="Z278" s="199">
        <f t="shared" si="169"/>
        <v>85.242092518197893</v>
      </c>
      <c r="AA278" s="199">
        <f t="shared" si="169"/>
        <v>84.356670976063384</v>
      </c>
      <c r="AB278" s="199">
        <f t="shared" si="169"/>
        <v>83.446522569523907</v>
      </c>
      <c r="AC278" s="199">
        <f t="shared" si="169"/>
        <v>82.327846807097231</v>
      </c>
      <c r="AD278" s="199">
        <f t="shared" si="169"/>
        <v>81.168314365671634</v>
      </c>
      <c r="AE278" s="199">
        <f t="shared" si="169"/>
        <v>79.993331209593237</v>
      </c>
      <c r="AF278" s="199">
        <f t="shared" si="169"/>
        <v>78.808390940112957</v>
      </c>
      <c r="AG278" s="199">
        <f t="shared" si="169"/>
        <v>77.61171128003204</v>
      </c>
      <c r="AH278" s="199">
        <f t="shared" si="169"/>
        <v>76.404640554897398</v>
      </c>
      <c r="AI278" s="199">
        <f t="shared" si="169"/>
        <v>75.187444309699544</v>
      </c>
      <c r="AJ278" s="203">
        <f t="shared" si="169"/>
        <v>73.962524431183041</v>
      </c>
    </row>
    <row r="279" spans="1:36" x14ac:dyDescent="0.3">
      <c r="A279" s="7" t="s">
        <v>59</v>
      </c>
      <c r="B279" s="55" t="s">
        <v>529</v>
      </c>
      <c r="C279" s="207">
        <f t="shared" ref="C279:AJ279" si="170">+C$136*C195</f>
        <v>17.582159466986422</v>
      </c>
      <c r="D279" s="199">
        <f t="shared" si="170"/>
        <v>17.248757349809207</v>
      </c>
      <c r="E279" s="199">
        <f t="shared" si="170"/>
        <v>0</v>
      </c>
      <c r="F279" s="199">
        <f t="shared" si="170"/>
        <v>0</v>
      </c>
      <c r="G279" s="199">
        <f t="shared" si="170"/>
        <v>0</v>
      </c>
      <c r="H279" s="199">
        <f t="shared" si="170"/>
        <v>0</v>
      </c>
      <c r="I279" s="199">
        <f t="shared" si="170"/>
        <v>4.9167576598281926</v>
      </c>
      <c r="J279" s="199">
        <f t="shared" si="170"/>
        <v>4.7750582965285489</v>
      </c>
      <c r="K279" s="199">
        <f t="shared" si="170"/>
        <v>4.6252426568054466</v>
      </c>
      <c r="L279" s="199">
        <f t="shared" si="170"/>
        <v>4.4784713151427189</v>
      </c>
      <c r="M279" s="199">
        <f t="shared" si="170"/>
        <v>4.334649893698268</v>
      </c>
      <c r="N279" s="199">
        <f t="shared" si="170"/>
        <v>4.1936488525356577</v>
      </c>
      <c r="O279" s="199">
        <f t="shared" si="170"/>
        <v>4.0554339238730588</v>
      </c>
      <c r="P279" s="199">
        <f t="shared" si="170"/>
        <v>3.9198783202792269</v>
      </c>
      <c r="Q279" s="199">
        <f t="shared" si="170"/>
        <v>3.7869807476408837</v>
      </c>
      <c r="R279" s="199">
        <f t="shared" si="170"/>
        <v>3.656628144949182</v>
      </c>
      <c r="S279" s="199">
        <f t="shared" si="170"/>
        <v>3.5187568745690889</v>
      </c>
      <c r="T279" s="199">
        <f t="shared" si="170"/>
        <v>3.3872842461641048</v>
      </c>
      <c r="U279" s="199">
        <f t="shared" si="170"/>
        <v>3.2591579948733531</v>
      </c>
      <c r="V279" s="199">
        <f t="shared" si="170"/>
        <v>3.134539943901018</v>
      </c>
      <c r="W279" s="199">
        <f t="shared" si="170"/>
        <v>3.0132871113085642</v>
      </c>
      <c r="X279" s="199">
        <f t="shared" si="170"/>
        <v>2.8952339807324665</v>
      </c>
      <c r="Y279" s="199">
        <f t="shared" si="170"/>
        <v>2.7810260857214248</v>
      </c>
      <c r="Z279" s="199">
        <f t="shared" si="170"/>
        <v>2.6698505487176867</v>
      </c>
      <c r="AA279" s="199">
        <f t="shared" si="170"/>
        <v>2.5618673761047361</v>
      </c>
      <c r="AB279" s="199">
        <f t="shared" si="170"/>
        <v>2.4567774665640121</v>
      </c>
      <c r="AC279" s="199">
        <f t="shared" si="170"/>
        <v>2.349272282724248</v>
      </c>
      <c r="AD279" s="199">
        <f t="shared" si="170"/>
        <v>2.244415046852906</v>
      </c>
      <c r="AE279" s="199">
        <f t="shared" si="170"/>
        <v>2.142858843209877</v>
      </c>
      <c r="AF279" s="199">
        <f t="shared" si="170"/>
        <v>2.0446557135299015</v>
      </c>
      <c r="AG279" s="199">
        <f t="shared" si="170"/>
        <v>1.9496609787315433</v>
      </c>
      <c r="AH279" s="199">
        <f t="shared" si="170"/>
        <v>1.8578163631318103</v>
      </c>
      <c r="AI279" s="199">
        <f t="shared" si="170"/>
        <v>1.7690379620355012</v>
      </c>
      <c r="AJ279" s="203">
        <f t="shared" si="170"/>
        <v>1.6832936801034462</v>
      </c>
    </row>
    <row r="280" spans="1:36" x14ac:dyDescent="0.3">
      <c r="A280" s="7" t="s">
        <v>60</v>
      </c>
      <c r="B280" s="55" t="s">
        <v>529</v>
      </c>
      <c r="C280" s="207">
        <f t="shared" ref="C280:AJ280" si="171">+C$136*C196</f>
        <v>0</v>
      </c>
      <c r="D280" s="199">
        <f t="shared" si="171"/>
        <v>0</v>
      </c>
      <c r="E280" s="199">
        <f t="shared" si="171"/>
        <v>0</v>
      </c>
      <c r="F280" s="199">
        <f t="shared" si="171"/>
        <v>0</v>
      </c>
      <c r="G280" s="199">
        <f t="shared" si="171"/>
        <v>0</v>
      </c>
      <c r="H280" s="199">
        <f t="shared" si="171"/>
        <v>0</v>
      </c>
      <c r="I280" s="199">
        <f t="shared" si="171"/>
        <v>0</v>
      </c>
      <c r="J280" s="199">
        <f t="shared" si="171"/>
        <v>0</v>
      </c>
      <c r="K280" s="199">
        <f t="shared" si="171"/>
        <v>0</v>
      </c>
      <c r="L280" s="199">
        <f t="shared" si="171"/>
        <v>0</v>
      </c>
      <c r="M280" s="199">
        <f t="shared" si="171"/>
        <v>0</v>
      </c>
      <c r="N280" s="199">
        <f t="shared" si="171"/>
        <v>0</v>
      </c>
      <c r="O280" s="199">
        <f t="shared" si="171"/>
        <v>0</v>
      </c>
      <c r="P280" s="199">
        <f t="shared" si="171"/>
        <v>0</v>
      </c>
      <c r="Q280" s="199">
        <f t="shared" si="171"/>
        <v>0</v>
      </c>
      <c r="R280" s="199">
        <f t="shared" si="171"/>
        <v>0</v>
      </c>
      <c r="S280" s="199">
        <f t="shared" si="171"/>
        <v>0</v>
      </c>
      <c r="T280" s="199">
        <f t="shared" si="171"/>
        <v>0</v>
      </c>
      <c r="U280" s="199">
        <f t="shared" si="171"/>
        <v>0</v>
      </c>
      <c r="V280" s="199">
        <f t="shared" si="171"/>
        <v>0</v>
      </c>
      <c r="W280" s="199">
        <f t="shared" si="171"/>
        <v>0</v>
      </c>
      <c r="X280" s="199">
        <f t="shared" si="171"/>
        <v>0</v>
      </c>
      <c r="Y280" s="199">
        <f t="shared" si="171"/>
        <v>0</v>
      </c>
      <c r="Z280" s="199">
        <f t="shared" si="171"/>
        <v>0</v>
      </c>
      <c r="AA280" s="199">
        <f t="shared" si="171"/>
        <v>0</v>
      </c>
      <c r="AB280" s="199">
        <f t="shared" si="171"/>
        <v>0</v>
      </c>
      <c r="AC280" s="199">
        <f t="shared" si="171"/>
        <v>0</v>
      </c>
      <c r="AD280" s="199">
        <f t="shared" si="171"/>
        <v>0</v>
      </c>
      <c r="AE280" s="199">
        <f t="shared" si="171"/>
        <v>0</v>
      </c>
      <c r="AF280" s="199">
        <f t="shared" si="171"/>
        <v>0</v>
      </c>
      <c r="AG280" s="199">
        <f t="shared" si="171"/>
        <v>0</v>
      </c>
      <c r="AH280" s="199">
        <f t="shared" si="171"/>
        <v>0</v>
      </c>
      <c r="AI280" s="199">
        <f t="shared" si="171"/>
        <v>0</v>
      </c>
      <c r="AJ280" s="203">
        <f t="shared" si="171"/>
        <v>0</v>
      </c>
    </row>
    <row r="281" spans="1:36" x14ac:dyDescent="0.3">
      <c r="A281" s="7" t="s">
        <v>61</v>
      </c>
      <c r="B281" s="55" t="s">
        <v>529</v>
      </c>
      <c r="C281" s="208">
        <f t="shared" ref="C281:AJ281" si="172">+C$136*C197</f>
        <v>339.88226054440491</v>
      </c>
      <c r="D281" s="200">
        <f t="shared" si="172"/>
        <v>334.96439422872044</v>
      </c>
      <c r="E281" s="200">
        <f t="shared" si="172"/>
        <v>347.94878035702726</v>
      </c>
      <c r="F281" s="200">
        <f t="shared" si="172"/>
        <v>387.27614803075915</v>
      </c>
      <c r="G281" s="200">
        <f t="shared" si="172"/>
        <v>512.11890034952819</v>
      </c>
      <c r="H281" s="200">
        <f t="shared" si="172"/>
        <v>421.32123220496987</v>
      </c>
      <c r="I281" s="200">
        <f t="shared" si="172"/>
        <v>405.93589166353883</v>
      </c>
      <c r="J281" s="200">
        <f t="shared" si="172"/>
        <v>406.44007411102103</v>
      </c>
      <c r="K281" s="200">
        <f t="shared" si="172"/>
        <v>405.84721071675909</v>
      </c>
      <c r="L281" s="200">
        <f t="shared" si="172"/>
        <v>405.08413379262049</v>
      </c>
      <c r="M281" s="200">
        <f t="shared" si="172"/>
        <v>404.1477585931919</v>
      </c>
      <c r="N281" s="200">
        <f t="shared" si="172"/>
        <v>403.03088051765536</v>
      </c>
      <c r="O281" s="200">
        <f t="shared" si="172"/>
        <v>401.73452008772108</v>
      </c>
      <c r="P281" s="200">
        <f t="shared" si="172"/>
        <v>400.25010581445304</v>
      </c>
      <c r="Q281" s="200">
        <f t="shared" si="172"/>
        <v>398.5809550321402</v>
      </c>
      <c r="R281" s="200">
        <f t="shared" si="172"/>
        <v>396.71846240622034</v>
      </c>
      <c r="S281" s="200">
        <f t="shared" si="172"/>
        <v>393.53986726855527</v>
      </c>
      <c r="T281" s="200">
        <f t="shared" si="172"/>
        <v>390.54836371318686</v>
      </c>
      <c r="U281" s="200">
        <f t="shared" si="172"/>
        <v>387.42208506611723</v>
      </c>
      <c r="V281" s="200">
        <f t="shared" si="172"/>
        <v>384.19077979226836</v>
      </c>
      <c r="W281" s="200">
        <f t="shared" si="172"/>
        <v>380.84883299699135</v>
      </c>
      <c r="X281" s="200">
        <f t="shared" si="172"/>
        <v>377.38630654420433</v>
      </c>
      <c r="Y281" s="200">
        <f t="shared" si="172"/>
        <v>373.90042578199234</v>
      </c>
      <c r="Z281" s="200">
        <f t="shared" si="172"/>
        <v>370.29787403022516</v>
      </c>
      <c r="AA281" s="200">
        <f t="shared" si="172"/>
        <v>366.61167233644983</v>
      </c>
      <c r="AB281" s="200">
        <f t="shared" si="172"/>
        <v>362.81073669986853</v>
      </c>
      <c r="AC281" s="200">
        <f t="shared" si="172"/>
        <v>358.09572993808308</v>
      </c>
      <c r="AD281" s="200">
        <f t="shared" si="172"/>
        <v>353.19540156563266</v>
      </c>
      <c r="AE281" s="200">
        <f t="shared" si="172"/>
        <v>348.22040159433226</v>
      </c>
      <c r="AF281" s="200">
        <f t="shared" si="172"/>
        <v>343.19483412329754</v>
      </c>
      <c r="AG281" s="200">
        <f t="shared" si="172"/>
        <v>338.11113411625365</v>
      </c>
      <c r="AH281" s="200">
        <f t="shared" si="172"/>
        <v>332.97535934960234</v>
      </c>
      <c r="AI281" s="200">
        <f t="shared" si="172"/>
        <v>327.78884739084577</v>
      </c>
      <c r="AJ281" s="205">
        <f t="shared" si="172"/>
        <v>322.56224636795787</v>
      </c>
    </row>
    <row r="282" spans="1:36" x14ac:dyDescent="0.3">
      <c r="A282" s="7" t="s">
        <v>145</v>
      </c>
      <c r="B282" s="55" t="s">
        <v>529</v>
      </c>
      <c r="C282" s="207">
        <f t="shared" ref="C282:AJ282" si="173">+C$137*C198</f>
        <v>482.46433701217131</v>
      </c>
      <c r="D282" s="199">
        <f t="shared" si="173"/>
        <v>1367.4484887018173</v>
      </c>
      <c r="E282" s="199">
        <f t="shared" si="173"/>
        <v>1701.663797942067</v>
      </c>
      <c r="F282" s="199">
        <f t="shared" si="173"/>
        <v>1543.034223180239</v>
      </c>
      <c r="G282" s="199">
        <f t="shared" si="173"/>
        <v>1697.4884100779404</v>
      </c>
      <c r="H282" s="199">
        <f t="shared" si="173"/>
        <v>1636.8258867097009</v>
      </c>
      <c r="I282" s="199">
        <f t="shared" si="173"/>
        <v>1114.3426101526868</v>
      </c>
      <c r="J282" s="199">
        <f t="shared" si="173"/>
        <v>1007.4008634694992</v>
      </c>
      <c r="K282" s="199">
        <f t="shared" si="173"/>
        <v>892.09206862735152</v>
      </c>
      <c r="L282" s="199">
        <f t="shared" si="173"/>
        <v>771.49907343883569</v>
      </c>
      <c r="M282" s="199">
        <f t="shared" si="173"/>
        <v>646.14186796327249</v>
      </c>
      <c r="N282" s="199">
        <f t="shared" si="173"/>
        <v>516.52609436052592</v>
      </c>
      <c r="O282" s="199">
        <f t="shared" si="173"/>
        <v>383.16252871714624</v>
      </c>
      <c r="P282" s="199">
        <f t="shared" si="173"/>
        <v>246.5434878528761</v>
      </c>
      <c r="Q282" s="199">
        <f t="shared" si="173"/>
        <v>107.16562466099148</v>
      </c>
      <c r="R282" s="199">
        <f t="shared" si="173"/>
        <v>-34.487965781263824</v>
      </c>
      <c r="S282" s="199">
        <f t="shared" si="173"/>
        <v>0</v>
      </c>
      <c r="T282" s="199">
        <f t="shared" si="173"/>
        <v>0</v>
      </c>
      <c r="U282" s="199">
        <f t="shared" si="173"/>
        <v>0</v>
      </c>
      <c r="V282" s="199">
        <f t="shared" si="173"/>
        <v>0</v>
      </c>
      <c r="W282" s="199">
        <f t="shared" si="173"/>
        <v>0</v>
      </c>
      <c r="X282" s="199">
        <f t="shared" si="173"/>
        <v>0</v>
      </c>
      <c r="Y282" s="199">
        <f t="shared" si="173"/>
        <v>0</v>
      </c>
      <c r="Z282" s="199">
        <f t="shared" si="173"/>
        <v>0</v>
      </c>
      <c r="AA282" s="199">
        <f t="shared" si="173"/>
        <v>0</v>
      </c>
      <c r="AB282" s="199">
        <f t="shared" si="173"/>
        <v>0</v>
      </c>
      <c r="AC282" s="199">
        <f t="shared" si="173"/>
        <v>0</v>
      </c>
      <c r="AD282" s="199">
        <f t="shared" si="173"/>
        <v>0</v>
      </c>
      <c r="AE282" s="199">
        <f t="shared" si="173"/>
        <v>0</v>
      </c>
      <c r="AF282" s="199">
        <f t="shared" si="173"/>
        <v>0</v>
      </c>
      <c r="AG282" s="199">
        <f t="shared" si="173"/>
        <v>0</v>
      </c>
      <c r="AH282" s="199">
        <f t="shared" si="173"/>
        <v>0</v>
      </c>
      <c r="AI282" s="199">
        <f t="shared" si="173"/>
        <v>0</v>
      </c>
      <c r="AJ282" s="203">
        <f t="shared" si="173"/>
        <v>0</v>
      </c>
    </row>
    <row r="283" spans="1:36" x14ac:dyDescent="0.3">
      <c r="A283" s="7" t="s">
        <v>146</v>
      </c>
      <c r="B283" s="55" t="s">
        <v>529</v>
      </c>
      <c r="C283" s="207">
        <f t="shared" ref="C283:AJ283" si="174">+C$137*C199</f>
        <v>2722.83314691447</v>
      </c>
      <c r="D283" s="199">
        <f t="shared" si="174"/>
        <v>2449.5845720831644</v>
      </c>
      <c r="E283" s="199">
        <f t="shared" si="174"/>
        <v>2609.4400390684441</v>
      </c>
      <c r="F283" s="199">
        <f t="shared" si="174"/>
        <v>2009.2830636758472</v>
      </c>
      <c r="G283" s="199">
        <f t="shared" si="174"/>
        <v>1459.3181596182271</v>
      </c>
      <c r="H283" s="199">
        <f t="shared" si="174"/>
        <v>1306.8439160027731</v>
      </c>
      <c r="I283" s="199">
        <f t="shared" si="174"/>
        <v>1189.1652504830174</v>
      </c>
      <c r="J283" s="199">
        <f t="shared" si="174"/>
        <v>988.15565577238965</v>
      </c>
      <c r="K283" s="199">
        <f t="shared" si="174"/>
        <v>803.83068370678927</v>
      </c>
      <c r="L283" s="199">
        <f t="shared" si="174"/>
        <v>637.99416282479899</v>
      </c>
      <c r="M283" s="199">
        <f t="shared" si="174"/>
        <v>489.75997202479658</v>
      </c>
      <c r="N283" s="199">
        <f t="shared" si="174"/>
        <v>358.26950329543132</v>
      </c>
      <c r="O283" s="199">
        <f t="shared" si="174"/>
        <v>242.7022557462488</v>
      </c>
      <c r="P283" s="199">
        <f t="shared" si="174"/>
        <v>142.25530898638681</v>
      </c>
      <c r="Q283" s="199">
        <f t="shared" si="174"/>
        <v>56.155866833482548</v>
      </c>
      <c r="R283" s="199">
        <f t="shared" si="174"/>
        <v>-16.352417386612718</v>
      </c>
      <c r="S283" s="199">
        <f t="shared" si="174"/>
        <v>0</v>
      </c>
      <c r="T283" s="199">
        <f t="shared" si="174"/>
        <v>0</v>
      </c>
      <c r="U283" s="199">
        <f t="shared" si="174"/>
        <v>0</v>
      </c>
      <c r="V283" s="199">
        <f t="shared" si="174"/>
        <v>0</v>
      </c>
      <c r="W283" s="199">
        <f t="shared" si="174"/>
        <v>0</v>
      </c>
      <c r="X283" s="199">
        <f t="shared" si="174"/>
        <v>0</v>
      </c>
      <c r="Y283" s="199">
        <f t="shared" si="174"/>
        <v>0</v>
      </c>
      <c r="Z283" s="199">
        <f t="shared" si="174"/>
        <v>0</v>
      </c>
      <c r="AA283" s="199">
        <f t="shared" si="174"/>
        <v>0</v>
      </c>
      <c r="AB283" s="199">
        <f t="shared" si="174"/>
        <v>0</v>
      </c>
      <c r="AC283" s="199">
        <f t="shared" si="174"/>
        <v>0</v>
      </c>
      <c r="AD283" s="199">
        <f t="shared" si="174"/>
        <v>0</v>
      </c>
      <c r="AE283" s="199">
        <f t="shared" si="174"/>
        <v>0</v>
      </c>
      <c r="AF283" s="199">
        <f t="shared" si="174"/>
        <v>0</v>
      </c>
      <c r="AG283" s="199">
        <f t="shared" si="174"/>
        <v>0</v>
      </c>
      <c r="AH283" s="199">
        <f t="shared" si="174"/>
        <v>0</v>
      </c>
      <c r="AI283" s="199">
        <f t="shared" si="174"/>
        <v>0</v>
      </c>
      <c r="AJ283" s="203">
        <f t="shared" si="174"/>
        <v>0</v>
      </c>
    </row>
    <row r="284" spans="1:36" x14ac:dyDescent="0.3">
      <c r="A284" s="7" t="s">
        <v>147</v>
      </c>
      <c r="B284" s="55" t="s">
        <v>529</v>
      </c>
      <c r="C284" s="207">
        <f t="shared" ref="C284:AJ284" si="175">+C$137*C200</f>
        <v>1632.466451866954</v>
      </c>
      <c r="D284" s="199">
        <f t="shared" si="175"/>
        <v>1540.266002110475</v>
      </c>
      <c r="E284" s="199">
        <f t="shared" si="175"/>
        <v>1671.3307321325942</v>
      </c>
      <c r="F284" s="199">
        <f t="shared" si="175"/>
        <v>1906.0402159274995</v>
      </c>
      <c r="G284" s="199">
        <f t="shared" si="175"/>
        <v>1606.3389947808178</v>
      </c>
      <c r="H284" s="199">
        <f t="shared" si="175"/>
        <v>642.27894929007118</v>
      </c>
      <c r="I284" s="199">
        <f t="shared" si="175"/>
        <v>997.35506625750406</v>
      </c>
      <c r="J284" s="199">
        <f t="shared" si="175"/>
        <v>873.26212925801894</v>
      </c>
      <c r="K284" s="199">
        <f t="shared" si="175"/>
        <v>750.04618279354293</v>
      </c>
      <c r="L284" s="199">
        <f t="shared" si="175"/>
        <v>629.98107738759745</v>
      </c>
      <c r="M284" s="199">
        <f t="shared" si="175"/>
        <v>513.06155817540048</v>
      </c>
      <c r="N284" s="199">
        <f t="shared" si="175"/>
        <v>399.28351558811659</v>
      </c>
      <c r="O284" s="199">
        <f t="shared" si="175"/>
        <v>288.65809181738359</v>
      </c>
      <c r="P284" s="199">
        <f t="shared" si="175"/>
        <v>181.19208349842958</v>
      </c>
      <c r="Q284" s="199">
        <f t="shared" si="175"/>
        <v>76.904495714743703</v>
      </c>
      <c r="R284" s="199">
        <f t="shared" si="175"/>
        <v>-24.187702877895344</v>
      </c>
      <c r="S284" s="199">
        <f t="shared" si="175"/>
        <v>0</v>
      </c>
      <c r="T284" s="199">
        <f t="shared" si="175"/>
        <v>0</v>
      </c>
      <c r="U284" s="199">
        <f t="shared" si="175"/>
        <v>0</v>
      </c>
      <c r="V284" s="199">
        <f t="shared" si="175"/>
        <v>0</v>
      </c>
      <c r="W284" s="199">
        <f t="shared" si="175"/>
        <v>0</v>
      </c>
      <c r="X284" s="199">
        <f t="shared" si="175"/>
        <v>0</v>
      </c>
      <c r="Y284" s="199">
        <f t="shared" si="175"/>
        <v>0</v>
      </c>
      <c r="Z284" s="199">
        <f t="shared" si="175"/>
        <v>0</v>
      </c>
      <c r="AA284" s="199">
        <f t="shared" si="175"/>
        <v>0</v>
      </c>
      <c r="AB284" s="199">
        <f t="shared" si="175"/>
        <v>0</v>
      </c>
      <c r="AC284" s="199">
        <f t="shared" si="175"/>
        <v>0</v>
      </c>
      <c r="AD284" s="199">
        <f t="shared" si="175"/>
        <v>0</v>
      </c>
      <c r="AE284" s="199">
        <f t="shared" si="175"/>
        <v>0</v>
      </c>
      <c r="AF284" s="199">
        <f t="shared" si="175"/>
        <v>0</v>
      </c>
      <c r="AG284" s="199">
        <f t="shared" si="175"/>
        <v>0</v>
      </c>
      <c r="AH284" s="199">
        <f t="shared" si="175"/>
        <v>0</v>
      </c>
      <c r="AI284" s="199">
        <f t="shared" si="175"/>
        <v>0</v>
      </c>
      <c r="AJ284" s="203">
        <f t="shared" si="175"/>
        <v>0</v>
      </c>
    </row>
    <row r="285" spans="1:36" x14ac:dyDescent="0.3">
      <c r="A285" s="7" t="s">
        <v>148</v>
      </c>
      <c r="B285" s="55" t="s">
        <v>529</v>
      </c>
      <c r="C285" s="208">
        <f t="shared" ref="C285:AJ285" si="176">+C$137*C201</f>
        <v>0</v>
      </c>
      <c r="D285" s="200">
        <f t="shared" si="176"/>
        <v>0</v>
      </c>
      <c r="E285" s="200">
        <f t="shared" si="176"/>
        <v>0</v>
      </c>
      <c r="F285" s="200">
        <f t="shared" si="176"/>
        <v>0</v>
      </c>
      <c r="G285" s="200">
        <f t="shared" si="176"/>
        <v>0</v>
      </c>
      <c r="H285" s="200">
        <f t="shared" si="176"/>
        <v>0</v>
      </c>
      <c r="I285" s="200">
        <f t="shared" si="176"/>
        <v>0</v>
      </c>
      <c r="J285" s="200">
        <f t="shared" si="176"/>
        <v>0</v>
      </c>
      <c r="K285" s="200">
        <f t="shared" si="176"/>
        <v>0</v>
      </c>
      <c r="L285" s="200">
        <f t="shared" si="176"/>
        <v>0</v>
      </c>
      <c r="M285" s="200">
        <f t="shared" si="176"/>
        <v>0</v>
      </c>
      <c r="N285" s="200">
        <f t="shared" si="176"/>
        <v>0</v>
      </c>
      <c r="O285" s="200">
        <f t="shared" si="176"/>
        <v>0</v>
      </c>
      <c r="P285" s="200">
        <f t="shared" si="176"/>
        <v>0</v>
      </c>
      <c r="Q285" s="200">
        <f t="shared" si="176"/>
        <v>0</v>
      </c>
      <c r="R285" s="200">
        <f t="shared" si="176"/>
        <v>0</v>
      </c>
      <c r="S285" s="200">
        <f t="shared" si="176"/>
        <v>0</v>
      </c>
      <c r="T285" s="200">
        <f t="shared" si="176"/>
        <v>0</v>
      </c>
      <c r="U285" s="200">
        <f t="shared" si="176"/>
        <v>0</v>
      </c>
      <c r="V285" s="200">
        <f t="shared" si="176"/>
        <v>0</v>
      </c>
      <c r="W285" s="200">
        <f t="shared" si="176"/>
        <v>0</v>
      </c>
      <c r="X285" s="200">
        <f t="shared" si="176"/>
        <v>0</v>
      </c>
      <c r="Y285" s="200">
        <f t="shared" si="176"/>
        <v>0</v>
      </c>
      <c r="Z285" s="200">
        <f t="shared" si="176"/>
        <v>0</v>
      </c>
      <c r="AA285" s="200">
        <f t="shared" si="176"/>
        <v>0</v>
      </c>
      <c r="AB285" s="200">
        <f t="shared" si="176"/>
        <v>0</v>
      </c>
      <c r="AC285" s="200">
        <f t="shared" si="176"/>
        <v>0</v>
      </c>
      <c r="AD285" s="200">
        <f t="shared" si="176"/>
        <v>0</v>
      </c>
      <c r="AE285" s="200">
        <f t="shared" si="176"/>
        <v>0</v>
      </c>
      <c r="AF285" s="200">
        <f t="shared" si="176"/>
        <v>0</v>
      </c>
      <c r="AG285" s="200">
        <f t="shared" si="176"/>
        <v>0</v>
      </c>
      <c r="AH285" s="200">
        <f t="shared" si="176"/>
        <v>0</v>
      </c>
      <c r="AI285" s="200">
        <f t="shared" si="176"/>
        <v>0</v>
      </c>
      <c r="AJ285" s="205">
        <f t="shared" si="176"/>
        <v>0</v>
      </c>
    </row>
    <row r="286" spans="1:36" x14ac:dyDescent="0.3">
      <c r="A286" s="7" t="s">
        <v>149</v>
      </c>
      <c r="B286" s="55" t="s">
        <v>529</v>
      </c>
      <c r="C286" s="199">
        <f t="shared" ref="C286:AJ286" si="177">+C$127*C202</f>
        <v>62416.462038754857</v>
      </c>
      <c r="D286" s="199">
        <f t="shared" si="177"/>
        <v>61632.806617018046</v>
      </c>
      <c r="E286" s="199">
        <f t="shared" si="177"/>
        <v>64335.267983980033</v>
      </c>
      <c r="F286" s="199">
        <f t="shared" si="177"/>
        <v>62360.706946369653</v>
      </c>
      <c r="G286" s="199">
        <f t="shared" si="177"/>
        <v>64715.457869557082</v>
      </c>
      <c r="H286" s="199">
        <f t="shared" si="177"/>
        <v>64963.051375616124</v>
      </c>
      <c r="I286" s="199">
        <f t="shared" si="177"/>
        <v>60906.82612847718</v>
      </c>
      <c r="J286" s="199">
        <f t="shared" si="177"/>
        <v>60125.390323882864</v>
      </c>
      <c r="K286" s="199">
        <f t="shared" si="177"/>
        <v>59208.307686812528</v>
      </c>
      <c r="L286" s="199">
        <f t="shared" si="177"/>
        <v>58294.32780696838</v>
      </c>
      <c r="M286" s="199">
        <f t="shared" si="177"/>
        <v>57382.721608543841</v>
      </c>
      <c r="N286" s="199">
        <f t="shared" si="177"/>
        <v>56472.225770743062</v>
      </c>
      <c r="O286" s="199">
        <f t="shared" si="177"/>
        <v>55562.784230268284</v>
      </c>
      <c r="P286" s="199">
        <f t="shared" si="177"/>
        <v>54653.037863562291</v>
      </c>
      <c r="Q286" s="199">
        <f t="shared" si="177"/>
        <v>53743.302378042834</v>
      </c>
      <c r="R286" s="199">
        <f t="shared" si="177"/>
        <v>52832.293344365571</v>
      </c>
      <c r="S286" s="199">
        <f t="shared" si="177"/>
        <v>51799.700660640628</v>
      </c>
      <c r="T286" s="199">
        <f t="shared" si="177"/>
        <v>50794.088221043727</v>
      </c>
      <c r="U286" s="199">
        <f t="shared" si="177"/>
        <v>49796.582535684378</v>
      </c>
      <c r="V286" s="199">
        <f t="shared" si="177"/>
        <v>48810.547545318179</v>
      </c>
      <c r="W286" s="199">
        <f t="shared" si="177"/>
        <v>47834.756819630173</v>
      </c>
      <c r="X286" s="199">
        <f t="shared" si="177"/>
        <v>46867.50717263564</v>
      </c>
      <c r="Y286" s="199">
        <f t="shared" si="177"/>
        <v>45920.336704319947</v>
      </c>
      <c r="Z286" s="199">
        <f t="shared" si="177"/>
        <v>44981.137839762174</v>
      </c>
      <c r="AA286" s="199">
        <f t="shared" si="177"/>
        <v>44053.512150133422</v>
      </c>
      <c r="AB286" s="199">
        <f t="shared" si="177"/>
        <v>43133.290529735736</v>
      </c>
      <c r="AC286" s="199">
        <f t="shared" si="177"/>
        <v>42126.106295883437</v>
      </c>
      <c r="AD286" s="199">
        <f t="shared" si="177"/>
        <v>41119.406182818326</v>
      </c>
      <c r="AE286" s="199">
        <f t="shared" si="177"/>
        <v>40125.825089480844</v>
      </c>
      <c r="AF286" s="199">
        <f t="shared" si="177"/>
        <v>39147.617885381376</v>
      </c>
      <c r="AG286" s="199">
        <f t="shared" si="177"/>
        <v>38183.377142980527</v>
      </c>
      <c r="AH286" s="199">
        <f t="shared" si="177"/>
        <v>37233.278371804052</v>
      </c>
      <c r="AI286" s="199">
        <f t="shared" si="177"/>
        <v>36296.971442978007</v>
      </c>
      <c r="AJ286" s="203">
        <f t="shared" si="177"/>
        <v>35375.144519349618</v>
      </c>
    </row>
    <row r="287" spans="1:36" x14ac:dyDescent="0.3">
      <c r="A287" s="7" t="s">
        <v>62</v>
      </c>
      <c r="B287" s="55" t="s">
        <v>529</v>
      </c>
      <c r="C287" s="198">
        <f t="shared" ref="C287:AJ287" si="178">+C$138*C203</f>
        <v>0</v>
      </c>
      <c r="D287" s="198">
        <f t="shared" si="178"/>
        <v>0</v>
      </c>
      <c r="E287" s="198">
        <f t="shared" si="178"/>
        <v>0</v>
      </c>
      <c r="F287" s="198">
        <f t="shared" si="178"/>
        <v>0</v>
      </c>
      <c r="G287" s="198">
        <f t="shared" si="178"/>
        <v>0</v>
      </c>
      <c r="H287" s="198">
        <f t="shared" si="178"/>
        <v>0</v>
      </c>
      <c r="I287" s="198">
        <f t="shared" si="178"/>
        <v>0</v>
      </c>
      <c r="J287" s="198">
        <f t="shared" si="178"/>
        <v>0</v>
      </c>
      <c r="K287" s="198">
        <f t="shared" si="178"/>
        <v>0</v>
      </c>
      <c r="L287" s="198">
        <f t="shared" si="178"/>
        <v>0</v>
      </c>
      <c r="M287" s="198">
        <f t="shared" si="178"/>
        <v>0</v>
      </c>
      <c r="N287" s="198">
        <f t="shared" si="178"/>
        <v>0</v>
      </c>
      <c r="O287" s="198">
        <f t="shared" si="178"/>
        <v>0</v>
      </c>
      <c r="P287" s="198">
        <f t="shared" si="178"/>
        <v>0</v>
      </c>
      <c r="Q287" s="198">
        <f t="shared" si="178"/>
        <v>0</v>
      </c>
      <c r="R287" s="198">
        <f t="shared" si="178"/>
        <v>0</v>
      </c>
      <c r="S287" s="198">
        <f t="shared" si="178"/>
        <v>0</v>
      </c>
      <c r="T287" s="198">
        <f t="shared" si="178"/>
        <v>0</v>
      </c>
      <c r="U287" s="198">
        <f t="shared" si="178"/>
        <v>0</v>
      </c>
      <c r="V287" s="198">
        <f t="shared" si="178"/>
        <v>0</v>
      </c>
      <c r="W287" s="198">
        <f t="shared" si="178"/>
        <v>0</v>
      </c>
      <c r="X287" s="198">
        <f t="shared" si="178"/>
        <v>0</v>
      </c>
      <c r="Y287" s="198">
        <f t="shared" si="178"/>
        <v>0</v>
      </c>
      <c r="Z287" s="198">
        <f t="shared" si="178"/>
        <v>0</v>
      </c>
      <c r="AA287" s="198">
        <f t="shared" si="178"/>
        <v>0</v>
      </c>
      <c r="AB287" s="198">
        <f t="shared" si="178"/>
        <v>0</v>
      </c>
      <c r="AC287" s="198">
        <f t="shared" si="178"/>
        <v>0</v>
      </c>
      <c r="AD287" s="198">
        <f t="shared" si="178"/>
        <v>0</v>
      </c>
      <c r="AE287" s="198">
        <f t="shared" si="178"/>
        <v>0</v>
      </c>
      <c r="AF287" s="198">
        <f t="shared" si="178"/>
        <v>0</v>
      </c>
      <c r="AG287" s="198">
        <f t="shared" si="178"/>
        <v>0</v>
      </c>
      <c r="AH287" s="198">
        <f t="shared" si="178"/>
        <v>0</v>
      </c>
      <c r="AI287" s="198">
        <f t="shared" si="178"/>
        <v>0</v>
      </c>
      <c r="AJ287" s="204">
        <f t="shared" si="178"/>
        <v>0</v>
      </c>
    </row>
    <row r="288" spans="1:36" x14ac:dyDescent="0.3">
      <c r="A288" s="7" t="s">
        <v>150</v>
      </c>
      <c r="B288" s="55" t="s">
        <v>529</v>
      </c>
      <c r="C288" s="206">
        <f t="shared" ref="C288:AJ288" si="179">+C$139*C204</f>
        <v>8031.0025204391777</v>
      </c>
      <c r="D288" s="198">
        <f t="shared" si="179"/>
        <v>8291.8493625094889</v>
      </c>
      <c r="E288" s="198">
        <f t="shared" si="179"/>
        <v>7907.0315221901574</v>
      </c>
      <c r="F288" s="198">
        <f t="shared" si="179"/>
        <v>4162.5075299359096</v>
      </c>
      <c r="G288" s="198">
        <f t="shared" si="179"/>
        <v>5492.7683220256822</v>
      </c>
      <c r="H288" s="198">
        <f t="shared" si="179"/>
        <v>6594.4891931505026</v>
      </c>
      <c r="I288" s="198">
        <f t="shared" si="179"/>
        <v>6900.6116721211101</v>
      </c>
      <c r="J288" s="198">
        <f t="shared" si="179"/>
        <v>6917.8748653611165</v>
      </c>
      <c r="K288" s="198">
        <f t="shared" si="179"/>
        <v>6919.1876988891236</v>
      </c>
      <c r="L288" s="198">
        <f t="shared" si="179"/>
        <v>6920.2664081058201</v>
      </c>
      <c r="M288" s="198">
        <f t="shared" si="179"/>
        <v>6921.0190597527508</v>
      </c>
      <c r="N288" s="198">
        <f t="shared" si="179"/>
        <v>6921.2823388330116</v>
      </c>
      <c r="O288" s="198">
        <f t="shared" si="179"/>
        <v>6921.0327309864824</v>
      </c>
      <c r="P288" s="198">
        <f t="shared" si="179"/>
        <v>6920.080360249246</v>
      </c>
      <c r="Q288" s="198">
        <f t="shared" si="179"/>
        <v>6918.4384751171974</v>
      </c>
      <c r="R288" s="198">
        <f t="shared" si="179"/>
        <v>6915.9120579874943</v>
      </c>
      <c r="S288" s="198">
        <f t="shared" si="179"/>
        <v>6912.8988692222811</v>
      </c>
      <c r="T288" s="198">
        <f t="shared" si="179"/>
        <v>6908.9170451847967</v>
      </c>
      <c r="U288" s="198">
        <f t="shared" si="179"/>
        <v>6904.7151487676529</v>
      </c>
      <c r="V288" s="198">
        <f t="shared" si="179"/>
        <v>6900.7726941480478</v>
      </c>
      <c r="W288" s="198">
        <f t="shared" si="179"/>
        <v>6896.9453648010876</v>
      </c>
      <c r="X288" s="198">
        <f t="shared" si="179"/>
        <v>6893.0066215870484</v>
      </c>
      <c r="Y288" s="198">
        <f t="shared" si="179"/>
        <v>6882.9546366708664</v>
      </c>
      <c r="Z288" s="198">
        <f t="shared" si="179"/>
        <v>6874.6794908353959</v>
      </c>
      <c r="AA288" s="198">
        <f t="shared" si="179"/>
        <v>6866.8836436868587</v>
      </c>
      <c r="AB288" s="198">
        <f t="shared" si="179"/>
        <v>6858.9487705438305</v>
      </c>
      <c r="AC288" s="198">
        <f t="shared" si="179"/>
        <v>6851.8370185186232</v>
      </c>
      <c r="AD288" s="198">
        <f t="shared" si="179"/>
        <v>6844.7884014279289</v>
      </c>
      <c r="AE288" s="198">
        <f t="shared" si="179"/>
        <v>6837.6718076208808</v>
      </c>
      <c r="AF288" s="198">
        <f t="shared" si="179"/>
        <v>6830.9156182778452</v>
      </c>
      <c r="AG288" s="198">
        <f t="shared" si="179"/>
        <v>6824.3345330399989</v>
      </c>
      <c r="AH288" s="198">
        <f t="shared" si="179"/>
        <v>6818.0134326482421</v>
      </c>
      <c r="AI288" s="198">
        <f t="shared" si="179"/>
        <v>6811.9458585805105</v>
      </c>
      <c r="AJ288" s="204">
        <f t="shared" si="179"/>
        <v>6806.323181244431</v>
      </c>
    </row>
    <row r="289" spans="1:36" x14ac:dyDescent="0.3">
      <c r="A289" s="7" t="s">
        <v>151</v>
      </c>
      <c r="B289" s="55" t="s">
        <v>529</v>
      </c>
      <c r="C289" s="207">
        <f t="shared" ref="C289:AJ289" si="180">+C$139*C205</f>
        <v>53416.092120424975</v>
      </c>
      <c r="D289" s="199">
        <f t="shared" si="180"/>
        <v>51335.257758749925</v>
      </c>
      <c r="E289" s="199">
        <f t="shared" si="180"/>
        <v>54521.703407112051</v>
      </c>
      <c r="F289" s="199">
        <f t="shared" si="180"/>
        <v>45307.914143618829</v>
      </c>
      <c r="G289" s="199">
        <f t="shared" si="180"/>
        <v>49368.213174846896</v>
      </c>
      <c r="H289" s="199">
        <f t="shared" si="180"/>
        <v>52756.543136863176</v>
      </c>
      <c r="I289" s="199">
        <f t="shared" si="180"/>
        <v>51093.606003439309</v>
      </c>
      <c r="J289" s="199">
        <f t="shared" si="180"/>
        <v>50149.086723048793</v>
      </c>
      <c r="K289" s="199">
        <f t="shared" si="180"/>
        <v>49094.774314452261</v>
      </c>
      <c r="L289" s="199">
        <f t="shared" si="180"/>
        <v>48047.04232141644</v>
      </c>
      <c r="M289" s="199">
        <f t="shared" si="180"/>
        <v>47005.273420591737</v>
      </c>
      <c r="N289" s="199">
        <f t="shared" si="180"/>
        <v>45968.431269172084</v>
      </c>
      <c r="O289" s="199">
        <f t="shared" si="180"/>
        <v>44936.483687756547</v>
      </c>
      <c r="P289" s="199">
        <f t="shared" si="180"/>
        <v>43908.354893215081</v>
      </c>
      <c r="Q289" s="199">
        <f t="shared" si="180"/>
        <v>42884.337407555846</v>
      </c>
      <c r="R289" s="199">
        <f t="shared" si="180"/>
        <v>41863.452047958715</v>
      </c>
      <c r="S289" s="199">
        <f t="shared" si="180"/>
        <v>40848.33168050211</v>
      </c>
      <c r="T289" s="199">
        <f t="shared" si="180"/>
        <v>39836.305256609885</v>
      </c>
      <c r="U289" s="199">
        <f t="shared" si="180"/>
        <v>38831.893549229731</v>
      </c>
      <c r="V289" s="199">
        <f t="shared" si="180"/>
        <v>37837.71551728715</v>
      </c>
      <c r="W289" s="199">
        <f t="shared" si="180"/>
        <v>36852.788859191656</v>
      </c>
      <c r="X289" s="199">
        <f t="shared" si="180"/>
        <v>35875.786649449758</v>
      </c>
      <c r="Y289" s="199">
        <f t="shared" si="180"/>
        <v>34876.245288704544</v>
      </c>
      <c r="Z289" s="199">
        <f t="shared" si="180"/>
        <v>33895.47431970467</v>
      </c>
      <c r="AA289" s="199">
        <f t="shared" si="180"/>
        <v>32926.415143050079</v>
      </c>
      <c r="AB289" s="199">
        <f t="shared" si="180"/>
        <v>31965.885382533612</v>
      </c>
      <c r="AC289" s="199">
        <f t="shared" si="180"/>
        <v>31018.192117339844</v>
      </c>
      <c r="AD289" s="199">
        <f t="shared" si="180"/>
        <v>30079.565392229681</v>
      </c>
      <c r="AE289" s="199">
        <f t="shared" si="180"/>
        <v>29149.322309470685</v>
      </c>
      <c r="AF289" s="199">
        <f t="shared" si="180"/>
        <v>28229.162398835477</v>
      </c>
      <c r="AG289" s="199">
        <f t="shared" si="180"/>
        <v>27318.107723750116</v>
      </c>
      <c r="AH289" s="199">
        <f t="shared" si="180"/>
        <v>26416.325955132073</v>
      </c>
      <c r="AI289" s="199">
        <f t="shared" si="180"/>
        <v>25523.601588775298</v>
      </c>
      <c r="AJ289" s="203">
        <f t="shared" si="180"/>
        <v>24640.441400345564</v>
      </c>
    </row>
    <row r="290" spans="1:36" x14ac:dyDescent="0.3">
      <c r="A290" s="7" t="s">
        <v>152</v>
      </c>
      <c r="B290" s="55" t="s">
        <v>529</v>
      </c>
      <c r="C290" s="207">
        <f t="shared" ref="C290:AJ290" si="181">+C$139*C206</f>
        <v>193808.70842435499</v>
      </c>
      <c r="D290" s="199">
        <f t="shared" si="181"/>
        <v>190042.34760907784</v>
      </c>
      <c r="E290" s="199">
        <f t="shared" si="181"/>
        <v>200024.93039894002</v>
      </c>
      <c r="F290" s="199">
        <f t="shared" si="181"/>
        <v>170987.69249265405</v>
      </c>
      <c r="G290" s="199">
        <f t="shared" si="181"/>
        <v>182933.88229308408</v>
      </c>
      <c r="H290" s="199">
        <f t="shared" si="181"/>
        <v>188262.35296608042</v>
      </c>
      <c r="I290" s="199">
        <f t="shared" si="181"/>
        <v>201141.28679416134</v>
      </c>
      <c r="J290" s="199">
        <f t="shared" si="181"/>
        <v>201880.92950805169</v>
      </c>
      <c r="K290" s="199">
        <f t="shared" si="181"/>
        <v>202153.81429080555</v>
      </c>
      <c r="L290" s="199">
        <f t="shared" si="181"/>
        <v>202418.04153245565</v>
      </c>
      <c r="M290" s="199">
        <f t="shared" si="181"/>
        <v>202670.91755926394</v>
      </c>
      <c r="N290" s="199">
        <f t="shared" si="181"/>
        <v>202907.64389324537</v>
      </c>
      <c r="O290" s="199">
        <f t="shared" si="181"/>
        <v>203127.50383564772</v>
      </c>
      <c r="P290" s="199">
        <f t="shared" si="181"/>
        <v>203324.89003331409</v>
      </c>
      <c r="Q290" s="199">
        <f t="shared" si="181"/>
        <v>203500.14578676666</v>
      </c>
      <c r="R290" s="199">
        <f t="shared" si="181"/>
        <v>203647.4841780907</v>
      </c>
      <c r="S290" s="199">
        <f t="shared" si="181"/>
        <v>203778.5681042714</v>
      </c>
      <c r="T290" s="199">
        <f t="shared" si="181"/>
        <v>203879.15430909177</v>
      </c>
      <c r="U290" s="199">
        <f t="shared" si="181"/>
        <v>203971.2874425459</v>
      </c>
      <c r="V290" s="199">
        <f t="shared" si="181"/>
        <v>204069.14992796245</v>
      </c>
      <c r="W290" s="199">
        <f t="shared" si="181"/>
        <v>204168.51616229466</v>
      </c>
      <c r="X290" s="199">
        <f t="shared" si="181"/>
        <v>204262.70564168741</v>
      </c>
      <c r="Y290" s="199">
        <f t="shared" si="181"/>
        <v>204173.69360702753</v>
      </c>
      <c r="Z290" s="199">
        <f t="shared" si="181"/>
        <v>204135.23551449185</v>
      </c>
      <c r="AA290" s="199">
        <f t="shared" si="181"/>
        <v>204108.94825427022</v>
      </c>
      <c r="AB290" s="199">
        <f t="shared" si="181"/>
        <v>204076.50091706894</v>
      </c>
      <c r="AC290" s="199">
        <f t="shared" si="181"/>
        <v>204066.55959658869</v>
      </c>
      <c r="AD290" s="199">
        <f t="shared" si="181"/>
        <v>204056.56246879738</v>
      </c>
      <c r="AE290" s="199">
        <f t="shared" si="181"/>
        <v>204042.62437100956</v>
      </c>
      <c r="AF290" s="199">
        <f t="shared" si="181"/>
        <v>204037.55653743775</v>
      </c>
      <c r="AG290" s="199">
        <f t="shared" si="181"/>
        <v>204035.8708813421</v>
      </c>
      <c r="AH290" s="199">
        <f t="shared" si="181"/>
        <v>204040.14314107393</v>
      </c>
      <c r="AI290" s="199">
        <f t="shared" si="181"/>
        <v>204050.22203560779</v>
      </c>
      <c r="AJ290" s="203">
        <f t="shared" si="181"/>
        <v>204071.88638390391</v>
      </c>
    </row>
    <row r="291" spans="1:36" x14ac:dyDescent="0.3">
      <c r="A291" s="7" t="s">
        <v>153</v>
      </c>
      <c r="B291" s="55" t="s">
        <v>529</v>
      </c>
      <c r="C291" s="208">
        <f t="shared" ref="C291:AJ291" si="182">+C$139*C207</f>
        <v>4574.8871444727565</v>
      </c>
      <c r="D291" s="200">
        <f t="shared" si="182"/>
        <v>4635.3230888372409</v>
      </c>
      <c r="E291" s="200">
        <f t="shared" si="182"/>
        <v>4082.9312757892039</v>
      </c>
      <c r="F291" s="200">
        <f t="shared" si="182"/>
        <v>2942.7991573026434</v>
      </c>
      <c r="G291" s="200">
        <f t="shared" si="182"/>
        <v>3399.6450954354082</v>
      </c>
      <c r="H291" s="200">
        <f t="shared" si="182"/>
        <v>3702.5161203829853</v>
      </c>
      <c r="I291" s="200">
        <f t="shared" si="182"/>
        <v>3289.7504937045474</v>
      </c>
      <c r="J291" s="200">
        <f t="shared" si="182"/>
        <v>3060.8228255974705</v>
      </c>
      <c r="K291" s="200">
        <f t="shared" si="182"/>
        <v>2826.1282046200927</v>
      </c>
      <c r="L291" s="200">
        <f t="shared" si="182"/>
        <v>2593.1606678082317</v>
      </c>
      <c r="M291" s="200">
        <f t="shared" si="182"/>
        <v>2361.8904024148696</v>
      </c>
      <c r="N291" s="200">
        <f t="shared" si="182"/>
        <v>2132.2777839393893</v>
      </c>
      <c r="O291" s="200">
        <f t="shared" si="182"/>
        <v>1904.3429905138255</v>
      </c>
      <c r="P291" s="200">
        <f t="shared" si="182"/>
        <v>1678.0685063776587</v>
      </c>
      <c r="Q291" s="200">
        <f t="shared" si="182"/>
        <v>1453.5036468846847</v>
      </c>
      <c r="R291" s="200">
        <f t="shared" si="182"/>
        <v>1230.6582285952095</v>
      </c>
      <c r="S291" s="200">
        <f t="shared" si="182"/>
        <v>1009.6528230812412</v>
      </c>
      <c r="T291" s="200">
        <f t="shared" si="182"/>
        <v>790.45603940150727</v>
      </c>
      <c r="U291" s="200">
        <f t="shared" si="182"/>
        <v>573.19877374805867</v>
      </c>
      <c r="V291" s="200">
        <f t="shared" si="182"/>
        <v>357.90362416069388</v>
      </c>
      <c r="W291" s="200">
        <f t="shared" si="182"/>
        <v>144.52086487792698</v>
      </c>
      <c r="X291" s="200">
        <f t="shared" si="182"/>
        <v>-66.980004541145505</v>
      </c>
      <c r="Y291" s="200">
        <f t="shared" si="182"/>
        <v>0</v>
      </c>
      <c r="Z291" s="200">
        <f t="shared" si="182"/>
        <v>0</v>
      </c>
      <c r="AA291" s="200">
        <f t="shared" si="182"/>
        <v>0</v>
      </c>
      <c r="AB291" s="200">
        <f t="shared" si="182"/>
        <v>0</v>
      </c>
      <c r="AC291" s="200">
        <f t="shared" si="182"/>
        <v>0</v>
      </c>
      <c r="AD291" s="200">
        <f t="shared" si="182"/>
        <v>0</v>
      </c>
      <c r="AE291" s="200">
        <f t="shared" si="182"/>
        <v>0</v>
      </c>
      <c r="AF291" s="200">
        <f t="shared" si="182"/>
        <v>0</v>
      </c>
      <c r="AG291" s="200">
        <f t="shared" si="182"/>
        <v>0</v>
      </c>
      <c r="AH291" s="200">
        <f t="shared" si="182"/>
        <v>0</v>
      </c>
      <c r="AI291" s="200">
        <f t="shared" si="182"/>
        <v>0</v>
      </c>
      <c r="AJ291" s="205">
        <f t="shared" si="182"/>
        <v>0</v>
      </c>
    </row>
    <row r="292" spans="1:36" x14ac:dyDescent="0.3">
      <c r="A292" s="7" t="s">
        <v>63</v>
      </c>
      <c r="B292" s="55" t="s">
        <v>529</v>
      </c>
      <c r="C292" s="199">
        <f t="shared" ref="C292:AJ292" si="183">+C$140*C208</f>
        <v>686.36883987698934</v>
      </c>
      <c r="D292" s="199">
        <f t="shared" si="183"/>
        <v>727.69040801556798</v>
      </c>
      <c r="E292" s="199">
        <f t="shared" si="183"/>
        <v>813.06146256881004</v>
      </c>
      <c r="F292" s="199">
        <f t="shared" si="183"/>
        <v>939.7902313480439</v>
      </c>
      <c r="G292" s="199">
        <f t="shared" si="183"/>
        <v>1116.503044484399</v>
      </c>
      <c r="H292" s="199">
        <f t="shared" si="183"/>
        <v>1506.0273710148738</v>
      </c>
      <c r="I292" s="199">
        <f t="shared" si="183"/>
        <v>1339.0285478748751</v>
      </c>
      <c r="J292" s="199">
        <f t="shared" si="183"/>
        <v>1419.3830715091476</v>
      </c>
      <c r="K292" s="199">
        <f t="shared" si="183"/>
        <v>1496.2305269517828</v>
      </c>
      <c r="L292" s="199">
        <f t="shared" si="183"/>
        <v>1572.6185208119505</v>
      </c>
      <c r="M292" s="199">
        <f t="shared" si="183"/>
        <v>1648.5231055536487</v>
      </c>
      <c r="N292" s="199">
        <f t="shared" si="183"/>
        <v>1723.8985517887425</v>
      </c>
      <c r="O292" s="199">
        <f t="shared" si="183"/>
        <v>1798.7284263796464</v>
      </c>
      <c r="P292" s="199">
        <f t="shared" si="183"/>
        <v>1872.9503468903865</v>
      </c>
      <c r="Q292" s="199">
        <f t="shared" si="183"/>
        <v>1946.5510482169011</v>
      </c>
      <c r="R292" s="199">
        <f t="shared" si="183"/>
        <v>2019.4571745569542</v>
      </c>
      <c r="S292" s="199">
        <f t="shared" si="183"/>
        <v>2091.7666302064922</v>
      </c>
      <c r="T292" s="199">
        <f t="shared" si="183"/>
        <v>2163.3188602775313</v>
      </c>
      <c r="U292" s="199">
        <f t="shared" si="183"/>
        <v>2234.331354848975</v>
      </c>
      <c r="V292" s="199">
        <f t="shared" si="183"/>
        <v>2304.9631709524951</v>
      </c>
      <c r="W292" s="199">
        <f t="shared" si="183"/>
        <v>2375.1783961732349</v>
      </c>
      <c r="X292" s="199">
        <f t="shared" si="183"/>
        <v>2444.9058309480974</v>
      </c>
      <c r="Y292" s="199">
        <f t="shared" si="183"/>
        <v>2514.7831593708534</v>
      </c>
      <c r="Z292" s="199">
        <f t="shared" si="183"/>
        <v>2584.2142480592788</v>
      </c>
      <c r="AA292" s="199">
        <f t="shared" si="183"/>
        <v>2653.421661646636</v>
      </c>
      <c r="AB292" s="199">
        <f t="shared" si="183"/>
        <v>2722.1796588644033</v>
      </c>
      <c r="AC292" s="199">
        <f t="shared" si="183"/>
        <v>2790.8802712817092</v>
      </c>
      <c r="AD292" s="199">
        <f t="shared" si="183"/>
        <v>2859.2361610660523</v>
      </c>
      <c r="AE292" s="199">
        <f t="shared" si="183"/>
        <v>2927.1974495788036</v>
      </c>
      <c r="AF292" s="199">
        <f t="shared" si="183"/>
        <v>2994.9540631114864</v>
      </c>
      <c r="AG292" s="199">
        <f t="shared" si="183"/>
        <v>3062.4381561151013</v>
      </c>
      <c r="AH292" s="199">
        <f t="shared" si="183"/>
        <v>3129.6981576974522</v>
      </c>
      <c r="AI292" s="199">
        <f t="shared" si="183"/>
        <v>3196.7430223517081</v>
      </c>
      <c r="AJ292" s="204">
        <f t="shared" si="183"/>
        <v>3263.6761967364137</v>
      </c>
    </row>
    <row r="293" spans="1:36" x14ac:dyDescent="0.3">
      <c r="A293" s="7" t="s">
        <v>154</v>
      </c>
      <c r="B293" s="55" t="s">
        <v>529</v>
      </c>
      <c r="C293" s="206">
        <f t="shared" ref="C293:AJ293" si="184">+C$141*C209</f>
        <v>147.10453149556136</v>
      </c>
      <c r="D293" s="198">
        <f t="shared" si="184"/>
        <v>271.70802222331054</v>
      </c>
      <c r="E293" s="198">
        <f t="shared" si="184"/>
        <v>407.16601516322226</v>
      </c>
      <c r="F293" s="198">
        <f t="shared" si="184"/>
        <v>321.53936977505128</v>
      </c>
      <c r="G293" s="198">
        <f t="shared" si="184"/>
        <v>859.65515262402823</v>
      </c>
      <c r="H293" s="198">
        <f t="shared" si="184"/>
        <v>1267.7654607376166</v>
      </c>
      <c r="I293" s="198">
        <f t="shared" si="184"/>
        <v>959.26759691322559</v>
      </c>
      <c r="J293" s="198">
        <f t="shared" si="184"/>
        <v>1031.7160670300839</v>
      </c>
      <c r="K293" s="198">
        <f t="shared" si="184"/>
        <v>1102.4608633809048</v>
      </c>
      <c r="L293" s="198">
        <f t="shared" si="184"/>
        <v>1173.6722268296587</v>
      </c>
      <c r="M293" s="198">
        <f t="shared" si="184"/>
        <v>1245.3191654775412</v>
      </c>
      <c r="N293" s="198">
        <f t="shared" si="184"/>
        <v>1317.3533294953561</v>
      </c>
      <c r="O293" s="198">
        <f t="shared" si="184"/>
        <v>1389.7476194550188</v>
      </c>
      <c r="P293" s="198">
        <f t="shared" si="184"/>
        <v>1462.4387400737085</v>
      </c>
      <c r="Q293" s="198">
        <f t="shared" si="184"/>
        <v>1535.4003726042017</v>
      </c>
      <c r="R293" s="198">
        <f t="shared" si="184"/>
        <v>1608.5581982028773</v>
      </c>
      <c r="S293" s="198">
        <f t="shared" si="184"/>
        <v>1681.9736469026091</v>
      </c>
      <c r="T293" s="198">
        <f t="shared" si="184"/>
        <v>1755.5016145629779</v>
      </c>
      <c r="U293" s="198">
        <f t="shared" si="184"/>
        <v>1829.3020456453662</v>
      </c>
      <c r="V293" s="198">
        <f t="shared" si="184"/>
        <v>1903.4931099078453</v>
      </c>
      <c r="W293" s="199">
        <f t="shared" si="184"/>
        <v>1978.0351500515671</v>
      </c>
      <c r="X293" s="199">
        <f t="shared" si="184"/>
        <v>2052.8578885207448</v>
      </c>
      <c r="Y293" s="199">
        <f t="shared" si="184"/>
        <v>2128.4891487588252</v>
      </c>
      <c r="Z293" s="199">
        <f t="shared" si="184"/>
        <v>2204.4212900951661</v>
      </c>
      <c r="AA293" s="199">
        <f t="shared" si="184"/>
        <v>2280.8345155910902</v>
      </c>
      <c r="AB293" s="199">
        <f t="shared" si="184"/>
        <v>2357.5266034879623</v>
      </c>
      <c r="AC293" s="199">
        <f t="shared" si="184"/>
        <v>2434.8284975595661</v>
      </c>
      <c r="AD293" s="199">
        <f t="shared" si="184"/>
        <v>2512.4841277341525</v>
      </c>
      <c r="AE293" s="199">
        <f t="shared" si="184"/>
        <v>2590.4403157921915</v>
      </c>
      <c r="AF293" s="199">
        <f t="shared" si="184"/>
        <v>2668.8563932971933</v>
      </c>
      <c r="AG293" s="199">
        <f t="shared" si="184"/>
        <v>2747.6651137972294</v>
      </c>
      <c r="AH293" s="199">
        <f t="shared" si="184"/>
        <v>2826.9026151530238</v>
      </c>
      <c r="AI293" s="199">
        <f t="shared" si="184"/>
        <v>2906.5703286675212</v>
      </c>
      <c r="AJ293" s="203">
        <f t="shared" si="184"/>
        <v>2986.7563863944656</v>
      </c>
    </row>
    <row r="294" spans="1:36" x14ac:dyDescent="0.3">
      <c r="A294" s="7" t="s">
        <v>64</v>
      </c>
      <c r="B294" s="55" t="s">
        <v>529</v>
      </c>
      <c r="C294" s="207">
        <f t="shared" ref="C294:AJ294" si="185">+C$141*C210</f>
        <v>11871.141364447829</v>
      </c>
      <c r="D294" s="199">
        <f t="shared" si="185"/>
        <v>12349.641873084023</v>
      </c>
      <c r="E294" s="199">
        <f t="shared" si="185"/>
        <v>13047.491130739458</v>
      </c>
      <c r="F294" s="199">
        <f t="shared" si="185"/>
        <v>11810.743728726942</v>
      </c>
      <c r="G294" s="199">
        <f t="shared" si="185"/>
        <v>14996.759853223852</v>
      </c>
      <c r="H294" s="199">
        <f t="shared" si="185"/>
        <v>14795.690833551473</v>
      </c>
      <c r="I294" s="199">
        <f t="shared" si="185"/>
        <v>14497.962970737073</v>
      </c>
      <c r="J294" s="199">
        <f t="shared" si="185"/>
        <v>14559.419727713026</v>
      </c>
      <c r="K294" s="199">
        <f t="shared" si="185"/>
        <v>14586.491534974015</v>
      </c>
      <c r="L294" s="199">
        <f t="shared" si="185"/>
        <v>14612.208289047448</v>
      </c>
      <c r="M294" s="199">
        <f t="shared" si="185"/>
        <v>14636.386103709177</v>
      </c>
      <c r="N294" s="199">
        <f t="shared" si="185"/>
        <v>14658.688697246862</v>
      </c>
      <c r="O294" s="199">
        <f t="shared" si="185"/>
        <v>14679.074329280033</v>
      </c>
      <c r="P294" s="199">
        <f t="shared" si="185"/>
        <v>14697.147782466367</v>
      </c>
      <c r="Q294" s="199">
        <f t="shared" si="185"/>
        <v>14712.943826726863</v>
      </c>
      <c r="R294" s="199">
        <f t="shared" si="185"/>
        <v>14726.054172826114</v>
      </c>
      <c r="S294" s="199">
        <f t="shared" si="185"/>
        <v>14737.332498285979</v>
      </c>
      <c r="T294" s="199">
        <f t="shared" si="185"/>
        <v>14745.759354125477</v>
      </c>
      <c r="U294" s="199">
        <f t="shared" si="185"/>
        <v>14752.939866038432</v>
      </c>
      <c r="V294" s="199">
        <f t="shared" si="185"/>
        <v>14759.910781052669</v>
      </c>
      <c r="W294" s="199">
        <f t="shared" si="185"/>
        <v>14766.377213462947</v>
      </c>
      <c r="X294" s="199">
        <f t="shared" si="185"/>
        <v>14771.866521906848</v>
      </c>
      <c r="Y294" s="199">
        <f t="shared" si="185"/>
        <v>14780.125712345514</v>
      </c>
      <c r="Z294" s="199">
        <f t="shared" si="185"/>
        <v>14787.447467338514</v>
      </c>
      <c r="AA294" s="199">
        <f t="shared" si="185"/>
        <v>14795.072916622466</v>
      </c>
      <c r="AB294" s="199">
        <f t="shared" si="185"/>
        <v>14801.683463465817</v>
      </c>
      <c r="AC294" s="199">
        <f t="shared" si="185"/>
        <v>14809.367730062413</v>
      </c>
      <c r="AD294" s="199">
        <f t="shared" si="185"/>
        <v>14816.499018996892</v>
      </c>
      <c r="AE294" s="199">
        <f t="shared" si="185"/>
        <v>14822.80363405459</v>
      </c>
      <c r="AF294" s="199">
        <f t="shared" si="185"/>
        <v>14829.220663286591</v>
      </c>
      <c r="AG294" s="199">
        <f t="shared" si="185"/>
        <v>14835.360121355736</v>
      </c>
      <c r="AH294" s="199">
        <f t="shared" si="185"/>
        <v>14841.417647034774</v>
      </c>
      <c r="AI294" s="199">
        <f t="shared" si="185"/>
        <v>14847.390503718672</v>
      </c>
      <c r="AJ294" s="203">
        <f t="shared" si="185"/>
        <v>14853.707327339682</v>
      </c>
    </row>
    <row r="295" spans="1:36" x14ac:dyDescent="0.3">
      <c r="A295" s="7" t="s">
        <v>155</v>
      </c>
      <c r="B295" s="55" t="s">
        <v>529</v>
      </c>
      <c r="C295" s="207">
        <f t="shared" ref="C295:AJ295" si="186">+C$141*C211</f>
        <v>0</v>
      </c>
      <c r="D295" s="199">
        <f t="shared" si="186"/>
        <v>0</v>
      </c>
      <c r="E295" s="199">
        <f t="shared" si="186"/>
        <v>0</v>
      </c>
      <c r="F295" s="199">
        <f t="shared" si="186"/>
        <v>0</v>
      </c>
      <c r="G295" s="199">
        <f t="shared" si="186"/>
        <v>0</v>
      </c>
      <c r="H295" s="199">
        <f t="shared" si="186"/>
        <v>0</v>
      </c>
      <c r="I295" s="199">
        <f t="shared" si="186"/>
        <v>0</v>
      </c>
      <c r="J295" s="199">
        <f t="shared" si="186"/>
        <v>0</v>
      </c>
      <c r="K295" s="199">
        <f t="shared" si="186"/>
        <v>0</v>
      </c>
      <c r="L295" s="199">
        <f t="shared" si="186"/>
        <v>0</v>
      </c>
      <c r="M295" s="199">
        <f t="shared" si="186"/>
        <v>0</v>
      </c>
      <c r="N295" s="199">
        <f t="shared" si="186"/>
        <v>0</v>
      </c>
      <c r="O295" s="199">
        <f t="shared" si="186"/>
        <v>0</v>
      </c>
      <c r="P295" s="199">
        <f t="shared" si="186"/>
        <v>0</v>
      </c>
      <c r="Q295" s="199">
        <f t="shared" si="186"/>
        <v>0</v>
      </c>
      <c r="R295" s="199">
        <f t="shared" si="186"/>
        <v>0</v>
      </c>
      <c r="S295" s="199">
        <f t="shared" si="186"/>
        <v>0</v>
      </c>
      <c r="T295" s="199">
        <f t="shared" si="186"/>
        <v>0</v>
      </c>
      <c r="U295" s="199">
        <f t="shared" si="186"/>
        <v>0</v>
      </c>
      <c r="V295" s="199">
        <f t="shared" si="186"/>
        <v>0</v>
      </c>
      <c r="W295" s="199">
        <f t="shared" si="186"/>
        <v>0</v>
      </c>
      <c r="X295" s="199">
        <f t="shared" si="186"/>
        <v>0</v>
      </c>
      <c r="Y295" s="199">
        <f t="shared" si="186"/>
        <v>0</v>
      </c>
      <c r="Z295" s="199">
        <f t="shared" si="186"/>
        <v>0</v>
      </c>
      <c r="AA295" s="199">
        <f t="shared" si="186"/>
        <v>0</v>
      </c>
      <c r="AB295" s="199">
        <f t="shared" si="186"/>
        <v>0</v>
      </c>
      <c r="AC295" s="199">
        <f t="shared" si="186"/>
        <v>0</v>
      </c>
      <c r="AD295" s="199">
        <f t="shared" si="186"/>
        <v>0</v>
      </c>
      <c r="AE295" s="199">
        <f t="shared" si="186"/>
        <v>0</v>
      </c>
      <c r="AF295" s="199">
        <f t="shared" si="186"/>
        <v>0</v>
      </c>
      <c r="AG295" s="199">
        <f t="shared" si="186"/>
        <v>0</v>
      </c>
      <c r="AH295" s="199">
        <f t="shared" si="186"/>
        <v>0</v>
      </c>
      <c r="AI295" s="199">
        <f t="shared" si="186"/>
        <v>0</v>
      </c>
      <c r="AJ295" s="203">
        <f t="shared" si="186"/>
        <v>0</v>
      </c>
    </row>
    <row r="296" spans="1:36" x14ac:dyDescent="0.3">
      <c r="A296" s="7" t="s">
        <v>156</v>
      </c>
      <c r="B296" s="55" t="s">
        <v>529</v>
      </c>
      <c r="C296" s="207">
        <f t="shared" ref="C296:AJ296" si="187">+C$141*C212</f>
        <v>104.14986523585574</v>
      </c>
      <c r="D296" s="199">
        <f t="shared" si="187"/>
        <v>111.19121161962298</v>
      </c>
      <c r="E296" s="199">
        <f t="shared" si="187"/>
        <v>80.710809799053635</v>
      </c>
      <c r="F296" s="199">
        <f t="shared" si="187"/>
        <v>54.72679536926119</v>
      </c>
      <c r="G296" s="199">
        <f t="shared" si="187"/>
        <v>109.52977629256763</v>
      </c>
      <c r="H296" s="199">
        <f t="shared" si="187"/>
        <v>110.07770010304888</v>
      </c>
      <c r="I296" s="199">
        <f t="shared" si="187"/>
        <v>103.16728087864287</v>
      </c>
      <c r="J296" s="199">
        <f t="shared" si="187"/>
        <v>102.38176968606554</v>
      </c>
      <c r="K296" s="199">
        <f t="shared" si="187"/>
        <v>101.3413571868055</v>
      </c>
      <c r="L296" s="199">
        <f t="shared" si="187"/>
        <v>100.28135551230183</v>
      </c>
      <c r="M296" s="199">
        <f t="shared" si="187"/>
        <v>99.200792766072695</v>
      </c>
      <c r="N296" s="199">
        <f t="shared" si="187"/>
        <v>98.097742694599148</v>
      </c>
      <c r="O296" s="199">
        <f t="shared" si="187"/>
        <v>96.972343489419544</v>
      </c>
      <c r="P296" s="199">
        <f t="shared" si="187"/>
        <v>95.82244703980713</v>
      </c>
      <c r="Q296" s="199">
        <f t="shared" si="187"/>
        <v>94.648812550038997</v>
      </c>
      <c r="R296" s="199">
        <f t="shared" si="187"/>
        <v>93.449380551000161</v>
      </c>
      <c r="S296" s="199">
        <f t="shared" si="187"/>
        <v>92.23013735461943</v>
      </c>
      <c r="T296" s="199">
        <f t="shared" si="187"/>
        <v>90.985217174390257</v>
      </c>
      <c r="U296" s="199">
        <f t="shared" si="187"/>
        <v>89.725081055995233</v>
      </c>
      <c r="V296" s="199">
        <f t="shared" si="187"/>
        <v>88.456219996924517</v>
      </c>
      <c r="W296" s="199">
        <f t="shared" si="187"/>
        <v>87.176895853530894</v>
      </c>
      <c r="X296" s="199">
        <f t="shared" si="187"/>
        <v>85.884442818551491</v>
      </c>
      <c r="Y296" s="199">
        <f t="shared" si="187"/>
        <v>84.600519241713172</v>
      </c>
      <c r="Z296" s="199">
        <f t="shared" si="187"/>
        <v>83.303435239351373</v>
      </c>
      <c r="AA296" s="199">
        <f t="shared" si="187"/>
        <v>82.000268714885692</v>
      </c>
      <c r="AB296" s="199">
        <f t="shared" si="187"/>
        <v>80.683692598998078</v>
      </c>
      <c r="AC296" s="199">
        <f t="shared" si="187"/>
        <v>79.365122687116951</v>
      </c>
      <c r="AD296" s="199">
        <f t="shared" si="187"/>
        <v>78.035637862052155</v>
      </c>
      <c r="AE296" s="199">
        <f t="shared" si="187"/>
        <v>76.693917622124772</v>
      </c>
      <c r="AF296" s="199">
        <f t="shared" si="187"/>
        <v>75.344906403165965</v>
      </c>
      <c r="AG296" s="199">
        <f t="shared" si="187"/>
        <v>73.986570172200146</v>
      </c>
      <c r="AH296" s="199">
        <f t="shared" si="187"/>
        <v>72.619886340159297</v>
      </c>
      <c r="AI296" s="199">
        <f t="shared" si="187"/>
        <v>71.244806600325276</v>
      </c>
      <c r="AJ296" s="203">
        <f t="shared" si="187"/>
        <v>69.863312269534489</v>
      </c>
    </row>
    <row r="297" spans="1:36" x14ac:dyDescent="0.3">
      <c r="A297" s="7" t="s">
        <v>157</v>
      </c>
      <c r="B297" s="55" t="s">
        <v>529</v>
      </c>
      <c r="C297" s="209">
        <f t="shared" ref="C297:AJ297" si="188">+C$128*C213</f>
        <v>1876.9948725052418</v>
      </c>
      <c r="D297" s="201">
        <f t="shared" si="188"/>
        <v>1843.9360134675267</v>
      </c>
      <c r="E297" s="201">
        <f t="shared" si="188"/>
        <v>1905.3378432555958</v>
      </c>
      <c r="F297" s="201">
        <f t="shared" si="188"/>
        <v>1668.4566016708482</v>
      </c>
      <c r="G297" s="201">
        <f t="shared" si="188"/>
        <v>1836.0470233786998</v>
      </c>
      <c r="H297" s="201">
        <f t="shared" si="188"/>
        <v>1901.6934855524491</v>
      </c>
      <c r="I297" s="201">
        <f t="shared" si="188"/>
        <v>2152.8212320548146</v>
      </c>
      <c r="J297" s="201">
        <f t="shared" si="188"/>
        <v>2224.3373176992859</v>
      </c>
      <c r="K297" s="201">
        <f t="shared" si="188"/>
        <v>2290.5326537887495</v>
      </c>
      <c r="L297" s="201">
        <f t="shared" si="188"/>
        <v>2356.3084837282518</v>
      </c>
      <c r="M297" s="201">
        <f t="shared" si="188"/>
        <v>2421.6308033944533</v>
      </c>
      <c r="N297" s="201">
        <f t="shared" si="188"/>
        <v>2486.4365253243946</v>
      </c>
      <c r="O297" s="201">
        <f t="shared" si="188"/>
        <v>2550.7080361389221</v>
      </c>
      <c r="P297" s="201">
        <f t="shared" si="188"/>
        <v>2614.3640764410789</v>
      </c>
      <c r="Q297" s="201">
        <f t="shared" si="188"/>
        <v>2677.3950866361511</v>
      </c>
      <c r="R297" s="201">
        <f t="shared" si="188"/>
        <v>2739.7096211634125</v>
      </c>
      <c r="S297" s="201">
        <f t="shared" si="188"/>
        <v>2801.4494817160203</v>
      </c>
      <c r="T297" s="201">
        <f t="shared" si="188"/>
        <v>2862.4066237787642</v>
      </c>
      <c r="U297" s="201">
        <f t="shared" si="188"/>
        <v>2922.8765585635547</v>
      </c>
      <c r="V297" s="201">
        <f t="shared" si="188"/>
        <v>2983.0655271268292</v>
      </c>
      <c r="W297" s="201">
        <f t="shared" si="188"/>
        <v>3042.9216292757642</v>
      </c>
      <c r="X297" s="201">
        <f t="shared" si="188"/>
        <v>3102.3506931303677</v>
      </c>
      <c r="Y297" s="201">
        <f t="shared" si="188"/>
        <v>3162.1536549946331</v>
      </c>
      <c r="Z297" s="201">
        <f t="shared" si="188"/>
        <v>3221.5659110154857</v>
      </c>
      <c r="AA297" s="201">
        <f t="shared" si="188"/>
        <v>3280.8618789432458</v>
      </c>
      <c r="AB297" s="201">
        <f t="shared" si="188"/>
        <v>3339.7575086382403</v>
      </c>
      <c r="AC297" s="201">
        <f t="shared" si="188"/>
        <v>3398.730039979414</v>
      </c>
      <c r="AD297" s="201">
        <f t="shared" si="188"/>
        <v>3457.4217648007034</v>
      </c>
      <c r="AE297" s="201">
        <f t="shared" si="188"/>
        <v>3515.7706020032401</v>
      </c>
      <c r="AF297" s="201">
        <f t="shared" si="188"/>
        <v>3574.0024016416687</v>
      </c>
      <c r="AG297" s="201">
        <f t="shared" si="188"/>
        <v>3632.0317945289894</v>
      </c>
      <c r="AH297" s="201">
        <f t="shared" si="188"/>
        <v>3689.9128697157485</v>
      </c>
      <c r="AI297" s="201">
        <f t="shared" si="188"/>
        <v>3747.6524306778292</v>
      </c>
      <c r="AJ297" s="202">
        <f t="shared" si="188"/>
        <v>3805.3675681949335</v>
      </c>
    </row>
    <row r="298" spans="1:36" x14ac:dyDescent="0.3">
      <c r="A298" s="7" t="s">
        <v>158</v>
      </c>
      <c r="B298" s="55" t="s">
        <v>529</v>
      </c>
      <c r="C298" s="198">
        <f t="shared" ref="C298:AJ298" si="189">+C$149*C214</f>
        <v>0</v>
      </c>
      <c r="D298" s="198">
        <f t="shared" si="189"/>
        <v>0</v>
      </c>
      <c r="E298" s="198">
        <f t="shared" si="189"/>
        <v>0</v>
      </c>
      <c r="F298" s="198">
        <f t="shared" si="189"/>
        <v>0</v>
      </c>
      <c r="G298" s="198">
        <f t="shared" si="189"/>
        <v>0</v>
      </c>
      <c r="H298" s="198">
        <f t="shared" si="189"/>
        <v>0</v>
      </c>
      <c r="I298" s="198">
        <f t="shared" si="189"/>
        <v>0</v>
      </c>
      <c r="J298" s="198">
        <f t="shared" si="189"/>
        <v>0</v>
      </c>
      <c r="K298" s="198">
        <f t="shared" si="189"/>
        <v>0</v>
      </c>
      <c r="L298" s="198">
        <f t="shared" si="189"/>
        <v>0</v>
      </c>
      <c r="M298" s="198">
        <f t="shared" si="189"/>
        <v>0</v>
      </c>
      <c r="N298" s="198">
        <f t="shared" si="189"/>
        <v>0</v>
      </c>
      <c r="O298" s="198">
        <f t="shared" si="189"/>
        <v>0</v>
      </c>
      <c r="P298" s="198">
        <f t="shared" si="189"/>
        <v>0</v>
      </c>
      <c r="Q298" s="198">
        <f t="shared" si="189"/>
        <v>0</v>
      </c>
      <c r="R298" s="198">
        <f t="shared" si="189"/>
        <v>0</v>
      </c>
      <c r="S298" s="198">
        <f t="shared" si="189"/>
        <v>0</v>
      </c>
      <c r="T298" s="198">
        <f t="shared" si="189"/>
        <v>0</v>
      </c>
      <c r="U298" s="198">
        <f t="shared" si="189"/>
        <v>0</v>
      </c>
      <c r="V298" s="198">
        <f t="shared" si="189"/>
        <v>0</v>
      </c>
      <c r="W298" s="198">
        <f t="shared" si="189"/>
        <v>0</v>
      </c>
      <c r="X298" s="198">
        <f t="shared" si="189"/>
        <v>0</v>
      </c>
      <c r="Y298" s="198">
        <f t="shared" si="189"/>
        <v>0</v>
      </c>
      <c r="Z298" s="198">
        <f t="shared" si="189"/>
        <v>0</v>
      </c>
      <c r="AA298" s="198">
        <f t="shared" si="189"/>
        <v>0</v>
      </c>
      <c r="AB298" s="198">
        <f t="shared" si="189"/>
        <v>0</v>
      </c>
      <c r="AC298" s="198">
        <f t="shared" si="189"/>
        <v>0</v>
      </c>
      <c r="AD298" s="198">
        <f t="shared" si="189"/>
        <v>0</v>
      </c>
      <c r="AE298" s="198">
        <f t="shared" si="189"/>
        <v>0</v>
      </c>
      <c r="AF298" s="198">
        <f t="shared" si="189"/>
        <v>0</v>
      </c>
      <c r="AG298" s="198">
        <f t="shared" si="189"/>
        <v>0</v>
      </c>
      <c r="AH298" s="198">
        <f t="shared" si="189"/>
        <v>0</v>
      </c>
      <c r="AI298" s="198">
        <f t="shared" si="189"/>
        <v>0</v>
      </c>
      <c r="AJ298" s="204">
        <f t="shared" si="189"/>
        <v>0</v>
      </c>
    </row>
    <row r="299" spans="1:36" x14ac:dyDescent="0.3">
      <c r="A299" s="7" t="s">
        <v>159</v>
      </c>
      <c r="B299" s="55" t="s">
        <v>529</v>
      </c>
      <c r="C299" s="198">
        <f t="shared" ref="C299:AJ299" si="190">+C$150*C215</f>
        <v>20409.639006372214</v>
      </c>
      <c r="D299" s="198">
        <f t="shared" si="190"/>
        <v>19482.071948730434</v>
      </c>
      <c r="E299" s="198">
        <f t="shared" si="190"/>
        <v>19342.559011952053</v>
      </c>
      <c r="F299" s="198">
        <f t="shared" si="190"/>
        <v>21496.281521673292</v>
      </c>
      <c r="G299" s="198">
        <f t="shared" si="190"/>
        <v>18864.636180634319</v>
      </c>
      <c r="H299" s="198">
        <f t="shared" si="190"/>
        <v>16658.298253217876</v>
      </c>
      <c r="I299" s="198">
        <f t="shared" si="190"/>
        <v>12492.29470229041</v>
      </c>
      <c r="J299" s="198">
        <f t="shared" si="190"/>
        <v>12055.266683627668</v>
      </c>
      <c r="K299" s="198">
        <f t="shared" si="190"/>
        <v>11581.393030652249</v>
      </c>
      <c r="L299" s="198">
        <f t="shared" si="190"/>
        <v>11099.409223814479</v>
      </c>
      <c r="M299" s="198">
        <f t="shared" si="190"/>
        <v>10609.452693018571</v>
      </c>
      <c r="N299" s="198">
        <f t="shared" si="190"/>
        <v>10111.577468582758</v>
      </c>
      <c r="O299" s="198">
        <f t="shared" si="190"/>
        <v>9606.0744156574856</v>
      </c>
      <c r="P299" s="198">
        <f t="shared" si="190"/>
        <v>9093.0189444438984</v>
      </c>
      <c r="Q299" s="198">
        <f t="shared" si="190"/>
        <v>8572.7914303072939</v>
      </c>
      <c r="R299" s="198">
        <f t="shared" si="190"/>
        <v>8045.5234413667931</v>
      </c>
      <c r="S299" s="198">
        <f t="shared" si="190"/>
        <v>7512.0479383452121</v>
      </c>
      <c r="T299" s="198">
        <f t="shared" si="190"/>
        <v>6972.1853210976506</v>
      </c>
      <c r="U299" s="198">
        <f t="shared" si="190"/>
        <v>6427.0487340452773</v>
      </c>
      <c r="V299" s="198">
        <f t="shared" si="190"/>
        <v>5877.2840516596352</v>
      </c>
      <c r="W299" s="198">
        <f t="shared" si="190"/>
        <v>5322.8977240861122</v>
      </c>
      <c r="X299" s="198">
        <f t="shared" si="190"/>
        <v>4763.8792174833125</v>
      </c>
      <c r="Y299" s="198">
        <f t="shared" si="190"/>
        <v>4201.4859722469582</v>
      </c>
      <c r="Z299" s="198">
        <f t="shared" si="190"/>
        <v>3634.5636023931233</v>
      </c>
      <c r="AA299" s="198">
        <f t="shared" si="190"/>
        <v>3063.5483421528857</v>
      </c>
      <c r="AB299" s="198">
        <f t="shared" si="190"/>
        <v>2488.2500703032424</v>
      </c>
      <c r="AC299" s="198">
        <f t="shared" si="190"/>
        <v>1909.1203733648388</v>
      </c>
      <c r="AD299" s="198">
        <f t="shared" si="190"/>
        <v>1325.9467419983557</v>
      </c>
      <c r="AE299" s="198">
        <f t="shared" si="190"/>
        <v>738.83711519172209</v>
      </c>
      <c r="AF299" s="198">
        <f t="shared" si="190"/>
        <v>147.95256000372754</v>
      </c>
      <c r="AG299" s="198">
        <f t="shared" si="190"/>
        <v>0</v>
      </c>
      <c r="AH299" s="198">
        <f t="shared" si="190"/>
        <v>0</v>
      </c>
      <c r="AI299" s="198">
        <f t="shared" si="190"/>
        <v>0</v>
      </c>
      <c r="AJ299" s="204">
        <f t="shared" si="190"/>
        <v>0</v>
      </c>
    </row>
    <row r="300" spans="1:36" x14ac:dyDescent="0.3">
      <c r="A300" s="7" t="s">
        <v>160</v>
      </c>
      <c r="B300" s="55" t="s">
        <v>529</v>
      </c>
      <c r="C300" s="198">
        <f t="shared" ref="C300:AJ300" si="191">+C$151*C216</f>
        <v>11726.019670103133</v>
      </c>
      <c r="D300" s="198">
        <f t="shared" si="191"/>
        <v>12415.388247300561</v>
      </c>
      <c r="E300" s="198">
        <f t="shared" si="191"/>
        <v>13247.601806158156</v>
      </c>
      <c r="F300" s="198">
        <f t="shared" si="191"/>
        <v>13831.617678029075</v>
      </c>
      <c r="G300" s="198">
        <f t="shared" si="191"/>
        <v>13497.49985507503</v>
      </c>
      <c r="H300" s="198">
        <f t="shared" si="191"/>
        <v>12328.859025932252</v>
      </c>
      <c r="I300" s="198">
        <f t="shared" si="191"/>
        <v>9869.1130872980339</v>
      </c>
      <c r="J300" s="198">
        <f t="shared" si="191"/>
        <v>10043.240972400577</v>
      </c>
      <c r="K300" s="198">
        <f t="shared" si="191"/>
        <v>10194.390904114787</v>
      </c>
      <c r="L300" s="198">
        <f t="shared" si="191"/>
        <v>10345.020866302395</v>
      </c>
      <c r="M300" s="198">
        <f t="shared" si="191"/>
        <v>10494.972699281258</v>
      </c>
      <c r="N300" s="198">
        <f t="shared" si="191"/>
        <v>10643.970864241624</v>
      </c>
      <c r="O300" s="198">
        <f t="shared" si="191"/>
        <v>10791.944111286408</v>
      </c>
      <c r="P300" s="198">
        <f t="shared" si="191"/>
        <v>10938.556537206281</v>
      </c>
      <c r="Q300" s="198">
        <f t="shared" si="191"/>
        <v>11083.781754215879</v>
      </c>
      <c r="R300" s="198">
        <f t="shared" si="191"/>
        <v>11227.256764677262</v>
      </c>
      <c r="S300" s="198">
        <f t="shared" si="191"/>
        <v>11369.577244002585</v>
      </c>
      <c r="T300" s="198">
        <f t="shared" si="191"/>
        <v>11509.907667342373</v>
      </c>
      <c r="U300" s="198">
        <f t="shared" si="191"/>
        <v>11649.447837700482</v>
      </c>
      <c r="V300" s="198">
        <f t="shared" si="191"/>
        <v>11789.001755796462</v>
      </c>
      <c r="W300" s="198">
        <f t="shared" si="191"/>
        <v>11928.335289393723</v>
      </c>
      <c r="X300" s="198">
        <f t="shared" si="191"/>
        <v>12067.0582856331</v>
      </c>
      <c r="Y300" s="198">
        <f t="shared" si="191"/>
        <v>12208.248687402103</v>
      </c>
      <c r="Z300" s="198">
        <f t="shared" si="191"/>
        <v>12348.895694163526</v>
      </c>
      <c r="AA300" s="198">
        <f t="shared" si="191"/>
        <v>12490.030948645081</v>
      </c>
      <c r="AB300" s="198">
        <f t="shared" si="191"/>
        <v>12630.546981153464</v>
      </c>
      <c r="AC300" s="198">
        <f t="shared" si="191"/>
        <v>12772.22667544176</v>
      </c>
      <c r="AD300" s="198">
        <f t="shared" si="191"/>
        <v>12913.690919123028</v>
      </c>
      <c r="AE300" s="198">
        <f t="shared" si="191"/>
        <v>13054.692723505968</v>
      </c>
      <c r="AF300" s="198">
        <f t="shared" si="191"/>
        <v>13196.054210180662</v>
      </c>
      <c r="AG300" s="198">
        <f t="shared" si="191"/>
        <v>13280.037614168439</v>
      </c>
      <c r="AH300" s="198">
        <f t="shared" si="191"/>
        <v>13344.499202829389</v>
      </c>
      <c r="AI300" s="198">
        <f t="shared" si="191"/>
        <v>13408.431279353543</v>
      </c>
      <c r="AJ300" s="204">
        <f t="shared" si="191"/>
        <v>13472.23800194525</v>
      </c>
    </row>
    <row r="301" spans="1:36" x14ac:dyDescent="0.3">
      <c r="A301" s="7" t="s">
        <v>161</v>
      </c>
      <c r="B301" s="55" t="s">
        <v>529</v>
      </c>
      <c r="C301" s="198">
        <f t="shared" ref="C301:AJ301" si="192">+C$152*C217</f>
        <v>38164.704136156979</v>
      </c>
      <c r="D301" s="198">
        <f t="shared" si="192"/>
        <v>36750.063020332418</v>
      </c>
      <c r="E301" s="198">
        <f t="shared" si="192"/>
        <v>37853.702476850565</v>
      </c>
      <c r="F301" s="198">
        <f t="shared" si="192"/>
        <v>38986.433172516336</v>
      </c>
      <c r="G301" s="198">
        <f t="shared" si="192"/>
        <v>39251.065673622739</v>
      </c>
      <c r="H301" s="198">
        <f t="shared" si="192"/>
        <v>38506.891067224016</v>
      </c>
      <c r="I301" s="198">
        <f t="shared" si="192"/>
        <v>28540.293674804452</v>
      </c>
      <c r="J301" s="198">
        <f t="shared" si="192"/>
        <v>28741.058781001571</v>
      </c>
      <c r="K301" s="198">
        <f t="shared" si="192"/>
        <v>28871.800332010884</v>
      </c>
      <c r="L301" s="198">
        <f t="shared" si="192"/>
        <v>28997.60608802531</v>
      </c>
      <c r="M301" s="198">
        <f t="shared" si="192"/>
        <v>29118.174169129998</v>
      </c>
      <c r="N301" s="198">
        <f t="shared" si="192"/>
        <v>29232.893267862983</v>
      </c>
      <c r="O301" s="198">
        <f t="shared" si="192"/>
        <v>29341.732836995452</v>
      </c>
      <c r="P301" s="198">
        <f t="shared" si="192"/>
        <v>29443.952040427281</v>
      </c>
      <c r="Q301" s="198">
        <f t="shared" si="192"/>
        <v>29539.66513819711</v>
      </c>
      <c r="R301" s="198">
        <f t="shared" si="192"/>
        <v>29628.094600111675</v>
      </c>
      <c r="S301" s="198">
        <f t="shared" si="192"/>
        <v>29710.999412607969</v>
      </c>
      <c r="T301" s="198">
        <f t="shared" si="192"/>
        <v>29786.367714360473</v>
      </c>
      <c r="U301" s="198">
        <f t="shared" si="192"/>
        <v>29857.482404840564</v>
      </c>
      <c r="V301" s="198">
        <f t="shared" si="192"/>
        <v>29926.497307985275</v>
      </c>
      <c r="W301" s="198">
        <f t="shared" si="192"/>
        <v>29992.874806342566</v>
      </c>
      <c r="X301" s="198">
        <f t="shared" si="192"/>
        <v>30055.709224096194</v>
      </c>
      <c r="Y301" s="198">
        <f t="shared" si="192"/>
        <v>30122.686357121747</v>
      </c>
      <c r="Z301" s="198">
        <f t="shared" si="192"/>
        <v>30186.322897631762</v>
      </c>
      <c r="AA301" s="198">
        <f t="shared" si="192"/>
        <v>30249.20171987934</v>
      </c>
      <c r="AB301" s="198">
        <f t="shared" si="192"/>
        <v>30308.678223203155</v>
      </c>
      <c r="AC301" s="198">
        <f t="shared" si="192"/>
        <v>30369.076893692032</v>
      </c>
      <c r="AD301" s="198">
        <f t="shared" si="192"/>
        <v>30427.115623465255</v>
      </c>
      <c r="AE301" s="198">
        <f t="shared" si="192"/>
        <v>30482.273852796417</v>
      </c>
      <c r="AF301" s="198">
        <f t="shared" si="192"/>
        <v>30536.523960558636</v>
      </c>
      <c r="AG301" s="198">
        <f t="shared" si="192"/>
        <v>30457.462758054517</v>
      </c>
      <c r="AH301" s="198">
        <f t="shared" si="192"/>
        <v>30334.674348140037</v>
      </c>
      <c r="AI301" s="198">
        <f t="shared" si="192"/>
        <v>30212.108192225645</v>
      </c>
      <c r="AJ301" s="204">
        <f t="shared" si="192"/>
        <v>30090.667031100304</v>
      </c>
    </row>
    <row r="302" spans="1:36" x14ac:dyDescent="0.3">
      <c r="A302" s="7" t="s">
        <v>162</v>
      </c>
      <c r="B302" s="55" t="s">
        <v>529</v>
      </c>
      <c r="C302" s="198">
        <f t="shared" ref="C302:AJ302" si="193">+C$153*C218</f>
        <v>2373.4519018531428</v>
      </c>
      <c r="D302" s="198">
        <f t="shared" si="193"/>
        <v>2508.2011118905666</v>
      </c>
      <c r="E302" s="198">
        <f t="shared" si="193"/>
        <v>2590.2669896373168</v>
      </c>
      <c r="F302" s="198">
        <f t="shared" si="193"/>
        <v>2727.1162663485329</v>
      </c>
      <c r="G302" s="198">
        <f t="shared" si="193"/>
        <v>2864.421021482935</v>
      </c>
      <c r="H302" s="198">
        <f t="shared" si="193"/>
        <v>2860.6116443093611</v>
      </c>
      <c r="I302" s="198">
        <f t="shared" si="193"/>
        <v>2241.1651042525236</v>
      </c>
      <c r="J302" s="198">
        <f t="shared" si="193"/>
        <v>2335.404196934574</v>
      </c>
      <c r="K302" s="198">
        <f t="shared" si="193"/>
        <v>2425.0708758489232</v>
      </c>
      <c r="L302" s="198">
        <f t="shared" si="193"/>
        <v>2515.2394540957293</v>
      </c>
      <c r="M302" s="198">
        <f t="shared" si="193"/>
        <v>2605.8459259112751</v>
      </c>
      <c r="N302" s="198">
        <f t="shared" si="193"/>
        <v>2696.7942074158759</v>
      </c>
      <c r="O302" s="198">
        <f t="shared" si="193"/>
        <v>2788.0364162687497</v>
      </c>
      <c r="P302" s="198">
        <f t="shared" si="193"/>
        <v>2879.4546248098059</v>
      </c>
      <c r="Q302" s="198">
        <f t="shared" si="193"/>
        <v>2971.0084158685122</v>
      </c>
      <c r="R302" s="198">
        <f t="shared" si="193"/>
        <v>3062.566183488545</v>
      </c>
      <c r="S302" s="198">
        <f t="shared" si="193"/>
        <v>3154.2566299810019</v>
      </c>
      <c r="T302" s="198">
        <f t="shared" si="193"/>
        <v>3245.8169700678486</v>
      </c>
      <c r="U302" s="198">
        <f t="shared" si="193"/>
        <v>3337.5534069866317</v>
      </c>
      <c r="V302" s="198">
        <f t="shared" si="193"/>
        <v>3429.679455036337</v>
      </c>
      <c r="W302" s="198">
        <f t="shared" si="193"/>
        <v>3522.1167523334134</v>
      </c>
      <c r="X302" s="198">
        <f t="shared" si="193"/>
        <v>3614.7364889487708</v>
      </c>
      <c r="Y302" s="198">
        <f t="shared" si="193"/>
        <v>3708.457154476605</v>
      </c>
      <c r="Z302" s="198">
        <f t="shared" si="193"/>
        <v>3802.3740035856422</v>
      </c>
      <c r="AA302" s="198">
        <f t="shared" si="193"/>
        <v>3896.7936598225606</v>
      </c>
      <c r="AB302" s="198">
        <f t="shared" si="193"/>
        <v>3991.363819110506</v>
      </c>
      <c r="AC302" s="198">
        <f t="shared" si="193"/>
        <v>4086.6395392886511</v>
      </c>
      <c r="AD302" s="198">
        <f t="shared" si="193"/>
        <v>4182.1800852117995</v>
      </c>
      <c r="AE302" s="198">
        <f t="shared" si="193"/>
        <v>4277.8943780094496</v>
      </c>
      <c r="AF302" s="198">
        <f t="shared" si="193"/>
        <v>4374.0422896215659</v>
      </c>
      <c r="AG302" s="198">
        <f t="shared" si="193"/>
        <v>4451.26791283482</v>
      </c>
      <c r="AH302" s="198">
        <f t="shared" si="193"/>
        <v>4521.7612350563058</v>
      </c>
      <c r="AI302" s="198">
        <f t="shared" si="193"/>
        <v>4591.8175500123925</v>
      </c>
      <c r="AJ302" s="204">
        <f t="shared" si="193"/>
        <v>4661.5766945534169</v>
      </c>
    </row>
    <row r="303" spans="1:36" x14ac:dyDescent="0.3">
      <c r="A303" s="7" t="s">
        <v>163</v>
      </c>
      <c r="B303" s="55" t="s">
        <v>529</v>
      </c>
      <c r="C303" s="198">
        <f t="shared" ref="C303:AJ303" si="194">+C$154*C219</f>
        <v>23.199428496451237</v>
      </c>
      <c r="D303" s="198">
        <f t="shared" si="194"/>
        <v>27.671099714566793</v>
      </c>
      <c r="E303" s="198">
        <f t="shared" si="194"/>
        <v>23.120693820474415</v>
      </c>
      <c r="F303" s="198">
        <f t="shared" si="194"/>
        <v>23.287860394364134</v>
      </c>
      <c r="G303" s="198">
        <f t="shared" si="194"/>
        <v>23.350024554873833</v>
      </c>
      <c r="H303" s="198">
        <f t="shared" si="194"/>
        <v>15.896765140414338</v>
      </c>
      <c r="I303" s="198">
        <f t="shared" si="194"/>
        <v>14.53624198394175</v>
      </c>
      <c r="J303" s="198">
        <f t="shared" si="194"/>
        <v>14.076371509308924</v>
      </c>
      <c r="K303" s="198">
        <f t="shared" si="194"/>
        <v>13.574201240376793</v>
      </c>
      <c r="L303" s="198">
        <f t="shared" si="194"/>
        <v>13.063145445281892</v>
      </c>
      <c r="M303" s="198">
        <f t="shared" si="194"/>
        <v>12.543339049441803</v>
      </c>
      <c r="N303" s="198">
        <f t="shared" si="194"/>
        <v>12.014815107766996</v>
      </c>
      <c r="O303" s="198">
        <f t="shared" si="194"/>
        <v>11.477883871492407</v>
      </c>
      <c r="P303" s="198">
        <f t="shared" si="194"/>
        <v>10.932596035333351</v>
      </c>
      <c r="Q303" s="198">
        <f t="shared" si="194"/>
        <v>10.37936358366612</v>
      </c>
      <c r="R303" s="198">
        <f t="shared" si="194"/>
        <v>9.8182958623966829</v>
      </c>
      <c r="S303" s="198">
        <f t="shared" si="194"/>
        <v>9.2503562743924892</v>
      </c>
      <c r="T303" s="198">
        <f t="shared" si="194"/>
        <v>8.6752708455396306</v>
      </c>
      <c r="U303" s="198">
        <f t="shared" si="194"/>
        <v>8.0943648680253339</v>
      </c>
      <c r="V303" s="198">
        <f t="shared" si="194"/>
        <v>7.5084174143633087</v>
      </c>
      <c r="W303" s="198">
        <f t="shared" si="194"/>
        <v>6.9174135764160853</v>
      </c>
      <c r="X303" s="198">
        <f t="shared" si="194"/>
        <v>6.3213053217854069</v>
      </c>
      <c r="Y303" s="198">
        <f t="shared" si="194"/>
        <v>5.7217511352214911</v>
      </c>
      <c r="Z303" s="198">
        <f t="shared" si="194"/>
        <v>5.1172111107972054</v>
      </c>
      <c r="AA303" s="198">
        <f t="shared" si="194"/>
        <v>4.508257225783435</v>
      </c>
      <c r="AB303" s="198">
        <f t="shared" si="194"/>
        <v>3.8945785625932419</v>
      </c>
      <c r="AC303" s="198">
        <f t="shared" si="194"/>
        <v>3.2768342118848386</v>
      </c>
      <c r="AD303" s="198">
        <f t="shared" si="194"/>
        <v>2.6546634117491252</v>
      </c>
      <c r="AE303" s="198">
        <f t="shared" si="194"/>
        <v>2.0281606309684328</v>
      </c>
      <c r="AF303" s="198">
        <f t="shared" si="194"/>
        <v>1.3975783947973026</v>
      </c>
      <c r="AG303" s="198">
        <f t="shared" si="194"/>
        <v>0.75965429563866105</v>
      </c>
      <c r="AH303" s="198">
        <f t="shared" si="194"/>
        <v>0.12308724294170591</v>
      </c>
      <c r="AI303" s="198">
        <f t="shared" si="194"/>
        <v>-0.51011121210263599</v>
      </c>
      <c r="AJ303" s="204">
        <f t="shared" si="194"/>
        <v>-1.1399751716296933</v>
      </c>
    </row>
    <row r="304" spans="1:36" x14ac:dyDescent="0.3">
      <c r="A304" s="7" t="s">
        <v>164</v>
      </c>
      <c r="B304" s="55" t="s">
        <v>529</v>
      </c>
      <c r="C304" s="198">
        <f t="shared" ref="C304:AJ304" si="195">+C$130*C220</f>
        <v>48678.877492676627</v>
      </c>
      <c r="D304" s="198">
        <f t="shared" si="195"/>
        <v>49663.359305801219</v>
      </c>
      <c r="E304" s="198">
        <f t="shared" si="195"/>
        <v>50955.525846544893</v>
      </c>
      <c r="F304" s="198">
        <f t="shared" si="195"/>
        <v>53003.137913322222</v>
      </c>
      <c r="G304" s="198">
        <f t="shared" si="195"/>
        <v>55564.950793184842</v>
      </c>
      <c r="H304" s="198">
        <f t="shared" si="195"/>
        <v>53089.499970584911</v>
      </c>
      <c r="I304" s="198">
        <f t="shared" si="195"/>
        <v>40152.862107931236</v>
      </c>
      <c r="J304" s="198">
        <f t="shared" si="195"/>
        <v>40903.985637964804</v>
      </c>
      <c r="K304" s="198">
        <f t="shared" si="195"/>
        <v>41562.126243960694</v>
      </c>
      <c r="L304" s="198">
        <f t="shared" si="195"/>
        <v>42218.635079051703</v>
      </c>
      <c r="M304" s="198">
        <f t="shared" si="195"/>
        <v>42872.846747444913</v>
      </c>
      <c r="N304" s="198">
        <f t="shared" si="195"/>
        <v>43523.614060835615</v>
      </c>
      <c r="O304" s="198">
        <f t="shared" si="195"/>
        <v>44170.622400259301</v>
      </c>
      <c r="P304" s="198">
        <f t="shared" si="195"/>
        <v>44812.472634587379</v>
      </c>
      <c r="Q304" s="198">
        <f t="shared" si="195"/>
        <v>45449.03054379455</v>
      </c>
      <c r="R304" s="198">
        <f t="shared" si="195"/>
        <v>46078.780890222253</v>
      </c>
      <c r="S304" s="198">
        <f t="shared" si="195"/>
        <v>46704.142076489959</v>
      </c>
      <c r="T304" s="198">
        <f t="shared" si="195"/>
        <v>47321.657742305411</v>
      </c>
      <c r="U304" s="198">
        <f t="shared" si="195"/>
        <v>47936.235658933168</v>
      </c>
      <c r="V304" s="198">
        <f t="shared" si="195"/>
        <v>48551.171071049524</v>
      </c>
      <c r="W304" s="198">
        <f t="shared" si="195"/>
        <v>49165.491745577019</v>
      </c>
      <c r="X304" s="198">
        <f t="shared" si="195"/>
        <v>49777.578956028177</v>
      </c>
      <c r="Y304" s="198">
        <f t="shared" si="195"/>
        <v>50400.126715484803</v>
      </c>
      <c r="Z304" s="198">
        <f t="shared" si="195"/>
        <v>51020.713009329847</v>
      </c>
      <c r="AA304" s="198">
        <f t="shared" si="195"/>
        <v>51643.591566356939</v>
      </c>
      <c r="AB304" s="198">
        <f t="shared" si="195"/>
        <v>52264.177945820891</v>
      </c>
      <c r="AC304" s="198">
        <f t="shared" si="195"/>
        <v>52889.843061474217</v>
      </c>
      <c r="AD304" s="198">
        <f t="shared" si="195"/>
        <v>53514.876416603969</v>
      </c>
      <c r="AE304" s="198">
        <f t="shared" si="195"/>
        <v>54138.245826608974</v>
      </c>
      <c r="AF304" s="198">
        <f t="shared" si="195"/>
        <v>54763.353221850521</v>
      </c>
      <c r="AG304" s="198">
        <f t="shared" si="195"/>
        <v>55150.418121501862</v>
      </c>
      <c r="AH304" s="198">
        <f t="shared" si="195"/>
        <v>55456.263863534987</v>
      </c>
      <c r="AI304" s="198">
        <f t="shared" si="195"/>
        <v>55759.708109158644</v>
      </c>
      <c r="AJ304" s="204">
        <f t="shared" si="195"/>
        <v>56062.432688427631</v>
      </c>
    </row>
    <row r="305" spans="1:36" x14ac:dyDescent="0.3">
      <c r="A305" s="7" t="s">
        <v>165</v>
      </c>
      <c r="B305" s="55" t="s">
        <v>529</v>
      </c>
      <c r="C305" s="198">
        <f t="shared" ref="C305:AJ305" si="196">+C$143*C221</f>
        <v>0</v>
      </c>
      <c r="D305" s="198">
        <f t="shared" si="196"/>
        <v>0</v>
      </c>
      <c r="E305" s="198">
        <f t="shared" si="196"/>
        <v>0</v>
      </c>
      <c r="F305" s="198">
        <f t="shared" si="196"/>
        <v>0</v>
      </c>
      <c r="G305" s="198">
        <f t="shared" si="196"/>
        <v>0</v>
      </c>
      <c r="H305" s="198">
        <f t="shared" si="196"/>
        <v>0</v>
      </c>
      <c r="I305" s="198">
        <f t="shared" si="196"/>
        <v>0</v>
      </c>
      <c r="J305" s="198">
        <f t="shared" si="196"/>
        <v>0</v>
      </c>
      <c r="K305" s="198">
        <f t="shared" si="196"/>
        <v>0</v>
      </c>
      <c r="L305" s="198">
        <f t="shared" si="196"/>
        <v>0</v>
      </c>
      <c r="M305" s="198">
        <f t="shared" si="196"/>
        <v>0</v>
      </c>
      <c r="N305" s="198">
        <f t="shared" si="196"/>
        <v>0</v>
      </c>
      <c r="O305" s="198">
        <f t="shared" si="196"/>
        <v>0</v>
      </c>
      <c r="P305" s="198">
        <f t="shared" si="196"/>
        <v>0</v>
      </c>
      <c r="Q305" s="198">
        <f t="shared" si="196"/>
        <v>0</v>
      </c>
      <c r="R305" s="198">
        <f t="shared" si="196"/>
        <v>0</v>
      </c>
      <c r="S305" s="198">
        <f t="shared" si="196"/>
        <v>0</v>
      </c>
      <c r="T305" s="198">
        <f t="shared" si="196"/>
        <v>0</v>
      </c>
      <c r="U305" s="198">
        <f t="shared" si="196"/>
        <v>0</v>
      </c>
      <c r="V305" s="198">
        <f t="shared" si="196"/>
        <v>0</v>
      </c>
      <c r="W305" s="198">
        <f t="shared" si="196"/>
        <v>0</v>
      </c>
      <c r="X305" s="198">
        <f t="shared" si="196"/>
        <v>0</v>
      </c>
      <c r="Y305" s="198">
        <f t="shared" si="196"/>
        <v>0</v>
      </c>
      <c r="Z305" s="198">
        <f t="shared" si="196"/>
        <v>0</v>
      </c>
      <c r="AA305" s="198">
        <f t="shared" si="196"/>
        <v>0</v>
      </c>
      <c r="AB305" s="198">
        <f t="shared" si="196"/>
        <v>0</v>
      </c>
      <c r="AC305" s="198">
        <f t="shared" si="196"/>
        <v>0</v>
      </c>
      <c r="AD305" s="198">
        <f t="shared" si="196"/>
        <v>0</v>
      </c>
      <c r="AE305" s="198">
        <f t="shared" si="196"/>
        <v>0</v>
      </c>
      <c r="AF305" s="198">
        <f t="shared" si="196"/>
        <v>0</v>
      </c>
      <c r="AG305" s="198">
        <f t="shared" si="196"/>
        <v>0</v>
      </c>
      <c r="AH305" s="198">
        <f t="shared" si="196"/>
        <v>0</v>
      </c>
      <c r="AI305" s="198">
        <f t="shared" si="196"/>
        <v>0</v>
      </c>
      <c r="AJ305" s="204">
        <f t="shared" si="196"/>
        <v>0</v>
      </c>
    </row>
    <row r="306" spans="1:36" x14ac:dyDescent="0.3">
      <c r="A306" s="7" t="s">
        <v>166</v>
      </c>
      <c r="B306" s="55" t="s">
        <v>529</v>
      </c>
      <c r="C306" s="206">
        <f t="shared" ref="C306:AJ306" si="197">+C$144*C222</f>
        <v>4385.6360736833767</v>
      </c>
      <c r="D306" s="198">
        <f t="shared" si="197"/>
        <v>5218.0878087824349</v>
      </c>
      <c r="E306" s="198">
        <f t="shared" si="197"/>
        <v>5126.6856692862502</v>
      </c>
      <c r="F306" s="198">
        <f t="shared" si="197"/>
        <v>3696.0842461156817</v>
      </c>
      <c r="G306" s="198">
        <f t="shared" si="197"/>
        <v>3020.232492278642</v>
      </c>
      <c r="H306" s="198">
        <f t="shared" si="197"/>
        <v>4100.0807677202229</v>
      </c>
      <c r="I306" s="198">
        <f t="shared" si="197"/>
        <v>6011.1578550492113</v>
      </c>
      <c r="J306" s="198">
        <f t="shared" si="197"/>
        <v>5968.875804795397</v>
      </c>
      <c r="K306" s="198">
        <f t="shared" si="197"/>
        <v>5909.4539744440917</v>
      </c>
      <c r="L306" s="198">
        <f t="shared" si="197"/>
        <v>5846.7239033865426</v>
      </c>
      <c r="M306" s="198">
        <f t="shared" si="197"/>
        <v>5780.746282770554</v>
      </c>
      <c r="N306" s="198">
        <f t="shared" si="197"/>
        <v>5711.523117447643</v>
      </c>
      <c r="O306" s="198">
        <f t="shared" si="197"/>
        <v>5639.1739690234544</v>
      </c>
      <c r="P306" s="198">
        <f t="shared" si="197"/>
        <v>5563.6829421055745</v>
      </c>
      <c r="Q306" s="198">
        <f t="shared" si="197"/>
        <v>5485.2010336941576</v>
      </c>
      <c r="R306" s="198">
        <f t="shared" si="197"/>
        <v>5403.7137090631441</v>
      </c>
      <c r="S306" s="198">
        <f t="shared" si="197"/>
        <v>5319.6696002841727</v>
      </c>
      <c r="T306" s="198">
        <f t="shared" si="197"/>
        <v>5232.8299811228499</v>
      </c>
      <c r="U306" s="198">
        <f t="shared" si="197"/>
        <v>5143.894156604314</v>
      </c>
      <c r="V306" s="198">
        <f t="shared" si="197"/>
        <v>5053.3246857369313</v>
      </c>
      <c r="W306" s="198">
        <f t="shared" si="197"/>
        <v>4954.6757029203891</v>
      </c>
      <c r="X306" s="198">
        <f t="shared" si="197"/>
        <v>4855.9281221216997</v>
      </c>
      <c r="Y306" s="198">
        <f t="shared" si="197"/>
        <v>4756.9710125329202</v>
      </c>
      <c r="Z306" s="198">
        <f t="shared" si="197"/>
        <v>4656.6546216335282</v>
      </c>
      <c r="AA306" s="198">
        <f t="shared" si="197"/>
        <v>4555.4526078383578</v>
      </c>
      <c r="AB306" s="198">
        <f t="shared" si="197"/>
        <v>4453.0309218235252</v>
      </c>
      <c r="AC306" s="198">
        <f t="shared" si="197"/>
        <v>4292.167574766353</v>
      </c>
      <c r="AD306" s="198">
        <f t="shared" si="197"/>
        <v>4130.2879482387143</v>
      </c>
      <c r="AE306" s="198">
        <f t="shared" si="197"/>
        <v>3972.0242556362577</v>
      </c>
      <c r="AF306" s="198">
        <f t="shared" si="197"/>
        <v>3817.5412370153131</v>
      </c>
      <c r="AG306" s="198">
        <f t="shared" si="197"/>
        <v>3666.638718281552</v>
      </c>
      <c r="AH306" s="198">
        <f t="shared" si="197"/>
        <v>3519.274539544203</v>
      </c>
      <c r="AI306" s="198">
        <f t="shared" si="197"/>
        <v>3375.3565806246847</v>
      </c>
      <c r="AJ306" s="204">
        <f t="shared" si="197"/>
        <v>3234.8897384157685</v>
      </c>
    </row>
    <row r="307" spans="1:36" x14ac:dyDescent="0.3">
      <c r="A307" s="7" t="s">
        <v>167</v>
      </c>
      <c r="B307" s="55" t="s">
        <v>529</v>
      </c>
      <c r="C307" s="208">
        <f t="shared" ref="C307:AJ307" si="198">+C$144*C223</f>
        <v>2259.2091087461695</v>
      </c>
      <c r="D307" s="200">
        <f t="shared" si="198"/>
        <v>2293.0416579972361</v>
      </c>
      <c r="E307" s="200">
        <f t="shared" si="198"/>
        <v>2718.6108173567641</v>
      </c>
      <c r="F307" s="200">
        <f t="shared" si="198"/>
        <v>1933.5086785193255</v>
      </c>
      <c r="G307" s="200">
        <f t="shared" si="198"/>
        <v>2143.9315827980927</v>
      </c>
      <c r="H307" s="200">
        <f t="shared" si="198"/>
        <v>1349.743332845203</v>
      </c>
      <c r="I307" s="200">
        <f t="shared" si="198"/>
        <v>2313.5710888612766</v>
      </c>
      <c r="J307" s="200">
        <f t="shared" si="198"/>
        <v>2133.7983614006121</v>
      </c>
      <c r="K307" s="200">
        <f t="shared" si="198"/>
        <v>1956.9634641329653</v>
      </c>
      <c r="L307" s="200">
        <f t="shared" si="198"/>
        <v>1788.1071516216718</v>
      </c>
      <c r="M307" s="200">
        <f t="shared" si="198"/>
        <v>1626.9848998575692</v>
      </c>
      <c r="N307" s="200">
        <f t="shared" si="198"/>
        <v>1473.3505240608922</v>
      </c>
      <c r="O307" s="200">
        <f t="shared" si="198"/>
        <v>1327.0030829761545</v>
      </c>
      <c r="P307" s="200">
        <f t="shared" si="198"/>
        <v>1187.7184738871026</v>
      </c>
      <c r="Q307" s="200">
        <f t="shared" si="198"/>
        <v>1055.3213819554826</v>
      </c>
      <c r="R307" s="200">
        <f t="shared" si="198"/>
        <v>929.60967676526832</v>
      </c>
      <c r="S307" s="200">
        <f t="shared" si="198"/>
        <v>810.46634421078113</v>
      </c>
      <c r="T307" s="200">
        <f t="shared" si="198"/>
        <v>697.66082475669066</v>
      </c>
      <c r="U307" s="200">
        <f t="shared" si="198"/>
        <v>591.10084490819156</v>
      </c>
      <c r="V307" s="200">
        <f t="shared" si="198"/>
        <v>490.63233118564716</v>
      </c>
      <c r="W307" s="200">
        <f t="shared" si="198"/>
        <v>395.53029814761101</v>
      </c>
      <c r="X307" s="200">
        <f t="shared" si="198"/>
        <v>306.4244411193522</v>
      </c>
      <c r="Y307" s="200">
        <f t="shared" si="198"/>
        <v>223.03967926977862</v>
      </c>
      <c r="Z307" s="200">
        <f t="shared" si="198"/>
        <v>145.0917627803949</v>
      </c>
      <c r="AA307" s="200">
        <f t="shared" si="198"/>
        <v>72.407150441163935</v>
      </c>
      <c r="AB307" s="200">
        <f t="shared" si="198"/>
        <v>4.7939212035864598</v>
      </c>
      <c r="AC307" s="200">
        <f t="shared" si="198"/>
        <v>0</v>
      </c>
      <c r="AD307" s="200">
        <f t="shared" si="198"/>
        <v>0</v>
      </c>
      <c r="AE307" s="200">
        <f t="shared" si="198"/>
        <v>0</v>
      </c>
      <c r="AF307" s="200">
        <f t="shared" si="198"/>
        <v>0</v>
      </c>
      <c r="AG307" s="200">
        <f t="shared" si="198"/>
        <v>0</v>
      </c>
      <c r="AH307" s="200">
        <f t="shared" si="198"/>
        <v>0</v>
      </c>
      <c r="AI307" s="200">
        <f t="shared" si="198"/>
        <v>0</v>
      </c>
      <c r="AJ307" s="205">
        <f t="shared" si="198"/>
        <v>0</v>
      </c>
    </row>
    <row r="308" spans="1:36" x14ac:dyDescent="0.3">
      <c r="A308" s="7" t="s">
        <v>168</v>
      </c>
      <c r="B308" s="55" t="s">
        <v>529</v>
      </c>
      <c r="C308" s="199">
        <f t="shared" ref="C308:AJ308" si="199">+C$145*C224</f>
        <v>11948.438605765257</v>
      </c>
      <c r="D308" s="199">
        <f t="shared" si="199"/>
        <v>11889.475723932163</v>
      </c>
      <c r="E308" s="199">
        <f t="shared" si="199"/>
        <v>11494.772340952377</v>
      </c>
      <c r="F308" s="199">
        <f t="shared" si="199"/>
        <v>9479.7996808939843</v>
      </c>
      <c r="G308" s="199">
        <f t="shared" si="199"/>
        <v>11147.919200923889</v>
      </c>
      <c r="H308" s="199">
        <f t="shared" si="199"/>
        <v>10726.711166599453</v>
      </c>
      <c r="I308" s="199">
        <f t="shared" si="199"/>
        <v>16016.104551180493</v>
      </c>
      <c r="J308" s="199">
        <f t="shared" si="199"/>
        <v>16004.759420464943</v>
      </c>
      <c r="K308" s="199">
        <f t="shared" si="199"/>
        <v>15955.629354967501</v>
      </c>
      <c r="L308" s="199">
        <f t="shared" si="199"/>
        <v>15905.221929334659</v>
      </c>
      <c r="M308" s="199">
        <f t="shared" si="199"/>
        <v>15853.356591266949</v>
      </c>
      <c r="N308" s="199">
        <f t="shared" si="199"/>
        <v>15799.692090932082</v>
      </c>
      <c r="O308" s="199">
        <f t="shared" si="199"/>
        <v>15744.209821711624</v>
      </c>
      <c r="P308" s="199">
        <f t="shared" si="199"/>
        <v>15686.514360823921</v>
      </c>
      <c r="Q308" s="199">
        <f t="shared" si="199"/>
        <v>15626.674803587975</v>
      </c>
      <c r="R308" s="199">
        <f t="shared" si="199"/>
        <v>15564.290770999765</v>
      </c>
      <c r="S308" s="199">
        <f t="shared" si="199"/>
        <v>15500.297142863719</v>
      </c>
      <c r="T308" s="199">
        <f t="shared" si="199"/>
        <v>15433.65029097086</v>
      </c>
      <c r="U308" s="199">
        <f t="shared" si="199"/>
        <v>15366.060651216038</v>
      </c>
      <c r="V308" s="199">
        <f t="shared" si="199"/>
        <v>15298.616525440668</v>
      </c>
      <c r="W308" s="199">
        <f t="shared" si="199"/>
        <v>15211.265111836345</v>
      </c>
      <c r="X308" s="199">
        <f t="shared" si="199"/>
        <v>15127.725520969292</v>
      </c>
      <c r="Y308" s="199">
        <f t="shared" si="199"/>
        <v>15047.53785641433</v>
      </c>
      <c r="Z308" s="199">
        <f t="shared" si="199"/>
        <v>14966.893275209408</v>
      </c>
      <c r="AA308" s="199">
        <f t="shared" si="199"/>
        <v>14887.050607766223</v>
      </c>
      <c r="AB308" s="199">
        <f t="shared" si="199"/>
        <v>14806.678727974315</v>
      </c>
      <c r="AC308" s="199">
        <f t="shared" si="199"/>
        <v>14727.865898958969</v>
      </c>
      <c r="AD308" s="199">
        <f t="shared" si="199"/>
        <v>14648.97840496155</v>
      </c>
      <c r="AE308" s="199">
        <f t="shared" si="199"/>
        <v>14569.750238569832</v>
      </c>
      <c r="AF308" s="199">
        <f t="shared" si="199"/>
        <v>14491.106722065993</v>
      </c>
      <c r="AG308" s="199">
        <f t="shared" si="199"/>
        <v>14412.660461392348</v>
      </c>
      <c r="AH308" s="199">
        <f t="shared" si="199"/>
        <v>14334.598589156187</v>
      </c>
      <c r="AI308" s="199">
        <f t="shared" si="199"/>
        <v>14256.913348289498</v>
      </c>
      <c r="AJ308" s="203">
        <f t="shared" si="199"/>
        <v>14180.008888319755</v>
      </c>
    </row>
    <row r="309" spans="1:36" x14ac:dyDescent="0.3">
      <c r="A309" s="7" t="s">
        <v>169</v>
      </c>
      <c r="B309" s="55" t="s">
        <v>529</v>
      </c>
      <c r="C309" s="198">
        <f t="shared" ref="C309:AJ309" si="200">+C$146*C225</f>
        <v>1635.2117175723656</v>
      </c>
      <c r="D309" s="198">
        <f t="shared" si="200"/>
        <v>1518.7440008620235</v>
      </c>
      <c r="E309" s="198">
        <f t="shared" si="200"/>
        <v>1370.2183761616459</v>
      </c>
      <c r="F309" s="198">
        <f t="shared" si="200"/>
        <v>932.2224314190554</v>
      </c>
      <c r="G309" s="198">
        <f t="shared" si="200"/>
        <v>1198.6118924040954</v>
      </c>
      <c r="H309" s="198">
        <f t="shared" si="200"/>
        <v>1456.6645636540848</v>
      </c>
      <c r="I309" s="198">
        <f t="shared" si="200"/>
        <v>1499.1467619163222</v>
      </c>
      <c r="J309" s="198">
        <f t="shared" si="200"/>
        <v>1367.0630304926226</v>
      </c>
      <c r="K309" s="198">
        <f t="shared" si="200"/>
        <v>1234.7384891595004</v>
      </c>
      <c r="L309" s="198">
        <f t="shared" si="200"/>
        <v>1105.5277010212308</v>
      </c>
      <c r="M309" s="198">
        <f t="shared" si="200"/>
        <v>979.35922142390018</v>
      </c>
      <c r="N309" s="198">
        <f t="shared" si="200"/>
        <v>856.16061377758035</v>
      </c>
      <c r="O309" s="198">
        <f t="shared" si="200"/>
        <v>735.88667114945963</v>
      </c>
      <c r="P309" s="198">
        <f t="shared" si="200"/>
        <v>618.4794884244468</v>
      </c>
      <c r="Q309" s="198">
        <f t="shared" si="200"/>
        <v>503.90902430597492</v>
      </c>
      <c r="R309" s="198">
        <f t="shared" si="200"/>
        <v>392.13261427319725</v>
      </c>
      <c r="S309" s="198">
        <f t="shared" si="200"/>
        <v>283.1442339877492</v>
      </c>
      <c r="T309" s="198">
        <f t="shared" si="200"/>
        <v>176.89054447271414</v>
      </c>
      <c r="U309" s="198">
        <f t="shared" si="200"/>
        <v>73.360711913115551</v>
      </c>
      <c r="V309" s="198">
        <f t="shared" si="200"/>
        <v>-27.499285130548689</v>
      </c>
      <c r="W309" s="206">
        <f t="shared" si="200"/>
        <v>0</v>
      </c>
      <c r="X309" s="198">
        <f t="shared" si="200"/>
        <v>0</v>
      </c>
      <c r="Y309" s="198">
        <f t="shared" si="200"/>
        <v>0</v>
      </c>
      <c r="Z309" s="198">
        <f t="shared" si="200"/>
        <v>0</v>
      </c>
      <c r="AA309" s="198">
        <f t="shared" si="200"/>
        <v>0</v>
      </c>
      <c r="AB309" s="198">
        <f t="shared" si="200"/>
        <v>0</v>
      </c>
      <c r="AC309" s="198">
        <f t="shared" si="200"/>
        <v>0</v>
      </c>
      <c r="AD309" s="198">
        <f t="shared" si="200"/>
        <v>0</v>
      </c>
      <c r="AE309" s="198">
        <f t="shared" si="200"/>
        <v>0</v>
      </c>
      <c r="AF309" s="198">
        <f t="shared" si="200"/>
        <v>0</v>
      </c>
      <c r="AG309" s="198">
        <f t="shared" si="200"/>
        <v>0</v>
      </c>
      <c r="AH309" s="198">
        <f t="shared" si="200"/>
        <v>0</v>
      </c>
      <c r="AI309" s="198">
        <f t="shared" si="200"/>
        <v>0</v>
      </c>
      <c r="AJ309" s="204">
        <f t="shared" si="200"/>
        <v>0</v>
      </c>
    </row>
    <row r="310" spans="1:36" x14ac:dyDescent="0.3">
      <c r="A310" s="7" t="s">
        <v>170</v>
      </c>
      <c r="B310" s="55" t="s">
        <v>529</v>
      </c>
      <c r="C310" s="198">
        <f t="shared" ref="C310:AJ310" si="201">+C$146*C226</f>
        <v>48.736843842489293</v>
      </c>
      <c r="D310" s="198">
        <f t="shared" si="201"/>
        <v>52.918394022847451</v>
      </c>
      <c r="E310" s="198">
        <f t="shared" si="201"/>
        <v>52.088354211548818</v>
      </c>
      <c r="F310" s="198">
        <f t="shared" si="201"/>
        <v>56.366325429525546</v>
      </c>
      <c r="G310" s="198">
        <f t="shared" si="201"/>
        <v>70.052019500001094</v>
      </c>
      <c r="H310" s="198">
        <f t="shared" si="201"/>
        <v>4.7092098494421995E-2</v>
      </c>
      <c r="I310" s="198">
        <f t="shared" si="201"/>
        <v>0</v>
      </c>
      <c r="J310" s="198">
        <f t="shared" si="201"/>
        <v>0</v>
      </c>
      <c r="K310" s="198">
        <f t="shared" si="201"/>
        <v>0</v>
      </c>
      <c r="L310" s="198">
        <f t="shared" si="201"/>
        <v>0</v>
      </c>
      <c r="M310" s="198">
        <f t="shared" si="201"/>
        <v>0</v>
      </c>
      <c r="N310" s="198">
        <f t="shared" si="201"/>
        <v>0</v>
      </c>
      <c r="O310" s="198">
        <f t="shared" si="201"/>
        <v>0</v>
      </c>
      <c r="P310" s="198">
        <f t="shared" si="201"/>
        <v>0</v>
      </c>
      <c r="Q310" s="198">
        <f t="shared" si="201"/>
        <v>0</v>
      </c>
      <c r="R310" s="198">
        <f t="shared" si="201"/>
        <v>0</v>
      </c>
      <c r="S310" s="198">
        <f t="shared" si="201"/>
        <v>0</v>
      </c>
      <c r="T310" s="198">
        <f t="shared" si="201"/>
        <v>0</v>
      </c>
      <c r="U310" s="198">
        <f t="shared" si="201"/>
        <v>0</v>
      </c>
      <c r="V310" s="198">
        <f t="shared" si="201"/>
        <v>0</v>
      </c>
      <c r="W310" s="208">
        <f t="shared" si="201"/>
        <v>0</v>
      </c>
      <c r="X310" s="200">
        <f t="shared" si="201"/>
        <v>0</v>
      </c>
      <c r="Y310" s="200">
        <f t="shared" si="201"/>
        <v>0</v>
      </c>
      <c r="Z310" s="200">
        <f t="shared" si="201"/>
        <v>0</v>
      </c>
      <c r="AA310" s="200">
        <f t="shared" si="201"/>
        <v>0</v>
      </c>
      <c r="AB310" s="200">
        <f t="shared" si="201"/>
        <v>0</v>
      </c>
      <c r="AC310" s="200">
        <f t="shared" si="201"/>
        <v>0</v>
      </c>
      <c r="AD310" s="200">
        <f t="shared" si="201"/>
        <v>0</v>
      </c>
      <c r="AE310" s="200">
        <f t="shared" si="201"/>
        <v>0</v>
      </c>
      <c r="AF310" s="200">
        <f t="shared" si="201"/>
        <v>0</v>
      </c>
      <c r="AG310" s="200">
        <f t="shared" si="201"/>
        <v>0</v>
      </c>
      <c r="AH310" s="200">
        <f t="shared" si="201"/>
        <v>0</v>
      </c>
      <c r="AI310" s="200">
        <f t="shared" si="201"/>
        <v>0</v>
      </c>
      <c r="AJ310" s="205">
        <f t="shared" si="201"/>
        <v>0</v>
      </c>
    </row>
    <row r="311" spans="1:36" x14ac:dyDescent="0.3">
      <c r="A311" s="7" t="s">
        <v>171</v>
      </c>
      <c r="B311" s="55" t="s">
        <v>529</v>
      </c>
      <c r="C311" s="198">
        <f t="shared" ref="C311:AJ311" si="202">+C$147*C227</f>
        <v>1652.1107827558455</v>
      </c>
      <c r="D311" s="198">
        <f t="shared" si="202"/>
        <v>1694.8783500741397</v>
      </c>
      <c r="E311" s="198">
        <f t="shared" si="202"/>
        <v>1803.9172071680982</v>
      </c>
      <c r="F311" s="198">
        <f t="shared" si="202"/>
        <v>1877.3788973754724</v>
      </c>
      <c r="G311" s="198">
        <f t="shared" si="202"/>
        <v>1971.2285312762451</v>
      </c>
      <c r="H311" s="198">
        <f t="shared" si="202"/>
        <v>2127.0779659593109</v>
      </c>
      <c r="I311" s="198">
        <f t="shared" si="202"/>
        <v>3060.5088147733272</v>
      </c>
      <c r="J311" s="198">
        <f t="shared" si="202"/>
        <v>3152.4995043549588</v>
      </c>
      <c r="K311" s="198">
        <f t="shared" si="202"/>
        <v>3234.9012593278444</v>
      </c>
      <c r="L311" s="198">
        <f t="shared" si="202"/>
        <v>3314.7353055283147</v>
      </c>
      <c r="M311" s="198">
        <f t="shared" si="202"/>
        <v>3392.0063396501828</v>
      </c>
      <c r="N311" s="198">
        <f t="shared" si="202"/>
        <v>3466.6782539512474</v>
      </c>
      <c r="O311" s="198">
        <f t="shared" si="202"/>
        <v>3538.7787291825607</v>
      </c>
      <c r="P311" s="198">
        <f t="shared" si="202"/>
        <v>3608.2472186324244</v>
      </c>
      <c r="Q311" s="198">
        <f t="shared" si="202"/>
        <v>3675.1231626755884</v>
      </c>
      <c r="R311" s="198">
        <f t="shared" si="202"/>
        <v>3739.3337814963406</v>
      </c>
      <c r="S311" s="198">
        <f t="shared" si="202"/>
        <v>3801.12493696826</v>
      </c>
      <c r="T311" s="198">
        <f t="shared" si="202"/>
        <v>3860.2653326949348</v>
      </c>
      <c r="U311" s="198">
        <f t="shared" si="202"/>
        <v>3917.2046570110842</v>
      </c>
      <c r="V311" s="198">
        <f t="shared" si="202"/>
        <v>3972.2629024531666</v>
      </c>
      <c r="W311" s="199">
        <f t="shared" si="202"/>
        <v>4020.1915968261715</v>
      </c>
      <c r="X311" s="199">
        <f t="shared" si="202"/>
        <v>4067.1427465604988</v>
      </c>
      <c r="Y311" s="199">
        <f t="shared" si="202"/>
        <v>4113.0924906712207</v>
      </c>
      <c r="Z311" s="199">
        <f t="shared" si="202"/>
        <v>4157.0752791964633</v>
      </c>
      <c r="AA311" s="199">
        <f t="shared" si="202"/>
        <v>4199.4859460985017</v>
      </c>
      <c r="AB311" s="199">
        <f t="shared" si="202"/>
        <v>4239.9978556480828</v>
      </c>
      <c r="AC311" s="199">
        <f t="shared" si="202"/>
        <v>4279.2537654057351</v>
      </c>
      <c r="AD311" s="199">
        <f t="shared" si="202"/>
        <v>4316.832957264809</v>
      </c>
      <c r="AE311" s="199">
        <f t="shared" si="202"/>
        <v>4352.6948124624923</v>
      </c>
      <c r="AF311" s="199">
        <f t="shared" si="202"/>
        <v>4387.1538947870558</v>
      </c>
      <c r="AG311" s="199">
        <f t="shared" si="202"/>
        <v>4420.1356621564337</v>
      </c>
      <c r="AH311" s="199">
        <f t="shared" si="202"/>
        <v>4451.7366078750383</v>
      </c>
      <c r="AI311" s="199">
        <f t="shared" si="202"/>
        <v>4481.9936209994121</v>
      </c>
      <c r="AJ311" s="203">
        <f t="shared" si="202"/>
        <v>4511.0733020410435</v>
      </c>
    </row>
    <row r="312" spans="1:36" x14ac:dyDescent="0.3">
      <c r="A312" s="7" t="s">
        <v>172</v>
      </c>
      <c r="B312" s="55" t="s">
        <v>529</v>
      </c>
      <c r="C312" s="198">
        <f t="shared" ref="C312:AJ312" si="203">+C$148*C228</f>
        <v>684.02226064647789</v>
      </c>
      <c r="D312" s="198">
        <f t="shared" si="203"/>
        <v>653.16199396433069</v>
      </c>
      <c r="E312" s="198">
        <f t="shared" si="203"/>
        <v>641.9974432450731</v>
      </c>
      <c r="F312" s="198">
        <f t="shared" si="203"/>
        <v>622.6138853435441</v>
      </c>
      <c r="G312" s="198">
        <f t="shared" si="203"/>
        <v>659.05444306131392</v>
      </c>
      <c r="H312" s="198">
        <f t="shared" si="203"/>
        <v>557.29043910182736</v>
      </c>
      <c r="I312" s="198">
        <f t="shared" si="203"/>
        <v>864.61789484736539</v>
      </c>
      <c r="J312" s="198">
        <f t="shared" si="203"/>
        <v>850.11577769696942</v>
      </c>
      <c r="K312" s="198">
        <f t="shared" si="203"/>
        <v>833.92327290275955</v>
      </c>
      <c r="L312" s="198">
        <f t="shared" si="203"/>
        <v>818.00457562547467</v>
      </c>
      <c r="M312" s="198">
        <f t="shared" si="203"/>
        <v>802.34415659935007</v>
      </c>
      <c r="N312" s="198">
        <f t="shared" si="203"/>
        <v>786.91930083562329</v>
      </c>
      <c r="O312" s="198">
        <f t="shared" si="203"/>
        <v>771.72439609967512</v>
      </c>
      <c r="P312" s="198">
        <f t="shared" si="203"/>
        <v>756.73588094941454</v>
      </c>
      <c r="Q312" s="198">
        <f t="shared" si="203"/>
        <v>741.95361513889054</v>
      </c>
      <c r="R312" s="198">
        <f t="shared" si="203"/>
        <v>727.35543450737907</v>
      </c>
      <c r="S312" s="198">
        <f t="shared" si="203"/>
        <v>712.98189258027799</v>
      </c>
      <c r="T312" s="198">
        <f t="shared" si="203"/>
        <v>698.78135109690254</v>
      </c>
      <c r="U312" s="198">
        <f t="shared" si="203"/>
        <v>684.82802586074411</v>
      </c>
      <c r="V312" s="198">
        <f t="shared" si="203"/>
        <v>671.16414220941328</v>
      </c>
      <c r="W312" s="198">
        <f t="shared" si="203"/>
        <v>656.9161305012899</v>
      </c>
      <c r="X312" s="198">
        <f t="shared" si="203"/>
        <v>643.12554686663657</v>
      </c>
      <c r="Y312" s="198">
        <f t="shared" si="203"/>
        <v>629.75812026438734</v>
      </c>
      <c r="Z312" s="198">
        <f t="shared" si="203"/>
        <v>616.64329995914431</v>
      </c>
      <c r="AA312" s="198">
        <f t="shared" si="203"/>
        <v>603.82628394092217</v>
      </c>
      <c r="AB312" s="198">
        <f t="shared" si="203"/>
        <v>591.2458733458019</v>
      </c>
      <c r="AC312" s="198">
        <f t="shared" si="203"/>
        <v>578.97885070224959</v>
      </c>
      <c r="AD312" s="198">
        <f t="shared" si="203"/>
        <v>566.95303099828402</v>
      </c>
      <c r="AE312" s="198">
        <f t="shared" si="203"/>
        <v>555.15254754162868</v>
      </c>
      <c r="AF312" s="198">
        <f t="shared" si="203"/>
        <v>543.60703403913692</v>
      </c>
      <c r="AG312" s="198">
        <f t="shared" si="203"/>
        <v>532.29565329395689</v>
      </c>
      <c r="AH312" s="198">
        <f t="shared" si="203"/>
        <v>521.21954841216814</v>
      </c>
      <c r="AI312" s="198">
        <f t="shared" si="203"/>
        <v>510.37264034583336</v>
      </c>
      <c r="AJ312" s="204">
        <f t="shared" si="203"/>
        <v>499.76356327977157</v>
      </c>
    </row>
    <row r="313" spans="1:36" x14ac:dyDescent="0.3">
      <c r="A313" s="7" t="s">
        <v>173</v>
      </c>
      <c r="B313" s="55" t="s">
        <v>529</v>
      </c>
      <c r="C313" s="198">
        <f t="shared" ref="C313:AJ313" si="204">+C$129*C229</f>
        <v>63293.991162109269</v>
      </c>
      <c r="D313" s="198">
        <f t="shared" si="204"/>
        <v>62958.716088625137</v>
      </c>
      <c r="E313" s="198">
        <f t="shared" si="204"/>
        <v>63365.065869538361</v>
      </c>
      <c r="F313" s="198">
        <f t="shared" si="204"/>
        <v>58368.003281755911</v>
      </c>
      <c r="G313" s="198">
        <f t="shared" si="204"/>
        <v>57268.032398959396</v>
      </c>
      <c r="H313" s="198">
        <f t="shared" si="204"/>
        <v>61943.949364684646</v>
      </c>
      <c r="I313" s="198">
        <f t="shared" si="204"/>
        <v>85969.916825713124</v>
      </c>
      <c r="J313" s="198">
        <f t="shared" si="204"/>
        <v>85062.274605347149</v>
      </c>
      <c r="K313" s="198">
        <f t="shared" si="204"/>
        <v>83973.114055678554</v>
      </c>
      <c r="L313" s="198">
        <f t="shared" si="204"/>
        <v>82897.992715472967</v>
      </c>
      <c r="M313" s="198">
        <f t="shared" si="204"/>
        <v>81835.588930330065</v>
      </c>
      <c r="N313" s="198">
        <f t="shared" si="204"/>
        <v>80783.8092652255</v>
      </c>
      <c r="O313" s="198">
        <f t="shared" si="204"/>
        <v>79742.272945108634</v>
      </c>
      <c r="P313" s="198">
        <f t="shared" si="204"/>
        <v>78708.722431537797</v>
      </c>
      <c r="Q313" s="198">
        <f t="shared" si="204"/>
        <v>77683.292666019872</v>
      </c>
      <c r="R313" s="198">
        <f t="shared" si="204"/>
        <v>76663.800998866922</v>
      </c>
      <c r="S313" s="198">
        <f t="shared" si="204"/>
        <v>75654.661142020937</v>
      </c>
      <c r="T313" s="198">
        <f t="shared" si="204"/>
        <v>74650.557793851447</v>
      </c>
      <c r="U313" s="198">
        <f t="shared" si="204"/>
        <v>73659.567402546541</v>
      </c>
      <c r="V313" s="198">
        <f t="shared" si="204"/>
        <v>72686.524211164986</v>
      </c>
      <c r="W313" s="198">
        <f t="shared" si="204"/>
        <v>71636.529518651616</v>
      </c>
      <c r="X313" s="198">
        <f t="shared" si="204"/>
        <v>70622.336734322074</v>
      </c>
      <c r="Y313" s="198">
        <f t="shared" si="204"/>
        <v>69640.901545213623</v>
      </c>
      <c r="Z313" s="198">
        <f t="shared" si="204"/>
        <v>68673.916918049596</v>
      </c>
      <c r="AA313" s="198">
        <f t="shared" si="204"/>
        <v>67726.752454521862</v>
      </c>
      <c r="AB313" s="198">
        <f t="shared" si="204"/>
        <v>66792.912966243792</v>
      </c>
      <c r="AC313" s="198">
        <f t="shared" si="204"/>
        <v>65881.416013815324</v>
      </c>
      <c r="AD313" s="198">
        <f t="shared" si="204"/>
        <v>64984.468276438827</v>
      </c>
      <c r="AE313" s="198">
        <f t="shared" si="204"/>
        <v>64100.550063608724</v>
      </c>
      <c r="AF313" s="198">
        <f t="shared" si="204"/>
        <v>63233.389542365934</v>
      </c>
      <c r="AG313" s="198">
        <f t="shared" si="204"/>
        <v>62380.91192373971</v>
      </c>
      <c r="AH313" s="198">
        <f t="shared" si="204"/>
        <v>61543.575514945995</v>
      </c>
      <c r="AI313" s="198">
        <f t="shared" si="204"/>
        <v>60720.993614359337</v>
      </c>
      <c r="AJ313" s="204">
        <f t="shared" si="204"/>
        <v>59914.531884251432</v>
      </c>
    </row>
    <row r="314" spans="1:36" x14ac:dyDescent="0.3">
      <c r="A314" s="7" t="s">
        <v>174</v>
      </c>
      <c r="B314" s="55" t="s">
        <v>529</v>
      </c>
      <c r="C314" s="206">
        <f t="shared" ref="C314:AJ314" si="205">+C$156*C230</f>
        <v>420.23960321327257</v>
      </c>
      <c r="D314" s="198">
        <f t="shared" si="205"/>
        <v>388.08555512065567</v>
      </c>
      <c r="E314" s="198">
        <f t="shared" si="205"/>
        <v>429.61503142016198</v>
      </c>
      <c r="F314" s="198">
        <f t="shared" si="205"/>
        <v>236.02871831865301</v>
      </c>
      <c r="G314" s="198">
        <f t="shared" si="205"/>
        <v>386.45977028978501</v>
      </c>
      <c r="H314" s="198">
        <f t="shared" si="205"/>
        <v>340.86766988908192</v>
      </c>
      <c r="I314" s="198">
        <f t="shared" si="205"/>
        <v>213.7047586008311</v>
      </c>
      <c r="J314" s="198">
        <f t="shared" si="205"/>
        <v>187.55395892749112</v>
      </c>
      <c r="K314" s="198">
        <f t="shared" si="205"/>
        <v>162.17749836620598</v>
      </c>
      <c r="L314" s="198">
        <f t="shared" si="205"/>
        <v>138.03683467817754</v>
      </c>
      <c r="M314" s="198">
        <f t="shared" si="205"/>
        <v>115.10569082225457</v>
      </c>
      <c r="N314" s="198">
        <f t="shared" si="205"/>
        <v>93.358477447177037</v>
      </c>
      <c r="O314" s="198">
        <f t="shared" si="205"/>
        <v>72.773405247209851</v>
      </c>
      <c r="P314" s="198">
        <f t="shared" si="205"/>
        <v>53.327882174753491</v>
      </c>
      <c r="Q314" s="198">
        <f t="shared" si="205"/>
        <v>35.002542329918406</v>
      </c>
      <c r="R314" s="198">
        <f t="shared" si="205"/>
        <v>17.777357242655054</v>
      </c>
      <c r="S314" s="198">
        <f t="shared" si="205"/>
        <v>1.6342795138707804</v>
      </c>
      <c r="T314" s="198">
        <f t="shared" si="205"/>
        <v>0</v>
      </c>
      <c r="U314" s="198">
        <f t="shared" si="205"/>
        <v>0</v>
      </c>
      <c r="V314" s="198">
        <f t="shared" si="205"/>
        <v>0</v>
      </c>
      <c r="W314" s="198">
        <f t="shared" si="205"/>
        <v>0</v>
      </c>
      <c r="X314" s="198">
        <f t="shared" si="205"/>
        <v>0</v>
      </c>
      <c r="Y314" s="198">
        <f t="shared" si="205"/>
        <v>0</v>
      </c>
      <c r="Z314" s="198">
        <f t="shared" si="205"/>
        <v>0</v>
      </c>
      <c r="AA314" s="198">
        <f t="shared" si="205"/>
        <v>0</v>
      </c>
      <c r="AB314" s="198">
        <f t="shared" si="205"/>
        <v>0</v>
      </c>
      <c r="AC314" s="198">
        <f t="shared" si="205"/>
        <v>0</v>
      </c>
      <c r="AD314" s="198">
        <f t="shared" si="205"/>
        <v>0</v>
      </c>
      <c r="AE314" s="198">
        <f t="shared" si="205"/>
        <v>0</v>
      </c>
      <c r="AF314" s="198">
        <f t="shared" si="205"/>
        <v>0</v>
      </c>
      <c r="AG314" s="198">
        <f t="shared" si="205"/>
        <v>0</v>
      </c>
      <c r="AH314" s="198">
        <f t="shared" si="205"/>
        <v>0</v>
      </c>
      <c r="AI314" s="198">
        <f t="shared" si="205"/>
        <v>0</v>
      </c>
      <c r="AJ314" s="204">
        <f t="shared" si="205"/>
        <v>0</v>
      </c>
    </row>
    <row r="315" spans="1:36" x14ac:dyDescent="0.3">
      <c r="A315" s="7" t="s">
        <v>175</v>
      </c>
      <c r="B315" s="55" t="s">
        <v>529</v>
      </c>
      <c r="C315" s="207">
        <f t="shared" ref="C315:AJ315" si="206">+C$156*C231</f>
        <v>0</v>
      </c>
      <c r="D315" s="199">
        <f t="shared" si="206"/>
        <v>7.4484978923770511</v>
      </c>
      <c r="E315" s="199">
        <f t="shared" si="206"/>
        <v>9.2925921913456744</v>
      </c>
      <c r="F315" s="199">
        <f t="shared" si="206"/>
        <v>18.353852787476725</v>
      </c>
      <c r="G315" s="199">
        <f t="shared" si="206"/>
        <v>16.237131426810926</v>
      </c>
      <c r="H315" s="199">
        <f t="shared" si="206"/>
        <v>9.6012728020474238</v>
      </c>
      <c r="I315" s="199">
        <f t="shared" si="206"/>
        <v>5.6195279007396692</v>
      </c>
      <c r="J315" s="199">
        <f t="shared" si="206"/>
        <v>4.4073021801567585</v>
      </c>
      <c r="K315" s="199">
        <f t="shared" si="206"/>
        <v>3.2454607597314249</v>
      </c>
      <c r="L315" s="199">
        <f t="shared" si="206"/>
        <v>2.1455264647360823</v>
      </c>
      <c r="M315" s="199">
        <f t="shared" si="206"/>
        <v>1.106234516182365</v>
      </c>
      <c r="N315" s="199">
        <f t="shared" si="206"/>
        <v>0.12639579000150725</v>
      </c>
      <c r="O315" s="199">
        <f t="shared" si="206"/>
        <v>-0.79508839525026798</v>
      </c>
      <c r="P315" s="199">
        <f t="shared" si="206"/>
        <v>-1.6592541644900449</v>
      </c>
      <c r="Q315" s="199">
        <f t="shared" si="206"/>
        <v>-2.4671117793156796</v>
      </c>
      <c r="R315" s="199">
        <f t="shared" si="206"/>
        <v>-3.2195799128727205</v>
      </c>
      <c r="S315" s="199">
        <f t="shared" si="206"/>
        <v>-3.9178330625009634</v>
      </c>
      <c r="T315" s="199">
        <f t="shared" si="206"/>
        <v>-4.5564992078170974</v>
      </c>
      <c r="U315" s="199">
        <f t="shared" si="206"/>
        <v>0</v>
      </c>
      <c r="V315" s="199">
        <f t="shared" si="206"/>
        <v>0</v>
      </c>
      <c r="W315" s="199">
        <f t="shared" si="206"/>
        <v>0</v>
      </c>
      <c r="X315" s="199">
        <f t="shared" si="206"/>
        <v>0</v>
      </c>
      <c r="Y315" s="199">
        <f t="shared" si="206"/>
        <v>0</v>
      </c>
      <c r="Z315" s="199">
        <f t="shared" si="206"/>
        <v>0</v>
      </c>
      <c r="AA315" s="199">
        <f t="shared" si="206"/>
        <v>0</v>
      </c>
      <c r="AB315" s="199">
        <f t="shared" si="206"/>
        <v>0</v>
      </c>
      <c r="AC315" s="199">
        <f t="shared" si="206"/>
        <v>0</v>
      </c>
      <c r="AD315" s="199">
        <f t="shared" si="206"/>
        <v>0</v>
      </c>
      <c r="AE315" s="199">
        <f t="shared" si="206"/>
        <v>0</v>
      </c>
      <c r="AF315" s="199">
        <f t="shared" si="206"/>
        <v>0</v>
      </c>
      <c r="AG315" s="199">
        <f t="shared" si="206"/>
        <v>0</v>
      </c>
      <c r="AH315" s="199">
        <f t="shared" si="206"/>
        <v>0</v>
      </c>
      <c r="AI315" s="199">
        <f t="shared" si="206"/>
        <v>0</v>
      </c>
      <c r="AJ315" s="203">
        <f t="shared" si="206"/>
        <v>0</v>
      </c>
    </row>
    <row r="316" spans="1:36" x14ac:dyDescent="0.3">
      <c r="A316" s="7" t="s">
        <v>176</v>
      </c>
      <c r="B316" s="55" t="s">
        <v>529</v>
      </c>
      <c r="C316" s="207">
        <f t="shared" ref="C316:AJ316" si="207">+C$156*C232</f>
        <v>16563.089556327537</v>
      </c>
      <c r="D316" s="199">
        <f t="shared" si="207"/>
        <v>16162.377153299794</v>
      </c>
      <c r="E316" s="199">
        <f t="shared" si="207"/>
        <v>17287.727472224233</v>
      </c>
      <c r="F316" s="199">
        <f t="shared" si="207"/>
        <v>18684.347848971771</v>
      </c>
      <c r="G316" s="199">
        <f t="shared" si="207"/>
        <v>19141.492449091045</v>
      </c>
      <c r="H316" s="199">
        <f t="shared" si="207"/>
        <v>17862.954436753455</v>
      </c>
      <c r="I316" s="199">
        <f t="shared" si="207"/>
        <v>13854.519703715487</v>
      </c>
      <c r="J316" s="199">
        <f t="shared" si="207"/>
        <v>13515.15239006535</v>
      </c>
      <c r="K316" s="199">
        <f t="shared" si="207"/>
        <v>13148.378765648438</v>
      </c>
      <c r="L316" s="199">
        <f t="shared" si="207"/>
        <v>12785.696068224694</v>
      </c>
      <c r="M316" s="199">
        <f t="shared" si="207"/>
        <v>12426.884013212182</v>
      </c>
      <c r="N316" s="199">
        <f t="shared" si="207"/>
        <v>12071.618078863881</v>
      </c>
      <c r="O316" s="199">
        <f t="shared" si="207"/>
        <v>11719.844612815506</v>
      </c>
      <c r="P316" s="199">
        <f t="shared" si="207"/>
        <v>11371.241649584837</v>
      </c>
      <c r="Q316" s="199">
        <f t="shared" si="207"/>
        <v>11025.848812234008</v>
      </c>
      <c r="R316" s="199">
        <f t="shared" si="207"/>
        <v>10683.38097966647</v>
      </c>
      <c r="S316" s="199">
        <f t="shared" si="207"/>
        <v>10344.477419369667</v>
      </c>
      <c r="T316" s="199">
        <f t="shared" si="207"/>
        <v>9994.9967277672222</v>
      </c>
      <c r="U316" s="199">
        <f t="shared" si="207"/>
        <v>9643.7484161275206</v>
      </c>
      <c r="V316" s="199">
        <f t="shared" si="207"/>
        <v>9302.6699522656982</v>
      </c>
      <c r="W316" s="199">
        <f t="shared" si="207"/>
        <v>8966.882944972298</v>
      </c>
      <c r="X316" s="199">
        <f t="shared" si="207"/>
        <v>8635.9854561137163</v>
      </c>
      <c r="Y316" s="199">
        <f t="shared" si="207"/>
        <v>8311.9948632681189</v>
      </c>
      <c r="Z316" s="199">
        <f t="shared" si="207"/>
        <v>7992.5745896103308</v>
      </c>
      <c r="AA316" s="199">
        <f t="shared" si="207"/>
        <v>7671.6302003120099</v>
      </c>
      <c r="AB316" s="199">
        <f t="shared" si="207"/>
        <v>7357.6166093168231</v>
      </c>
      <c r="AC316" s="199">
        <f t="shared" si="207"/>
        <v>7049.2020531494263</v>
      </c>
      <c r="AD316" s="199">
        <f t="shared" si="207"/>
        <v>6745.4394788437639</v>
      </c>
      <c r="AE316" s="199">
        <f t="shared" si="207"/>
        <v>6446.1096087575534</v>
      </c>
      <c r="AF316" s="199">
        <f t="shared" si="207"/>
        <v>6151.5214017409489</v>
      </c>
      <c r="AG316" s="199">
        <f t="shared" si="207"/>
        <v>5861.3871344982708</v>
      </c>
      <c r="AH316" s="199">
        <f t="shared" si="207"/>
        <v>5575.6736034755577</v>
      </c>
      <c r="AI316" s="199">
        <f t="shared" si="207"/>
        <v>5294.2652609782563</v>
      </c>
      <c r="AJ316" s="203">
        <f t="shared" si="207"/>
        <v>5017.1960399013979</v>
      </c>
    </row>
    <row r="317" spans="1:36" x14ac:dyDescent="0.3">
      <c r="A317" s="7" t="s">
        <v>177</v>
      </c>
      <c r="B317" s="55" t="s">
        <v>529</v>
      </c>
      <c r="C317" s="208">
        <f>+C$156*C233</f>
        <v>0</v>
      </c>
      <c r="D317" s="200">
        <f t="shared" ref="D317:AJ317" si="208">+D$156*D233</f>
        <v>40.463162399005199</v>
      </c>
      <c r="E317" s="200">
        <f t="shared" si="208"/>
        <v>7.9877715539772343</v>
      </c>
      <c r="F317" s="200">
        <f t="shared" si="208"/>
        <v>6.8912660216989208</v>
      </c>
      <c r="G317" s="200">
        <f t="shared" si="208"/>
        <v>6.7606969243602313</v>
      </c>
      <c r="H317" s="200">
        <f t="shared" si="208"/>
        <v>10.882941536746964</v>
      </c>
      <c r="I317" s="200">
        <f t="shared" si="208"/>
        <v>12.132109335647737</v>
      </c>
      <c r="J317" s="200">
        <f t="shared" si="208"/>
        <v>12.914378810251092</v>
      </c>
      <c r="K317" s="200">
        <f t="shared" si="208"/>
        <v>13.610869802132909</v>
      </c>
      <c r="L317" s="200">
        <f t="shared" si="208"/>
        <v>14.250422214548699</v>
      </c>
      <c r="M317" s="200">
        <f t="shared" si="208"/>
        <v>14.834023906766111</v>
      </c>
      <c r="N317" s="200">
        <f t="shared" si="208"/>
        <v>15.362452990636198</v>
      </c>
      <c r="O317" s="200">
        <f t="shared" si="208"/>
        <v>15.83674428527249</v>
      </c>
      <c r="P317" s="200">
        <f t="shared" si="208"/>
        <v>16.257525489819997</v>
      </c>
      <c r="Q317" s="200">
        <f t="shared" si="208"/>
        <v>16.625862286965887</v>
      </c>
      <c r="R317" s="200">
        <f t="shared" si="208"/>
        <v>16.942311667691861</v>
      </c>
      <c r="S317" s="200">
        <f t="shared" si="208"/>
        <v>17.20887371501567</v>
      </c>
      <c r="T317" s="200">
        <f t="shared" si="208"/>
        <v>17.402006836557771</v>
      </c>
      <c r="U317" s="200">
        <f t="shared" si="208"/>
        <v>17.535525126991654</v>
      </c>
      <c r="V317" s="200">
        <f t="shared" si="208"/>
        <v>17.631898780463477</v>
      </c>
      <c r="W317" s="200">
        <f t="shared" si="208"/>
        <v>17.68410250796358</v>
      </c>
      <c r="X317" s="200">
        <f t="shared" si="208"/>
        <v>17.692772436749262</v>
      </c>
      <c r="Y317" s="200">
        <f t="shared" si="208"/>
        <v>17.663554479665329</v>
      </c>
      <c r="Z317" s="200">
        <f t="shared" si="208"/>
        <v>17.593116833529773</v>
      </c>
      <c r="AA317" s="200">
        <f t="shared" si="208"/>
        <v>17.468850754612564</v>
      </c>
      <c r="AB317" s="200">
        <f t="shared" si="208"/>
        <v>17.310526234396772</v>
      </c>
      <c r="AC317" s="200">
        <f t="shared" si="208"/>
        <v>17.116701576030746</v>
      </c>
      <c r="AD317" s="200">
        <f t="shared" si="208"/>
        <v>16.886486890773252</v>
      </c>
      <c r="AE317" s="200">
        <f t="shared" si="208"/>
        <v>16.620575942766699</v>
      </c>
      <c r="AF317" s="200">
        <f t="shared" si="208"/>
        <v>16.320990991725179</v>
      </c>
      <c r="AG317" s="200">
        <f t="shared" si="208"/>
        <v>15.988211781456883</v>
      </c>
      <c r="AH317" s="200">
        <f t="shared" si="208"/>
        <v>15.62333825464248</v>
      </c>
      <c r="AI317" s="200">
        <f t="shared" si="208"/>
        <v>15.227216678312496</v>
      </c>
      <c r="AJ317" s="205">
        <f t="shared" si="208"/>
        <v>14.801093240394669</v>
      </c>
    </row>
    <row r="318" spans="1:36" x14ac:dyDescent="0.3">
      <c r="A318" s="7" t="s">
        <v>178</v>
      </c>
      <c r="B318" s="55" t="s">
        <v>529</v>
      </c>
      <c r="C318" s="199">
        <f t="shared" ref="C318:AJ318" si="209">+C$157*C234</f>
        <v>272.44979207186105</v>
      </c>
      <c r="D318" s="199">
        <f t="shared" si="209"/>
        <v>175.93398380440257</v>
      </c>
      <c r="E318" s="199">
        <f t="shared" si="209"/>
        <v>300.49109436477244</v>
      </c>
      <c r="F318" s="199">
        <f t="shared" si="209"/>
        <v>331.26722656978598</v>
      </c>
      <c r="G318" s="199">
        <f t="shared" si="209"/>
        <v>388.13967483414967</v>
      </c>
      <c r="H318" s="199">
        <f t="shared" si="209"/>
        <v>196.22301660404594</v>
      </c>
      <c r="I318" s="199">
        <f t="shared" si="209"/>
        <v>198.44910803200202</v>
      </c>
      <c r="J318" s="199">
        <f t="shared" si="209"/>
        <v>189.07813638460806</v>
      </c>
      <c r="K318" s="199">
        <f t="shared" si="209"/>
        <v>179.58145558434759</v>
      </c>
      <c r="L318" s="199">
        <f t="shared" si="209"/>
        <v>170.40417855325114</v>
      </c>
      <c r="M318" s="199">
        <f t="shared" si="209"/>
        <v>161.53745123938668</v>
      </c>
      <c r="N318" s="199">
        <f t="shared" si="209"/>
        <v>152.97144239072912</v>
      </c>
      <c r="O318" s="199">
        <f t="shared" si="209"/>
        <v>144.7001403020808</v>
      </c>
      <c r="P318" s="199">
        <f t="shared" si="209"/>
        <v>136.71442603712049</v>
      </c>
      <c r="Q318" s="199">
        <f t="shared" si="209"/>
        <v>129.00987455634291</v>
      </c>
      <c r="R318" s="199">
        <f t="shared" si="209"/>
        <v>121.57835900543196</v>
      </c>
      <c r="S318" s="199">
        <f t="shared" si="209"/>
        <v>114.42238570771711</v>
      </c>
      <c r="T318" s="199">
        <f t="shared" si="209"/>
        <v>107.52917303420361</v>
      </c>
      <c r="U318" s="199">
        <f t="shared" si="209"/>
        <v>100.90582012673893</v>
      </c>
      <c r="V318" s="199">
        <f t="shared" si="209"/>
        <v>94.552966986189887</v>
      </c>
      <c r="W318" s="199">
        <f t="shared" si="209"/>
        <v>88.461699207139674</v>
      </c>
      <c r="X318" s="199">
        <f t="shared" si="209"/>
        <v>82.622827564535058</v>
      </c>
      <c r="Y318" s="199">
        <f t="shared" si="209"/>
        <v>77.050088335808951</v>
      </c>
      <c r="Z318" s="199">
        <f t="shared" si="209"/>
        <v>71.715773639130546</v>
      </c>
      <c r="AA318" s="199">
        <f t="shared" si="209"/>
        <v>66.562366876879494</v>
      </c>
      <c r="AB318" s="199">
        <f t="shared" si="209"/>
        <v>61.661512968076053</v>
      </c>
      <c r="AC318" s="199">
        <f t="shared" si="209"/>
        <v>56.99574008532835</v>
      </c>
      <c r="AD318" s="199">
        <f t="shared" si="209"/>
        <v>52.552169101936194</v>
      </c>
      <c r="AE318" s="199">
        <f t="shared" si="209"/>
        <v>48.324512049840024</v>
      </c>
      <c r="AF318" s="199">
        <f t="shared" si="209"/>
        <v>44.310561279290141</v>
      </c>
      <c r="AG318" s="199">
        <f t="shared" si="209"/>
        <v>40.5036409590247</v>
      </c>
      <c r="AH318" s="199">
        <f t="shared" si="209"/>
        <v>36.899114163460474</v>
      </c>
      <c r="AI318" s="199">
        <f t="shared" si="209"/>
        <v>33.49187878692495</v>
      </c>
      <c r="AJ318" s="203">
        <f t="shared" si="209"/>
        <v>30.277886211434069</v>
      </c>
    </row>
    <row r="319" spans="1:36" x14ac:dyDescent="0.3">
      <c r="A319" s="7" t="s">
        <v>179</v>
      </c>
      <c r="B319" s="55" t="s">
        <v>529</v>
      </c>
      <c r="C319" s="206">
        <f t="shared" ref="C319:AJ319" si="210">+C$158*C235</f>
        <v>71.531571197391315</v>
      </c>
      <c r="D319" s="198">
        <f t="shared" si="210"/>
        <v>213.7481254847516</v>
      </c>
      <c r="E319" s="198">
        <f t="shared" si="210"/>
        <v>255.04758474112836</v>
      </c>
      <c r="F319" s="198">
        <f t="shared" si="210"/>
        <v>256.89162243528546</v>
      </c>
      <c r="G319" s="198">
        <f t="shared" si="210"/>
        <v>270.88460777878123</v>
      </c>
      <c r="H319" s="198">
        <f t="shared" si="210"/>
        <v>111.54940830866214</v>
      </c>
      <c r="I319" s="198">
        <f t="shared" si="210"/>
        <v>135.28511403509219</v>
      </c>
      <c r="J319" s="198">
        <f t="shared" si="210"/>
        <v>128.88286226819261</v>
      </c>
      <c r="K319" s="198">
        <f t="shared" si="210"/>
        <v>121.74292694142801</v>
      </c>
      <c r="L319" s="198">
        <f t="shared" si="210"/>
        <v>114.22766523021831</v>
      </c>
      <c r="M319" s="198">
        <f t="shared" si="210"/>
        <v>106.38821848529966</v>
      </c>
      <c r="N319" s="198">
        <f t="shared" si="210"/>
        <v>98.273501673048088</v>
      </c>
      <c r="O319" s="198">
        <f t="shared" si="210"/>
        <v>89.933449647361087</v>
      </c>
      <c r="P319" s="198">
        <f t="shared" si="210"/>
        <v>79.256768476898344</v>
      </c>
      <c r="Q319" s="198">
        <f t="shared" si="210"/>
        <v>68.601038897371453</v>
      </c>
      <c r="R319" s="198">
        <f t="shared" si="210"/>
        <v>58.518789888069094</v>
      </c>
      <c r="S319" s="198">
        <f t="shared" si="210"/>
        <v>49.002376171868171</v>
      </c>
      <c r="T319" s="198">
        <f t="shared" si="210"/>
        <v>40.036961197864883</v>
      </c>
      <c r="U319" s="198">
        <f t="shared" si="210"/>
        <v>31.61584009853437</v>
      </c>
      <c r="V319" s="198">
        <f t="shared" si="210"/>
        <v>23.727900245720054</v>
      </c>
      <c r="W319" s="198">
        <f t="shared" si="210"/>
        <v>16.358773272396128</v>
      </c>
      <c r="X319" s="198">
        <f t="shared" si="210"/>
        <v>9.4950212880428726</v>
      </c>
      <c r="Y319" s="198">
        <f t="shared" si="210"/>
        <v>3.1253296643717832</v>
      </c>
      <c r="Z319" s="198">
        <f t="shared" si="210"/>
        <v>-2.7658893760552736</v>
      </c>
      <c r="AA319" s="198">
        <f t="shared" si="210"/>
        <v>0</v>
      </c>
      <c r="AB319" s="198">
        <f t="shared" si="210"/>
        <v>0</v>
      </c>
      <c r="AC319" s="198">
        <f t="shared" si="210"/>
        <v>0</v>
      </c>
      <c r="AD319" s="198">
        <f t="shared" si="210"/>
        <v>0</v>
      </c>
      <c r="AE319" s="198">
        <f t="shared" si="210"/>
        <v>0</v>
      </c>
      <c r="AF319" s="198">
        <f t="shared" si="210"/>
        <v>0</v>
      </c>
      <c r="AG319" s="198">
        <f t="shared" si="210"/>
        <v>0</v>
      </c>
      <c r="AH319" s="198">
        <f t="shared" si="210"/>
        <v>0</v>
      </c>
      <c r="AI319" s="198">
        <f t="shared" si="210"/>
        <v>0</v>
      </c>
      <c r="AJ319" s="204">
        <f t="shared" si="210"/>
        <v>0</v>
      </c>
    </row>
    <row r="320" spans="1:36" x14ac:dyDescent="0.3">
      <c r="A320" s="7" t="s">
        <v>180</v>
      </c>
      <c r="B320" s="55" t="s">
        <v>529</v>
      </c>
      <c r="C320" s="208">
        <f t="shared" ref="C320:AJ320" si="211">+C$158*C236</f>
        <v>114.47435777289189</v>
      </c>
      <c r="D320" s="200">
        <f t="shared" si="211"/>
        <v>48.966319480186264</v>
      </c>
      <c r="E320" s="200">
        <f t="shared" si="211"/>
        <v>54.429003340124339</v>
      </c>
      <c r="F320" s="200">
        <f t="shared" si="211"/>
        <v>65.006768520845554</v>
      </c>
      <c r="G320" s="200">
        <f t="shared" si="211"/>
        <v>80.047451538970094</v>
      </c>
      <c r="H320" s="200">
        <f t="shared" si="211"/>
        <v>69.084108491317082</v>
      </c>
      <c r="I320" s="200">
        <f t="shared" si="211"/>
        <v>35.33521297728246</v>
      </c>
      <c r="J320" s="200">
        <f t="shared" si="211"/>
        <v>27.078576063215451</v>
      </c>
      <c r="K320" s="200">
        <f t="shared" si="211"/>
        <v>19.843076219234547</v>
      </c>
      <c r="L320" s="200">
        <f t="shared" si="211"/>
        <v>13.64011819346009</v>
      </c>
      <c r="M320" s="200">
        <f t="shared" si="211"/>
        <v>8.4025276059943295</v>
      </c>
      <c r="N320" s="200">
        <f t="shared" si="211"/>
        <v>4.0652736057382626</v>
      </c>
      <c r="O320" s="200">
        <f t="shared" si="211"/>
        <v>0.56550323815228698</v>
      </c>
      <c r="P320" s="200">
        <f t="shared" si="211"/>
        <v>0</v>
      </c>
      <c r="Q320" s="200">
        <f t="shared" si="211"/>
        <v>0</v>
      </c>
      <c r="R320" s="200">
        <f t="shared" si="211"/>
        <v>0</v>
      </c>
      <c r="S320" s="200">
        <f t="shared" si="211"/>
        <v>0</v>
      </c>
      <c r="T320" s="200">
        <f t="shared" si="211"/>
        <v>0</v>
      </c>
      <c r="U320" s="200">
        <f t="shared" si="211"/>
        <v>0</v>
      </c>
      <c r="V320" s="200">
        <f t="shared" si="211"/>
        <v>0</v>
      </c>
      <c r="W320" s="200">
        <f t="shared" si="211"/>
        <v>0</v>
      </c>
      <c r="X320" s="200">
        <f t="shared" si="211"/>
        <v>0</v>
      </c>
      <c r="Y320" s="200">
        <f t="shared" si="211"/>
        <v>0</v>
      </c>
      <c r="Z320" s="200">
        <f t="shared" si="211"/>
        <v>0</v>
      </c>
      <c r="AA320" s="200">
        <f t="shared" si="211"/>
        <v>0</v>
      </c>
      <c r="AB320" s="200">
        <f t="shared" si="211"/>
        <v>0</v>
      </c>
      <c r="AC320" s="200">
        <f t="shared" si="211"/>
        <v>0</v>
      </c>
      <c r="AD320" s="200">
        <f t="shared" si="211"/>
        <v>0</v>
      </c>
      <c r="AE320" s="200">
        <f t="shared" si="211"/>
        <v>0</v>
      </c>
      <c r="AF320" s="200">
        <f t="shared" si="211"/>
        <v>0</v>
      </c>
      <c r="AG320" s="200">
        <f t="shared" si="211"/>
        <v>0</v>
      </c>
      <c r="AH320" s="200">
        <f t="shared" si="211"/>
        <v>0</v>
      </c>
      <c r="AI320" s="200">
        <f t="shared" si="211"/>
        <v>0</v>
      </c>
      <c r="AJ320" s="205">
        <f t="shared" si="211"/>
        <v>0</v>
      </c>
    </row>
    <row r="321" spans="1:36" x14ac:dyDescent="0.3">
      <c r="A321" s="7" t="s">
        <v>181</v>
      </c>
      <c r="B321" s="55" t="s">
        <v>529</v>
      </c>
      <c r="C321" s="199">
        <f t="shared" ref="C321:AJ321" si="212">+C$159*C237</f>
        <v>271.72330626468511</v>
      </c>
      <c r="D321" s="199">
        <f t="shared" si="212"/>
        <v>172.12213372373165</v>
      </c>
      <c r="E321" s="199">
        <f t="shared" si="212"/>
        <v>249.88546168471075</v>
      </c>
      <c r="F321" s="199">
        <f t="shared" si="212"/>
        <v>191.25155348871539</v>
      </c>
      <c r="G321" s="199">
        <f t="shared" si="212"/>
        <v>278.8165894996788</v>
      </c>
      <c r="H321" s="199">
        <f t="shared" si="212"/>
        <v>249.78964226174153</v>
      </c>
      <c r="I321" s="199">
        <f t="shared" si="212"/>
        <v>162.91699599853757</v>
      </c>
      <c r="J321" s="199">
        <f t="shared" si="212"/>
        <v>153.56497487590079</v>
      </c>
      <c r="K321" s="199">
        <f t="shared" si="212"/>
        <v>144.20813486770655</v>
      </c>
      <c r="L321" s="199">
        <f t="shared" si="212"/>
        <v>135.20964744683903</v>
      </c>
      <c r="M321" s="199">
        <f t="shared" si="212"/>
        <v>126.56012799913643</v>
      </c>
      <c r="N321" s="199">
        <f t="shared" si="212"/>
        <v>118.24957996903113</v>
      </c>
      <c r="O321" s="199">
        <f t="shared" si="212"/>
        <v>110.27112081643601</v>
      </c>
      <c r="P321" s="199">
        <f t="shared" si="212"/>
        <v>102.61558828249218</v>
      </c>
      <c r="Q321" s="199">
        <f t="shared" si="212"/>
        <v>95.277495568983298</v>
      </c>
      <c r="R321" s="199">
        <f t="shared" si="212"/>
        <v>88.248666541482521</v>
      </c>
      <c r="S321" s="199">
        <f t="shared" si="212"/>
        <v>81.52869625493058</v>
      </c>
      <c r="T321" s="199">
        <f t="shared" si="212"/>
        <v>75.106124892100226</v>
      </c>
      <c r="U321" s="199">
        <f t="shared" si="212"/>
        <v>68.983562068013313</v>
      </c>
      <c r="V321" s="199">
        <f t="shared" si="212"/>
        <v>63.158602619846285</v>
      </c>
      <c r="W321" s="199">
        <f t="shared" si="212"/>
        <v>57.622243710149277</v>
      </c>
      <c r="X321" s="199">
        <f t="shared" si="212"/>
        <v>52.365550063260393</v>
      </c>
      <c r="Y321" s="199">
        <f t="shared" si="212"/>
        <v>47.393987879862031</v>
      </c>
      <c r="Z321" s="199">
        <f t="shared" si="212"/>
        <v>42.686879480449264</v>
      </c>
      <c r="AA321" s="199">
        <f t="shared" si="212"/>
        <v>38.208231140423877</v>
      </c>
      <c r="AB321" s="199">
        <f t="shared" si="212"/>
        <v>33.998068233478747</v>
      </c>
      <c r="AC321" s="199">
        <f t="shared" si="212"/>
        <v>30.042563148031363</v>
      </c>
      <c r="AD321" s="199">
        <f t="shared" si="212"/>
        <v>26.331330033584361</v>
      </c>
      <c r="AE321" s="199">
        <f t="shared" si="212"/>
        <v>22.857944111232111</v>
      </c>
      <c r="AF321" s="199">
        <f t="shared" si="212"/>
        <v>19.61800001005864</v>
      </c>
      <c r="AG321" s="199">
        <f t="shared" si="212"/>
        <v>16.604982569341093</v>
      </c>
      <c r="AH321" s="199">
        <f t="shared" si="212"/>
        <v>13.813438271969041</v>
      </c>
      <c r="AI321" s="199">
        <f t="shared" si="212"/>
        <v>11.237806596557276</v>
      </c>
      <c r="AJ321" s="203">
        <f t="shared" si="212"/>
        <v>8.8729754805399814</v>
      </c>
    </row>
    <row r="322" spans="1:36" x14ac:dyDescent="0.3">
      <c r="A322" s="7" t="s">
        <v>182</v>
      </c>
      <c r="B322" s="55" t="s">
        <v>529</v>
      </c>
      <c r="C322" s="198">
        <f t="shared" ref="C322:AJ322" si="213">+C$131*C238</f>
        <v>3803.9436996109434</v>
      </c>
      <c r="D322" s="198">
        <f t="shared" si="213"/>
        <v>3997.4830449095653</v>
      </c>
      <c r="E322" s="198">
        <f t="shared" si="213"/>
        <v>3690.5337108440599</v>
      </c>
      <c r="F322" s="198">
        <f t="shared" si="213"/>
        <v>3934.4732322109708</v>
      </c>
      <c r="G322" s="198">
        <f t="shared" si="213"/>
        <v>4493.658174602705</v>
      </c>
      <c r="H322" s="198">
        <f t="shared" si="213"/>
        <v>3664.3698235899465</v>
      </c>
      <c r="I322" s="198">
        <f t="shared" si="213"/>
        <v>2993.4549729231112</v>
      </c>
      <c r="J322" s="198">
        <f t="shared" si="213"/>
        <v>2916.9260120936938</v>
      </c>
      <c r="K322" s="198">
        <f t="shared" si="213"/>
        <v>2834.6563583899333</v>
      </c>
      <c r="L322" s="198">
        <f t="shared" si="213"/>
        <v>2753.4479094781204</v>
      </c>
      <c r="M322" s="198">
        <f t="shared" si="213"/>
        <v>2673.2497902512232</v>
      </c>
      <c r="N322" s="198">
        <f t="shared" si="213"/>
        <v>2593.988949264542</v>
      </c>
      <c r="O322" s="198">
        <f t="shared" si="213"/>
        <v>2515.6507958861821</v>
      </c>
      <c r="P322" s="198">
        <f t="shared" si="213"/>
        <v>2438.1632729447751</v>
      </c>
      <c r="Q322" s="198">
        <f t="shared" si="213"/>
        <v>2361.532082787081</v>
      </c>
      <c r="R322" s="198">
        <f t="shared" si="213"/>
        <v>2285.6934245825146</v>
      </c>
      <c r="S322" s="198">
        <f t="shared" si="213"/>
        <v>2210.7813316030201</v>
      </c>
      <c r="T322" s="198">
        <f t="shared" si="213"/>
        <v>2136.6407792296936</v>
      </c>
      <c r="U322" s="198">
        <f t="shared" si="213"/>
        <v>2063.5046188640704</v>
      </c>
      <c r="V322" s="198">
        <f t="shared" si="213"/>
        <v>1991.4970219622251</v>
      </c>
      <c r="W322" s="198">
        <f t="shared" si="213"/>
        <v>1920.5493482488923</v>
      </c>
      <c r="X322" s="198">
        <f t="shared" si="213"/>
        <v>1850.5773556371325</v>
      </c>
      <c r="Y322" s="198">
        <f t="shared" si="213"/>
        <v>1782.0153058369654</v>
      </c>
      <c r="Z322" s="198">
        <f t="shared" si="213"/>
        <v>1714.3643911283357</v>
      </c>
      <c r="AA322" s="198">
        <f t="shared" si="213"/>
        <v>1646.3183956713283</v>
      </c>
      <c r="AB322" s="198">
        <f t="shared" si="213"/>
        <v>1579.692345299085</v>
      </c>
      <c r="AC322" s="198">
        <f t="shared" si="213"/>
        <v>1514.2025308305938</v>
      </c>
      <c r="AD322" s="198">
        <f t="shared" si="213"/>
        <v>1449.647361988267</v>
      </c>
      <c r="AE322" s="198">
        <f t="shared" si="213"/>
        <v>1385.9813304969377</v>
      </c>
      <c r="AF322" s="198">
        <f t="shared" si="213"/>
        <v>1323.2724618418326</v>
      </c>
      <c r="AG322" s="198">
        <f t="shared" si="213"/>
        <v>1261.4604862400502</v>
      </c>
      <c r="AH322" s="198">
        <f t="shared" si="213"/>
        <v>1200.5398120327366</v>
      </c>
      <c r="AI322" s="198">
        <f t="shared" si="213"/>
        <v>1140.4870890002198</v>
      </c>
      <c r="AJ322" s="204">
        <f t="shared" si="213"/>
        <v>1081.3111297049343</v>
      </c>
    </row>
    <row r="323" spans="1:36" x14ac:dyDescent="0.3">
      <c r="A323" s="7" t="s">
        <v>183</v>
      </c>
      <c r="B323" s="55" t="s">
        <v>529</v>
      </c>
      <c r="C323" s="206">
        <f t="shared" ref="C323:AJ323" si="214">+C$160*C239</f>
        <v>0</v>
      </c>
      <c r="D323" s="198">
        <f t="shared" si="214"/>
        <v>0</v>
      </c>
      <c r="E323" s="198">
        <f t="shared" si="214"/>
        <v>0</v>
      </c>
      <c r="F323" s="198">
        <f t="shared" si="214"/>
        <v>0</v>
      </c>
      <c r="G323" s="198">
        <f t="shared" si="214"/>
        <v>0</v>
      </c>
      <c r="H323" s="198">
        <f t="shared" si="214"/>
        <v>0</v>
      </c>
      <c r="I323" s="198">
        <f t="shared" si="214"/>
        <v>0</v>
      </c>
      <c r="J323" s="198">
        <f t="shared" si="214"/>
        <v>0</v>
      </c>
      <c r="K323" s="198">
        <f t="shared" si="214"/>
        <v>0</v>
      </c>
      <c r="L323" s="198">
        <f t="shared" si="214"/>
        <v>0</v>
      </c>
      <c r="M323" s="198">
        <f t="shared" si="214"/>
        <v>0</v>
      </c>
      <c r="N323" s="198">
        <f t="shared" si="214"/>
        <v>0</v>
      </c>
      <c r="O323" s="198">
        <f t="shared" si="214"/>
        <v>0</v>
      </c>
      <c r="P323" s="198">
        <f t="shared" si="214"/>
        <v>0</v>
      </c>
      <c r="Q323" s="198">
        <f t="shared" si="214"/>
        <v>0</v>
      </c>
      <c r="R323" s="198">
        <f t="shared" si="214"/>
        <v>0</v>
      </c>
      <c r="S323" s="198">
        <f t="shared" si="214"/>
        <v>0</v>
      </c>
      <c r="T323" s="198">
        <f t="shared" si="214"/>
        <v>0</v>
      </c>
      <c r="U323" s="198">
        <f t="shared" si="214"/>
        <v>0</v>
      </c>
      <c r="V323" s="198">
        <f t="shared" si="214"/>
        <v>0</v>
      </c>
      <c r="W323" s="198">
        <f t="shared" si="214"/>
        <v>0</v>
      </c>
      <c r="X323" s="198">
        <f t="shared" si="214"/>
        <v>0</v>
      </c>
      <c r="Y323" s="198">
        <f t="shared" si="214"/>
        <v>0</v>
      </c>
      <c r="Z323" s="198">
        <f t="shared" si="214"/>
        <v>0</v>
      </c>
      <c r="AA323" s="198">
        <f t="shared" si="214"/>
        <v>0</v>
      </c>
      <c r="AB323" s="198">
        <f t="shared" si="214"/>
        <v>0</v>
      </c>
      <c r="AC323" s="198">
        <f t="shared" si="214"/>
        <v>0</v>
      </c>
      <c r="AD323" s="198">
        <f t="shared" si="214"/>
        <v>0</v>
      </c>
      <c r="AE323" s="198">
        <f t="shared" si="214"/>
        <v>0</v>
      </c>
      <c r="AF323" s="198">
        <f t="shared" si="214"/>
        <v>0</v>
      </c>
      <c r="AG323" s="198">
        <f t="shared" si="214"/>
        <v>0</v>
      </c>
      <c r="AH323" s="198">
        <f t="shared" si="214"/>
        <v>0</v>
      </c>
      <c r="AI323" s="198">
        <f t="shared" si="214"/>
        <v>0</v>
      </c>
      <c r="AJ323" s="204">
        <f t="shared" si="214"/>
        <v>0</v>
      </c>
    </row>
    <row r="324" spans="1:36" x14ac:dyDescent="0.3">
      <c r="A324" s="7" t="s">
        <v>184</v>
      </c>
      <c r="B324" s="55" t="s">
        <v>529</v>
      </c>
      <c r="C324" s="207">
        <f t="shared" ref="C324:AJ324" si="215">+C$160*C240</f>
        <v>0</v>
      </c>
      <c r="D324" s="199">
        <f t="shared" si="215"/>
        <v>0</v>
      </c>
      <c r="E324" s="199">
        <f t="shared" si="215"/>
        <v>0</v>
      </c>
      <c r="F324" s="199">
        <f t="shared" si="215"/>
        <v>0</v>
      </c>
      <c r="G324" s="199">
        <f t="shared" si="215"/>
        <v>0</v>
      </c>
      <c r="H324" s="199">
        <f t="shared" si="215"/>
        <v>0</v>
      </c>
      <c r="I324" s="199">
        <f t="shared" si="215"/>
        <v>0</v>
      </c>
      <c r="J324" s="199">
        <f t="shared" si="215"/>
        <v>0</v>
      </c>
      <c r="K324" s="199">
        <f t="shared" si="215"/>
        <v>0</v>
      </c>
      <c r="L324" s="199">
        <f t="shared" si="215"/>
        <v>0</v>
      </c>
      <c r="M324" s="199">
        <f t="shared" si="215"/>
        <v>0</v>
      </c>
      <c r="N324" s="199">
        <f t="shared" si="215"/>
        <v>0</v>
      </c>
      <c r="O324" s="199">
        <f t="shared" si="215"/>
        <v>0</v>
      </c>
      <c r="P324" s="199">
        <f t="shared" si="215"/>
        <v>0</v>
      </c>
      <c r="Q324" s="199">
        <f t="shared" si="215"/>
        <v>0</v>
      </c>
      <c r="R324" s="199">
        <f t="shared" si="215"/>
        <v>0</v>
      </c>
      <c r="S324" s="199">
        <f t="shared" si="215"/>
        <v>0</v>
      </c>
      <c r="T324" s="199">
        <f t="shared" si="215"/>
        <v>0</v>
      </c>
      <c r="U324" s="199">
        <f t="shared" si="215"/>
        <v>0</v>
      </c>
      <c r="V324" s="199">
        <f t="shared" si="215"/>
        <v>0</v>
      </c>
      <c r="W324" s="199">
        <f t="shared" si="215"/>
        <v>0</v>
      </c>
      <c r="X324" s="199">
        <f t="shared" si="215"/>
        <v>0</v>
      </c>
      <c r="Y324" s="199">
        <f t="shared" si="215"/>
        <v>0</v>
      </c>
      <c r="Z324" s="199">
        <f t="shared" si="215"/>
        <v>0</v>
      </c>
      <c r="AA324" s="199">
        <f t="shared" si="215"/>
        <v>0</v>
      </c>
      <c r="AB324" s="199">
        <f t="shared" si="215"/>
        <v>0</v>
      </c>
      <c r="AC324" s="199">
        <f t="shared" si="215"/>
        <v>0</v>
      </c>
      <c r="AD324" s="199">
        <f t="shared" si="215"/>
        <v>0</v>
      </c>
      <c r="AE324" s="199">
        <f t="shared" si="215"/>
        <v>0</v>
      </c>
      <c r="AF324" s="199">
        <f t="shared" si="215"/>
        <v>0</v>
      </c>
      <c r="AG324" s="199">
        <f t="shared" si="215"/>
        <v>0</v>
      </c>
      <c r="AH324" s="199">
        <f t="shared" si="215"/>
        <v>0</v>
      </c>
      <c r="AI324" s="199">
        <f t="shared" si="215"/>
        <v>0</v>
      </c>
      <c r="AJ324" s="203">
        <f t="shared" si="215"/>
        <v>0</v>
      </c>
    </row>
    <row r="325" spans="1:36" x14ac:dyDescent="0.3">
      <c r="A325" s="7" t="s">
        <v>185</v>
      </c>
      <c r="B325" s="55" t="s">
        <v>529</v>
      </c>
      <c r="C325" s="206">
        <f t="shared" ref="C325:AJ325" si="216">+C$161*C241</f>
        <v>36176.809873367289</v>
      </c>
      <c r="D325" s="198">
        <f t="shared" si="216"/>
        <v>31564.365600510631</v>
      </c>
      <c r="E325" s="198">
        <f t="shared" si="216"/>
        <v>30147.347551876461</v>
      </c>
      <c r="F325" s="198">
        <f t="shared" si="216"/>
        <v>28609.702303232578</v>
      </c>
      <c r="G325" s="198">
        <f t="shared" si="216"/>
        <v>22139.059418460554</v>
      </c>
      <c r="H325" s="198">
        <f t="shared" si="216"/>
        <v>31797.256920406839</v>
      </c>
      <c r="I325" s="198">
        <f t="shared" si="216"/>
        <v>32565.574272111928</v>
      </c>
      <c r="J325" s="198">
        <f t="shared" si="216"/>
        <v>32682.661648489284</v>
      </c>
      <c r="K325" s="198">
        <f t="shared" si="216"/>
        <v>32724.625756086443</v>
      </c>
      <c r="L325" s="198">
        <f t="shared" si="216"/>
        <v>32765.630507432008</v>
      </c>
      <c r="M325" s="198">
        <f t="shared" si="216"/>
        <v>32805.235536412823</v>
      </c>
      <c r="N325" s="198">
        <f t="shared" si="216"/>
        <v>32842.659846366107</v>
      </c>
      <c r="O325" s="198">
        <f t="shared" si="216"/>
        <v>32877.783123400979</v>
      </c>
      <c r="P325" s="198">
        <f t="shared" si="216"/>
        <v>32909.69337503428</v>
      </c>
      <c r="Q325" s="198">
        <f t="shared" si="216"/>
        <v>32938.441640211429</v>
      </c>
      <c r="R325" s="198">
        <f t="shared" si="216"/>
        <v>32963.086541363176</v>
      </c>
      <c r="S325" s="198">
        <f t="shared" si="216"/>
        <v>32985.510998291713</v>
      </c>
      <c r="T325" s="198">
        <f t="shared" si="216"/>
        <v>33003.404459461206</v>
      </c>
      <c r="U325" s="198">
        <f t="shared" si="216"/>
        <v>33020.330276064866</v>
      </c>
      <c r="V325" s="198">
        <f t="shared" si="216"/>
        <v>33038.57970802972</v>
      </c>
      <c r="W325" s="198">
        <f t="shared" si="216"/>
        <v>33057.464312156786</v>
      </c>
      <c r="X325" s="198">
        <f t="shared" si="216"/>
        <v>33075.898035333455</v>
      </c>
      <c r="Y325" s="198">
        <f t="shared" si="216"/>
        <v>33102.244991145861</v>
      </c>
      <c r="Z325" s="198">
        <f t="shared" si="216"/>
        <v>33128.179414244543</v>
      </c>
      <c r="AA325" s="198">
        <f t="shared" si="216"/>
        <v>33156.456822166139</v>
      </c>
      <c r="AB325" s="198">
        <f t="shared" si="216"/>
        <v>33184.098618410404</v>
      </c>
      <c r="AC325" s="198">
        <f t="shared" si="216"/>
        <v>33215.764137120481</v>
      </c>
      <c r="AD325" s="198">
        <f t="shared" si="216"/>
        <v>33247.784861443302</v>
      </c>
      <c r="AE325" s="198">
        <f t="shared" si="216"/>
        <v>33279.523736305244</v>
      </c>
      <c r="AF325" s="198">
        <f t="shared" si="216"/>
        <v>33230.909831949008</v>
      </c>
      <c r="AG325" s="198">
        <f t="shared" si="216"/>
        <v>33157.315149938164</v>
      </c>
      <c r="AH325" s="198">
        <f t="shared" si="216"/>
        <v>33085.513750435952</v>
      </c>
      <c r="AI325" s="198">
        <f t="shared" si="216"/>
        <v>33015.463910034327</v>
      </c>
      <c r="AJ325" s="204">
        <f t="shared" si="216"/>
        <v>32948.081902893973</v>
      </c>
    </row>
    <row r="326" spans="1:36" x14ac:dyDescent="0.3">
      <c r="A326" s="7" t="s">
        <v>186</v>
      </c>
      <c r="B326" s="55" t="s">
        <v>529</v>
      </c>
      <c r="C326" s="207">
        <f t="shared" ref="C326:AJ326" si="217">+C$161*C242</f>
        <v>0</v>
      </c>
      <c r="D326" s="199">
        <f t="shared" si="217"/>
        <v>0</v>
      </c>
      <c r="E326" s="199">
        <f t="shared" si="217"/>
        <v>0</v>
      </c>
      <c r="F326" s="199">
        <f t="shared" si="217"/>
        <v>0</v>
      </c>
      <c r="G326" s="199">
        <f t="shared" si="217"/>
        <v>0</v>
      </c>
      <c r="H326" s="199">
        <f t="shared" si="217"/>
        <v>0</v>
      </c>
      <c r="I326" s="199">
        <f t="shared" si="217"/>
        <v>0</v>
      </c>
      <c r="J326" s="199">
        <f t="shared" si="217"/>
        <v>0</v>
      </c>
      <c r="K326" s="199">
        <f t="shared" si="217"/>
        <v>0</v>
      </c>
      <c r="L326" s="199">
        <f t="shared" si="217"/>
        <v>0</v>
      </c>
      <c r="M326" s="199">
        <f t="shared" si="217"/>
        <v>0</v>
      </c>
      <c r="N326" s="199">
        <f t="shared" si="217"/>
        <v>0</v>
      </c>
      <c r="O326" s="199">
        <f t="shared" si="217"/>
        <v>0</v>
      </c>
      <c r="P326" s="199">
        <f t="shared" si="217"/>
        <v>0</v>
      </c>
      <c r="Q326" s="199">
        <f t="shared" si="217"/>
        <v>0</v>
      </c>
      <c r="R326" s="199">
        <f t="shared" si="217"/>
        <v>0</v>
      </c>
      <c r="S326" s="199">
        <f t="shared" si="217"/>
        <v>0</v>
      </c>
      <c r="T326" s="199">
        <f t="shared" si="217"/>
        <v>0</v>
      </c>
      <c r="U326" s="199">
        <f t="shared" si="217"/>
        <v>0</v>
      </c>
      <c r="V326" s="199">
        <f t="shared" si="217"/>
        <v>0</v>
      </c>
      <c r="W326" s="199">
        <f t="shared" si="217"/>
        <v>0</v>
      </c>
      <c r="X326" s="199">
        <f t="shared" si="217"/>
        <v>0</v>
      </c>
      <c r="Y326" s="199">
        <f t="shared" si="217"/>
        <v>0</v>
      </c>
      <c r="Z326" s="199">
        <f t="shared" si="217"/>
        <v>0</v>
      </c>
      <c r="AA326" s="199">
        <f t="shared" si="217"/>
        <v>0</v>
      </c>
      <c r="AB326" s="199">
        <f t="shared" si="217"/>
        <v>0</v>
      </c>
      <c r="AC326" s="199">
        <f t="shared" si="217"/>
        <v>0</v>
      </c>
      <c r="AD326" s="199">
        <f t="shared" si="217"/>
        <v>0</v>
      </c>
      <c r="AE326" s="199">
        <f t="shared" si="217"/>
        <v>0</v>
      </c>
      <c r="AF326" s="199">
        <f t="shared" si="217"/>
        <v>0</v>
      </c>
      <c r="AG326" s="199">
        <f t="shared" si="217"/>
        <v>0</v>
      </c>
      <c r="AH326" s="199">
        <f t="shared" si="217"/>
        <v>0</v>
      </c>
      <c r="AI326" s="199">
        <f t="shared" si="217"/>
        <v>0</v>
      </c>
      <c r="AJ326" s="203">
        <f t="shared" si="217"/>
        <v>0</v>
      </c>
    </row>
    <row r="327" spans="1:36" x14ac:dyDescent="0.3">
      <c r="A327" s="7" t="s">
        <v>187</v>
      </c>
      <c r="B327" s="55" t="s">
        <v>529</v>
      </c>
      <c r="C327" s="207">
        <f t="shared" ref="C327:AJ327" si="218">+C$161*C243</f>
        <v>0</v>
      </c>
      <c r="D327" s="199">
        <f t="shared" si="218"/>
        <v>0.79686753083380035</v>
      </c>
      <c r="E327" s="199">
        <f t="shared" si="218"/>
        <v>10.336448701240428</v>
      </c>
      <c r="F327" s="199">
        <f t="shared" si="218"/>
        <v>12.022573556927465</v>
      </c>
      <c r="G327" s="199">
        <f t="shared" si="218"/>
        <v>0</v>
      </c>
      <c r="H327" s="199">
        <f t="shared" si="218"/>
        <v>1.4840374822836768</v>
      </c>
      <c r="I327" s="199">
        <f t="shared" si="218"/>
        <v>1.5198962908303826</v>
      </c>
      <c r="J327" s="199">
        <f t="shared" si="218"/>
        <v>1.5253609777900536</v>
      </c>
      <c r="K327" s="199">
        <f t="shared" si="218"/>
        <v>1.5273195212185215</v>
      </c>
      <c r="L327" s="199">
        <f t="shared" si="218"/>
        <v>1.5292332896954963</v>
      </c>
      <c r="M327" s="199">
        <f t="shared" si="218"/>
        <v>1.5310817305104252</v>
      </c>
      <c r="N327" s="199">
        <f t="shared" si="218"/>
        <v>1.532828393087587</v>
      </c>
      <c r="O327" s="199">
        <f t="shared" si="218"/>
        <v>1.5344676621525526</v>
      </c>
      <c r="P327" s="199">
        <f t="shared" si="218"/>
        <v>1.5359569733095324</v>
      </c>
      <c r="Q327" s="199">
        <f t="shared" si="218"/>
        <v>1.5372987086416183</v>
      </c>
      <c r="R327" s="199">
        <f t="shared" si="218"/>
        <v>1.5384489322960651</v>
      </c>
      <c r="S327" s="199">
        <f t="shared" si="218"/>
        <v>1.539495523663525</v>
      </c>
      <c r="T327" s="199">
        <f t="shared" si="218"/>
        <v>1.5403306449801148</v>
      </c>
      <c r="U327" s="199">
        <f t="shared" si="218"/>
        <v>1.541120604514076</v>
      </c>
      <c r="V327" s="199">
        <f t="shared" si="218"/>
        <v>1.5419723396538092</v>
      </c>
      <c r="W327" s="199">
        <f t="shared" si="218"/>
        <v>1.5428537194669423</v>
      </c>
      <c r="X327" s="199">
        <f t="shared" si="218"/>
        <v>1.5437140558223925</v>
      </c>
      <c r="Y327" s="199">
        <f t="shared" si="218"/>
        <v>1.5449437175528855</v>
      </c>
      <c r="Z327" s="199">
        <f t="shared" si="218"/>
        <v>1.546154125609662</v>
      </c>
      <c r="AA327" s="199">
        <f t="shared" si="218"/>
        <v>1.5474738851525216</v>
      </c>
      <c r="AB327" s="199">
        <f t="shared" si="218"/>
        <v>1.5487639795089887</v>
      </c>
      <c r="AC327" s="199">
        <f t="shared" si="218"/>
        <v>1.5502418685224759</v>
      </c>
      <c r="AD327" s="199">
        <f t="shared" si="218"/>
        <v>1.5517363356466023</v>
      </c>
      <c r="AE327" s="199">
        <f t="shared" si="218"/>
        <v>1.5532176483289675</v>
      </c>
      <c r="AF327" s="199">
        <f t="shared" si="218"/>
        <v>1.5509487464420721</v>
      </c>
      <c r="AG327" s="199">
        <f t="shared" si="218"/>
        <v>1.5475139449158202</v>
      </c>
      <c r="AH327" s="199">
        <f t="shared" si="218"/>
        <v>1.5441628392399931</v>
      </c>
      <c r="AI327" s="199">
        <f t="shared" si="218"/>
        <v>1.5408934821050611</v>
      </c>
      <c r="AJ327" s="203">
        <f t="shared" si="218"/>
        <v>1.5377486377407155</v>
      </c>
    </row>
    <row r="328" spans="1:36" x14ac:dyDescent="0.3">
      <c r="A328" s="7" t="s">
        <v>188</v>
      </c>
      <c r="B328" s="55" t="s">
        <v>529</v>
      </c>
      <c r="C328" s="208">
        <f t="shared" ref="C328:AJ328" si="219">+C$161*C244</f>
        <v>125.3250312140145</v>
      </c>
      <c r="D328" s="200">
        <f t="shared" si="219"/>
        <v>53.910301981825583</v>
      </c>
      <c r="E328" s="200">
        <f t="shared" si="219"/>
        <v>38.304995406572658</v>
      </c>
      <c r="F328" s="200">
        <f t="shared" si="219"/>
        <v>36.59342255635147</v>
      </c>
      <c r="G328" s="200">
        <f t="shared" si="219"/>
        <v>10.542103678663405</v>
      </c>
      <c r="H328" s="200">
        <f t="shared" si="219"/>
        <v>0</v>
      </c>
      <c r="I328" s="200">
        <f t="shared" si="219"/>
        <v>0</v>
      </c>
      <c r="J328" s="200">
        <f t="shared" si="219"/>
        <v>0</v>
      </c>
      <c r="K328" s="200">
        <f t="shared" si="219"/>
        <v>0</v>
      </c>
      <c r="L328" s="200">
        <f t="shared" si="219"/>
        <v>0</v>
      </c>
      <c r="M328" s="200">
        <f t="shared" si="219"/>
        <v>0</v>
      </c>
      <c r="N328" s="200">
        <f t="shared" si="219"/>
        <v>0</v>
      </c>
      <c r="O328" s="200">
        <f t="shared" si="219"/>
        <v>0</v>
      </c>
      <c r="P328" s="200">
        <f t="shared" si="219"/>
        <v>0</v>
      </c>
      <c r="Q328" s="200">
        <f t="shared" si="219"/>
        <v>0</v>
      </c>
      <c r="R328" s="200">
        <f t="shared" si="219"/>
        <v>0</v>
      </c>
      <c r="S328" s="200">
        <f t="shared" si="219"/>
        <v>0</v>
      </c>
      <c r="T328" s="200">
        <f t="shared" si="219"/>
        <v>0</v>
      </c>
      <c r="U328" s="200">
        <f t="shared" si="219"/>
        <v>0</v>
      </c>
      <c r="V328" s="200">
        <f t="shared" si="219"/>
        <v>0</v>
      </c>
      <c r="W328" s="200">
        <f t="shared" si="219"/>
        <v>0</v>
      </c>
      <c r="X328" s="200">
        <f t="shared" si="219"/>
        <v>0</v>
      </c>
      <c r="Y328" s="200">
        <f t="shared" si="219"/>
        <v>0</v>
      </c>
      <c r="Z328" s="200">
        <f t="shared" si="219"/>
        <v>0</v>
      </c>
      <c r="AA328" s="200">
        <f t="shared" si="219"/>
        <v>0</v>
      </c>
      <c r="AB328" s="200">
        <f t="shared" si="219"/>
        <v>0</v>
      </c>
      <c r="AC328" s="200">
        <f t="shared" si="219"/>
        <v>0</v>
      </c>
      <c r="AD328" s="200">
        <f t="shared" si="219"/>
        <v>0</v>
      </c>
      <c r="AE328" s="200">
        <f t="shared" si="219"/>
        <v>0</v>
      </c>
      <c r="AF328" s="200">
        <f t="shared" si="219"/>
        <v>0</v>
      </c>
      <c r="AG328" s="200">
        <f t="shared" si="219"/>
        <v>0</v>
      </c>
      <c r="AH328" s="200">
        <f t="shared" si="219"/>
        <v>0</v>
      </c>
      <c r="AI328" s="200">
        <f t="shared" si="219"/>
        <v>0</v>
      </c>
      <c r="AJ328" s="205">
        <f t="shared" si="219"/>
        <v>0</v>
      </c>
    </row>
    <row r="329" spans="1:36" x14ac:dyDescent="0.3">
      <c r="A329" s="7" t="s">
        <v>189</v>
      </c>
      <c r="B329" s="55" t="s">
        <v>529</v>
      </c>
      <c r="C329" s="199">
        <f t="shared" ref="C329:AJ329" si="220">+C$162*C245</f>
        <v>4928.346533977031</v>
      </c>
      <c r="D329" s="199">
        <f t="shared" si="220"/>
        <v>4301.8150243150312</v>
      </c>
      <c r="E329" s="199">
        <f t="shared" si="220"/>
        <v>4397.0464530681902</v>
      </c>
      <c r="F329" s="199">
        <f t="shared" si="220"/>
        <v>4075.1452779498227</v>
      </c>
      <c r="G329" s="199">
        <f t="shared" si="220"/>
        <v>4258.6086116839633</v>
      </c>
      <c r="H329" s="199">
        <f t="shared" si="220"/>
        <v>2763.4254321047829</v>
      </c>
      <c r="I329" s="199">
        <f t="shared" si="220"/>
        <v>3777.9514528871659</v>
      </c>
      <c r="J329" s="199">
        <f t="shared" si="220"/>
        <v>3604.1025254643969</v>
      </c>
      <c r="K329" s="199">
        <f t="shared" si="220"/>
        <v>3422.8079534040944</v>
      </c>
      <c r="L329" s="199">
        <f t="shared" si="220"/>
        <v>3242.6702068280488</v>
      </c>
      <c r="M329" s="199">
        <f t="shared" si="220"/>
        <v>3063.6468559160385</v>
      </c>
      <c r="N329" s="199">
        <f t="shared" si="220"/>
        <v>2885.6752984889695</v>
      </c>
      <c r="O329" s="199">
        <f t="shared" si="220"/>
        <v>2708.7643580346089</v>
      </c>
      <c r="P329" s="199">
        <f t="shared" si="220"/>
        <v>2532.8641963497403</v>
      </c>
      <c r="Q329" s="199">
        <f t="shared" si="220"/>
        <v>2358.0131577991106</v>
      </c>
      <c r="R329" s="199">
        <f t="shared" si="220"/>
        <v>2184.182113459668</v>
      </c>
      <c r="S329" s="199">
        <f t="shared" si="220"/>
        <v>2011.5334472249012</v>
      </c>
      <c r="T329" s="199">
        <f t="shared" si="220"/>
        <v>1839.9554986966118</v>
      </c>
      <c r="U329" s="199">
        <f t="shared" si="220"/>
        <v>1669.6812399732723</v>
      </c>
      <c r="V329" s="199">
        <f t="shared" si="220"/>
        <v>1500.8116689066894</v>
      </c>
      <c r="W329" s="199">
        <f t="shared" si="220"/>
        <v>1333.2809748101242</v>
      </c>
      <c r="X329" s="199">
        <f t="shared" si="220"/>
        <v>1167.0238911065635</v>
      </c>
      <c r="Y329" s="199">
        <f t="shared" si="220"/>
        <v>1002.2835011358088</v>
      </c>
      <c r="Z329" s="199">
        <f t="shared" si="220"/>
        <v>838.71454081017941</v>
      </c>
      <c r="AA329" s="199">
        <f t="shared" si="220"/>
        <v>676.36391727587716</v>
      </c>
      <c r="AB329" s="199">
        <f t="shared" si="220"/>
        <v>515.13594551158326</v>
      </c>
      <c r="AC329" s="199">
        <f t="shared" si="220"/>
        <v>355.07503038084894</v>
      </c>
      <c r="AD329" s="199">
        <f t="shared" si="220"/>
        <v>196.08723986358751</v>
      </c>
      <c r="AE329" s="199">
        <f t="shared" si="220"/>
        <v>38.153072169018394</v>
      </c>
      <c r="AF329" s="199">
        <f t="shared" si="220"/>
        <v>0</v>
      </c>
      <c r="AG329" s="199">
        <f t="shared" si="220"/>
        <v>0</v>
      </c>
      <c r="AH329" s="199">
        <f t="shared" si="220"/>
        <v>0</v>
      </c>
      <c r="AI329" s="199">
        <f t="shared" si="220"/>
        <v>0</v>
      </c>
      <c r="AJ329" s="203">
        <f t="shared" si="220"/>
        <v>0</v>
      </c>
    </row>
    <row r="330" spans="1:36" x14ac:dyDescent="0.3">
      <c r="A330" s="7" t="s">
        <v>100</v>
      </c>
      <c r="B330" s="55" t="s">
        <v>529</v>
      </c>
      <c r="C330" s="198">
        <f t="shared" ref="C330:AJ330" si="221">+C$163*C246</f>
        <v>0</v>
      </c>
      <c r="D330" s="198">
        <f t="shared" si="221"/>
        <v>0</v>
      </c>
      <c r="E330" s="198">
        <f t="shared" si="221"/>
        <v>0</v>
      </c>
      <c r="F330" s="198">
        <f t="shared" si="221"/>
        <v>0</v>
      </c>
      <c r="G330" s="198">
        <f t="shared" si="221"/>
        <v>0</v>
      </c>
      <c r="H330" s="198">
        <f t="shared" si="221"/>
        <v>0</v>
      </c>
      <c r="I330" s="198">
        <f t="shared" si="221"/>
        <v>0</v>
      </c>
      <c r="J330" s="198">
        <f t="shared" si="221"/>
        <v>-5.7707997003253334E-11</v>
      </c>
      <c r="K330" s="198">
        <f t="shared" si="221"/>
        <v>-1.1502514666085865E-11</v>
      </c>
      <c r="L330" s="198">
        <f t="shared" si="221"/>
        <v>-4.5853828845749339E-11</v>
      </c>
      <c r="M330" s="198">
        <f t="shared" si="221"/>
        <v>-4.5697093212050241E-11</v>
      </c>
      <c r="N330" s="198">
        <f t="shared" si="221"/>
        <v>-1.1384693958490551E-11</v>
      </c>
      <c r="O330" s="198">
        <f t="shared" si="221"/>
        <v>-1.134468309490714E-11</v>
      </c>
      <c r="P330" s="198">
        <f t="shared" si="221"/>
        <v>-4.5215733434900895E-11</v>
      </c>
      <c r="Q330" s="198">
        <f t="shared" si="221"/>
        <v>0</v>
      </c>
      <c r="R330" s="198">
        <f t="shared" si="221"/>
        <v>-1.1219989009354763E-11</v>
      </c>
      <c r="S330" s="198">
        <f t="shared" si="221"/>
        <v>-2.2354270850021679E-11</v>
      </c>
      <c r="T330" s="198">
        <f t="shared" si="221"/>
        <v>-4.4532548217217472E-11</v>
      </c>
      <c r="U330" s="198">
        <f t="shared" si="221"/>
        <v>-1.1089205881598341E-11</v>
      </c>
      <c r="V330" s="198">
        <f t="shared" si="221"/>
        <v>-1.1046107071500201E-11</v>
      </c>
      <c r="W330" s="198">
        <f t="shared" si="221"/>
        <v>-2.2007200873584569E-11</v>
      </c>
      <c r="X330" s="198">
        <f t="shared" si="221"/>
        <v>-4.3845272991519235E-11</v>
      </c>
      <c r="Y330" s="198">
        <f t="shared" si="221"/>
        <v>-5.4610086392689983E-11</v>
      </c>
      <c r="Z330" s="198">
        <f t="shared" si="221"/>
        <v>-2.1765846892480624E-11</v>
      </c>
      <c r="AA330" s="198">
        <f t="shared" si="221"/>
        <v>-2.168987067705668E-11</v>
      </c>
      <c r="AB330" s="198">
        <f t="shared" si="221"/>
        <v>-5.4035342898350464E-11</v>
      </c>
      <c r="AC330" s="198">
        <f t="shared" si="221"/>
        <v>-1.0770832479325992E-11</v>
      </c>
      <c r="AD330" s="198">
        <f t="shared" si="221"/>
        <v>-2.1470043177430839E-11</v>
      </c>
      <c r="AE330" s="198">
        <f t="shared" si="221"/>
        <v>-2.1398851302290952E-11</v>
      </c>
      <c r="AF330" s="198">
        <f t="shared" si="221"/>
        <v>0</v>
      </c>
      <c r="AG330" s="198">
        <f t="shared" si="221"/>
        <v>0</v>
      </c>
      <c r="AH330" s="198">
        <f t="shared" si="221"/>
        <v>0</v>
      </c>
      <c r="AI330" s="198">
        <f t="shared" si="221"/>
        <v>0</v>
      </c>
      <c r="AJ330" s="204">
        <f t="shared" si="221"/>
        <v>0</v>
      </c>
    </row>
    <row r="331" spans="1:36" x14ac:dyDescent="0.3">
      <c r="A331" s="7" t="s">
        <v>190</v>
      </c>
      <c r="B331" s="55" t="s">
        <v>529</v>
      </c>
      <c r="C331" s="198">
        <f t="shared" ref="C331:AJ331" si="222">+C$164*C247</f>
        <v>6763.9609295683877</v>
      </c>
      <c r="D331" s="198">
        <f t="shared" si="222"/>
        <v>6603.7890745112727</v>
      </c>
      <c r="E331" s="198">
        <f t="shared" si="222"/>
        <v>6792.7185513264803</v>
      </c>
      <c r="F331" s="198">
        <f t="shared" si="222"/>
        <v>7186.226180143869</v>
      </c>
      <c r="G331" s="198">
        <f t="shared" si="222"/>
        <v>5369.0203266145736</v>
      </c>
      <c r="H331" s="198">
        <f t="shared" si="222"/>
        <v>3183.2985822810488</v>
      </c>
      <c r="I331" s="198">
        <f t="shared" si="222"/>
        <v>6381.4600152378098</v>
      </c>
      <c r="J331" s="198">
        <f t="shared" si="222"/>
        <v>6437.997177402367</v>
      </c>
      <c r="K331" s="198">
        <f t="shared" si="222"/>
        <v>6479.585870754845</v>
      </c>
      <c r="L331" s="198">
        <f t="shared" si="222"/>
        <v>6520.7592890183332</v>
      </c>
      <c r="M331" s="198">
        <f t="shared" si="222"/>
        <v>6561.4295876358456</v>
      </c>
      <c r="N331" s="198">
        <f t="shared" si="222"/>
        <v>6601.4387059794908</v>
      </c>
      <c r="O331" s="198">
        <f t="shared" si="222"/>
        <v>6640.7589846562696</v>
      </c>
      <c r="P331" s="198">
        <f t="shared" si="222"/>
        <v>6679.2016820976833</v>
      </c>
      <c r="Q331" s="198">
        <f t="shared" si="222"/>
        <v>6716.7709886028679</v>
      </c>
      <c r="R331" s="198">
        <f t="shared" si="222"/>
        <v>6753.268081724751</v>
      </c>
      <c r="S331" s="198">
        <f t="shared" si="222"/>
        <v>6789.0719797859338</v>
      </c>
      <c r="T331" s="198">
        <f t="shared" si="222"/>
        <v>6823.7018844319709</v>
      </c>
      <c r="U331" s="198">
        <f t="shared" si="222"/>
        <v>6857.8883953598634</v>
      </c>
      <c r="V331" s="198">
        <f t="shared" si="222"/>
        <v>6892.1100404995059</v>
      </c>
      <c r="W331" s="198">
        <f t="shared" si="222"/>
        <v>6926.2293951967495</v>
      </c>
      <c r="X331" s="198">
        <f t="shared" si="222"/>
        <v>6960.0227555124002</v>
      </c>
      <c r="Y331" s="198">
        <f t="shared" si="222"/>
        <v>6995.2594719660328</v>
      </c>
      <c r="Z331" s="198">
        <f t="shared" si="222"/>
        <v>7030.1968196116422</v>
      </c>
      <c r="AA331" s="198">
        <f t="shared" si="222"/>
        <v>7065.4236485497549</v>
      </c>
      <c r="AB331" s="198">
        <f t="shared" si="222"/>
        <v>7100.311498759188</v>
      </c>
      <c r="AC331" s="198">
        <f t="shared" si="222"/>
        <v>7135.8623201905666</v>
      </c>
      <c r="AD331" s="198">
        <f t="shared" si="222"/>
        <v>7171.2977987179611</v>
      </c>
      <c r="AE331" s="198">
        <f t="shared" si="222"/>
        <v>7206.483348207089</v>
      </c>
      <c r="AF331" s="198">
        <f t="shared" si="222"/>
        <v>7224.0141712417835</v>
      </c>
      <c r="AG331" s="198">
        <f t="shared" si="222"/>
        <v>7235.7744169606231</v>
      </c>
      <c r="AH331" s="198">
        <f t="shared" si="222"/>
        <v>7247.5709171665594</v>
      </c>
      <c r="AI331" s="198">
        <f t="shared" si="222"/>
        <v>7259.40341358967</v>
      </c>
      <c r="AJ331" s="204">
        <f t="shared" si="222"/>
        <v>7271.4827881932533</v>
      </c>
    </row>
    <row r="332" spans="1:36" x14ac:dyDescent="0.3">
      <c r="A332" s="11" t="s">
        <v>191</v>
      </c>
      <c r="B332" s="56" t="s">
        <v>529</v>
      </c>
      <c r="C332" s="209">
        <f t="shared" ref="C332:AJ332" si="223">+C$132*C248</f>
        <v>12648.586187692952</v>
      </c>
      <c r="D332" s="201">
        <f t="shared" si="223"/>
        <v>10243.73628532307</v>
      </c>
      <c r="E332" s="201">
        <f t="shared" si="223"/>
        <v>8869.7510950539163</v>
      </c>
      <c r="F332" s="201">
        <f t="shared" si="223"/>
        <v>8393.7642738093764</v>
      </c>
      <c r="G332" s="201">
        <f t="shared" si="223"/>
        <v>7196.3154148638178</v>
      </c>
      <c r="H332" s="201">
        <f t="shared" si="223"/>
        <v>7993.5231042594814</v>
      </c>
      <c r="I332" s="201">
        <f t="shared" si="223"/>
        <v>9309.8775338437499</v>
      </c>
      <c r="J332" s="201">
        <f t="shared" si="223"/>
        <v>9252.4560476961015</v>
      </c>
      <c r="K332" s="201">
        <f t="shared" si="223"/>
        <v>9174.1738642413766</v>
      </c>
      <c r="L332" s="201">
        <f t="shared" si="223"/>
        <v>9096.2323892387667</v>
      </c>
      <c r="M332" s="201">
        <f t="shared" si="223"/>
        <v>9018.5099287309004</v>
      </c>
      <c r="N332" s="201">
        <f t="shared" si="223"/>
        <v>8940.7967899575397</v>
      </c>
      <c r="O332" s="201">
        <f t="shared" si="223"/>
        <v>8863.0696251061599</v>
      </c>
      <c r="P332" s="201">
        <f t="shared" si="223"/>
        <v>8785.0948517208744</v>
      </c>
      <c r="Q332" s="201">
        <f t="shared" si="223"/>
        <v>8706.9027844156462</v>
      </c>
      <c r="R332" s="201">
        <f t="shared" si="223"/>
        <v>8628.2631361512867</v>
      </c>
      <c r="S332" s="201">
        <f t="shared" si="223"/>
        <v>8549.6870143221968</v>
      </c>
      <c r="T332" s="201">
        <f t="shared" si="223"/>
        <v>8470.5897159950873</v>
      </c>
      <c r="U332" s="201">
        <f t="shared" si="223"/>
        <v>8391.9024441985021</v>
      </c>
      <c r="V332" s="201">
        <f t="shared" si="223"/>
        <v>8314.2003013273479</v>
      </c>
      <c r="W332" s="209">
        <f t="shared" si="223"/>
        <v>8237.2932909884548</v>
      </c>
      <c r="X332" s="201">
        <f t="shared" si="223"/>
        <v>8160.9003806327264</v>
      </c>
      <c r="Y332" s="201">
        <f t="shared" si="223"/>
        <v>8087.0600377926421</v>
      </c>
      <c r="Z332" s="201">
        <f t="shared" si="223"/>
        <v>8013.6930483975548</v>
      </c>
      <c r="AA332" s="201">
        <f t="shared" si="223"/>
        <v>7941.4548875764558</v>
      </c>
      <c r="AB332" s="201">
        <f t="shared" si="223"/>
        <v>7869.6152017089971</v>
      </c>
      <c r="AC332" s="201">
        <f t="shared" si="223"/>
        <v>7799.2654108021688</v>
      </c>
      <c r="AD332" s="201">
        <f t="shared" si="223"/>
        <v>7729.5175903925156</v>
      </c>
      <c r="AE332" s="201">
        <f t="shared" si="223"/>
        <v>7660.2160012474342</v>
      </c>
      <c r="AF332" s="201">
        <f t="shared" si="223"/>
        <v>7573.1084164866297</v>
      </c>
      <c r="AG332" s="201">
        <f t="shared" si="223"/>
        <v>7481.2279562983331</v>
      </c>
      <c r="AH332" s="201">
        <f t="shared" si="223"/>
        <v>7390.7128860073744</v>
      </c>
      <c r="AI332" s="201">
        <f t="shared" si="223"/>
        <v>7301.5298542394885</v>
      </c>
      <c r="AJ332" s="202">
        <f t="shared" si="223"/>
        <v>7213.8560312192576</v>
      </c>
    </row>
    <row r="333" spans="1:36" x14ac:dyDescent="0.3">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row>
    <row r="334" spans="1:36" x14ac:dyDescent="0.3">
      <c r="A334" s="16" t="s">
        <v>65</v>
      </c>
      <c r="B334" s="54" t="s">
        <v>529</v>
      </c>
      <c r="C334" s="206">
        <f t="shared" ref="C334:AJ334" si="224">+C250*C419</f>
        <v>237.44698626211917</v>
      </c>
      <c r="D334" s="198">
        <f t="shared" si="224"/>
        <v>213.35584110970339</v>
      </c>
      <c r="E334" s="198">
        <f t="shared" si="224"/>
        <v>232.56814197377005</v>
      </c>
      <c r="F334" s="198">
        <f t="shared" si="224"/>
        <v>207.29000939568937</v>
      </c>
      <c r="G334" s="198">
        <f t="shared" si="224"/>
        <v>215.85453627813098</v>
      </c>
      <c r="H334" s="198">
        <f t="shared" si="224"/>
        <v>144.20011258606542</v>
      </c>
      <c r="I334" s="198">
        <f t="shared" si="224"/>
        <v>195.38073017699685</v>
      </c>
      <c r="J334" s="198">
        <f t="shared" si="224"/>
        <v>186.4250628188434</v>
      </c>
      <c r="K334" s="198">
        <f t="shared" si="224"/>
        <v>176.81245236880028</v>
      </c>
      <c r="L334" s="198">
        <f t="shared" si="224"/>
        <v>167.01067124063439</v>
      </c>
      <c r="M334" s="198">
        <f t="shared" si="224"/>
        <v>157.03991094600153</v>
      </c>
      <c r="N334" s="198">
        <f t="shared" si="224"/>
        <v>146.9188837267568</v>
      </c>
      <c r="O334" s="198">
        <f t="shared" si="224"/>
        <v>136.6695468503853</v>
      </c>
      <c r="P334" s="198">
        <f t="shared" si="224"/>
        <v>126.31050009390799</v>
      </c>
      <c r="Q334" s="198">
        <f t="shared" si="224"/>
        <v>115.86443102464396</v>
      </c>
      <c r="R334" s="198">
        <f t="shared" si="224"/>
        <v>105.35032851758999</v>
      </c>
      <c r="S334" s="198">
        <f t="shared" si="224"/>
        <v>94.570434460653971</v>
      </c>
      <c r="T334" s="198">
        <f t="shared" si="224"/>
        <v>83.854748879069504</v>
      </c>
      <c r="U334" s="198">
        <f t="shared" si="224"/>
        <v>73.183884354521396</v>
      </c>
      <c r="V334" s="198">
        <f t="shared" si="224"/>
        <v>62.579785376084196</v>
      </c>
      <c r="W334" s="198">
        <f t="shared" si="224"/>
        <v>52.056189821545544</v>
      </c>
      <c r="X334" s="198">
        <f t="shared" si="224"/>
        <v>41.626677607336454</v>
      </c>
      <c r="Y334" s="198">
        <f t="shared" si="224"/>
        <v>31.31460674833831</v>
      </c>
      <c r="Z334" s="198">
        <f t="shared" si="224"/>
        <v>21.121849583394475</v>
      </c>
      <c r="AA334" s="198">
        <f t="shared" si="224"/>
        <v>11.063812526346249</v>
      </c>
      <c r="AB334" s="198">
        <f t="shared" si="224"/>
        <v>1.1519253997120258</v>
      </c>
      <c r="AC334" s="198">
        <f t="shared" si="224"/>
        <v>0</v>
      </c>
      <c r="AD334" s="198">
        <f t="shared" si="224"/>
        <v>0</v>
      </c>
      <c r="AE334" s="198">
        <f t="shared" si="224"/>
        <v>0</v>
      </c>
      <c r="AF334" s="198">
        <f t="shared" si="224"/>
        <v>0</v>
      </c>
      <c r="AG334" s="198">
        <f t="shared" si="224"/>
        <v>0</v>
      </c>
      <c r="AH334" s="198">
        <f t="shared" si="224"/>
        <v>0</v>
      </c>
      <c r="AI334" s="198">
        <f t="shared" si="224"/>
        <v>0</v>
      </c>
      <c r="AJ334" s="204">
        <f t="shared" si="224"/>
        <v>0</v>
      </c>
    </row>
    <row r="335" spans="1:36" x14ac:dyDescent="0.3">
      <c r="A335" s="7" t="s">
        <v>192</v>
      </c>
      <c r="B335" s="55" t="s">
        <v>529</v>
      </c>
      <c r="C335" s="207">
        <f t="shared" ref="C335:AJ335" si="225">+(C251/2)*(C419)+(C251/2)*C420</f>
        <v>5134.9754344124522</v>
      </c>
      <c r="D335" s="199">
        <f t="shared" si="225"/>
        <v>4417.0347116266021</v>
      </c>
      <c r="E335" s="199">
        <f t="shared" si="225"/>
        <v>4452.6972890985153</v>
      </c>
      <c r="F335" s="199">
        <f t="shared" si="225"/>
        <v>4732.6488812145381</v>
      </c>
      <c r="G335" s="199">
        <f t="shared" si="225"/>
        <v>4040.3189520490942</v>
      </c>
      <c r="H335" s="199">
        <f t="shared" si="225"/>
        <v>4443.98013663865</v>
      </c>
      <c r="I335" s="199">
        <f t="shared" si="225"/>
        <v>3799.494558024463</v>
      </c>
      <c r="J335" s="199">
        <f t="shared" si="225"/>
        <v>3539.2893980560607</v>
      </c>
      <c r="K335" s="199">
        <f t="shared" si="225"/>
        <v>3278.8902315858759</v>
      </c>
      <c r="L335" s="199">
        <f t="shared" si="225"/>
        <v>3026.8056943359561</v>
      </c>
      <c r="M335" s="199">
        <f t="shared" si="225"/>
        <v>2782.8567230495219</v>
      </c>
      <c r="N335" s="199">
        <f t="shared" si="225"/>
        <v>2546.8531222990819</v>
      </c>
      <c r="O335" s="199">
        <f t="shared" si="225"/>
        <v>2318.6749384602754</v>
      </c>
      <c r="P335" s="199">
        <f t="shared" si="225"/>
        <v>2098.1554855814034</v>
      </c>
      <c r="Q335" s="199">
        <f t="shared" si="225"/>
        <v>1885.2072963086757</v>
      </c>
      <c r="R335" s="199">
        <f t="shared" si="225"/>
        <v>1679.6900486451309</v>
      </c>
      <c r="S335" s="199">
        <f t="shared" si="225"/>
        <v>1478.0859606908989</v>
      </c>
      <c r="T335" s="199">
        <f t="shared" si="225"/>
        <v>1285.2376774783077</v>
      </c>
      <c r="U335" s="199">
        <f t="shared" si="225"/>
        <v>1100.3659711460459</v>
      </c>
      <c r="V335" s="199">
        <f t="shared" si="225"/>
        <v>923.35868426492505</v>
      </c>
      <c r="W335" s="199">
        <f t="shared" si="225"/>
        <v>753.99215353697173</v>
      </c>
      <c r="X335" s="199">
        <f t="shared" si="225"/>
        <v>592.05575932807517</v>
      </c>
      <c r="Y335" s="199">
        <f t="shared" si="225"/>
        <v>437.48962247181129</v>
      </c>
      <c r="Z335" s="199">
        <f t="shared" si="225"/>
        <v>289.94233335092429</v>
      </c>
      <c r="AA335" s="199">
        <f t="shared" si="225"/>
        <v>149.26844435563089</v>
      </c>
      <c r="AB335" s="199">
        <f t="shared" si="225"/>
        <v>15.278881849073301</v>
      </c>
      <c r="AC335" s="199">
        <f t="shared" si="225"/>
        <v>0</v>
      </c>
      <c r="AD335" s="199">
        <f t="shared" si="225"/>
        <v>0</v>
      </c>
      <c r="AE335" s="199">
        <f t="shared" si="225"/>
        <v>0</v>
      </c>
      <c r="AF335" s="199">
        <f t="shared" si="225"/>
        <v>0</v>
      </c>
      <c r="AG335" s="199">
        <f t="shared" si="225"/>
        <v>0</v>
      </c>
      <c r="AH335" s="199">
        <f t="shared" si="225"/>
        <v>0</v>
      </c>
      <c r="AI335" s="199">
        <f t="shared" si="225"/>
        <v>0</v>
      </c>
      <c r="AJ335" s="203">
        <f t="shared" si="225"/>
        <v>0</v>
      </c>
    </row>
    <row r="336" spans="1:36" x14ac:dyDescent="0.3">
      <c r="A336" s="7" t="s">
        <v>193</v>
      </c>
      <c r="B336" s="55" t="s">
        <v>529</v>
      </c>
      <c r="C336" s="207">
        <f t="shared" ref="C336:AJ336" si="226">+C252*C420</f>
        <v>0</v>
      </c>
      <c r="D336" s="199">
        <f t="shared" si="226"/>
        <v>0</v>
      </c>
      <c r="E336" s="199">
        <f t="shared" si="226"/>
        <v>0</v>
      </c>
      <c r="F336" s="199">
        <f t="shared" si="226"/>
        <v>0</v>
      </c>
      <c r="G336" s="199">
        <f t="shared" si="226"/>
        <v>0</v>
      </c>
      <c r="H336" s="199">
        <f t="shared" si="226"/>
        <v>0</v>
      </c>
      <c r="I336" s="199">
        <f t="shared" si="226"/>
        <v>0</v>
      </c>
      <c r="J336" s="199">
        <f t="shared" si="226"/>
        <v>0</v>
      </c>
      <c r="K336" s="199">
        <f t="shared" si="226"/>
        <v>0</v>
      </c>
      <c r="L336" s="199">
        <f t="shared" si="226"/>
        <v>0</v>
      </c>
      <c r="M336" s="199">
        <f t="shared" si="226"/>
        <v>0</v>
      </c>
      <c r="N336" s="199">
        <f t="shared" si="226"/>
        <v>0</v>
      </c>
      <c r="O336" s="199">
        <f t="shared" si="226"/>
        <v>0</v>
      </c>
      <c r="P336" s="199">
        <f t="shared" si="226"/>
        <v>0</v>
      </c>
      <c r="Q336" s="199">
        <f t="shared" si="226"/>
        <v>0</v>
      </c>
      <c r="R336" s="199">
        <f t="shared" si="226"/>
        <v>0</v>
      </c>
      <c r="S336" s="199">
        <f t="shared" si="226"/>
        <v>0</v>
      </c>
      <c r="T336" s="199">
        <f t="shared" si="226"/>
        <v>0</v>
      </c>
      <c r="U336" s="199">
        <f t="shared" si="226"/>
        <v>0</v>
      </c>
      <c r="V336" s="199">
        <f t="shared" si="226"/>
        <v>0</v>
      </c>
      <c r="W336" s="199">
        <f t="shared" si="226"/>
        <v>0</v>
      </c>
      <c r="X336" s="199">
        <f t="shared" si="226"/>
        <v>0</v>
      </c>
      <c r="Y336" s="199">
        <f t="shared" si="226"/>
        <v>0</v>
      </c>
      <c r="Z336" s="199">
        <f t="shared" si="226"/>
        <v>0</v>
      </c>
      <c r="AA336" s="199">
        <f t="shared" si="226"/>
        <v>0</v>
      </c>
      <c r="AB336" s="199">
        <f t="shared" si="226"/>
        <v>0</v>
      </c>
      <c r="AC336" s="199">
        <f t="shared" si="226"/>
        <v>0</v>
      </c>
      <c r="AD336" s="199">
        <f t="shared" si="226"/>
        <v>0</v>
      </c>
      <c r="AE336" s="199">
        <f t="shared" si="226"/>
        <v>0</v>
      </c>
      <c r="AF336" s="199">
        <f t="shared" si="226"/>
        <v>0</v>
      </c>
      <c r="AG336" s="199">
        <f t="shared" si="226"/>
        <v>0</v>
      </c>
      <c r="AH336" s="199">
        <f t="shared" si="226"/>
        <v>0</v>
      </c>
      <c r="AI336" s="199">
        <f t="shared" si="226"/>
        <v>0</v>
      </c>
      <c r="AJ336" s="203">
        <f t="shared" si="226"/>
        <v>0</v>
      </c>
    </row>
    <row r="337" spans="1:36" x14ac:dyDescent="0.3">
      <c r="A337" s="7" t="s">
        <v>194</v>
      </c>
      <c r="B337" s="55" t="s">
        <v>529</v>
      </c>
      <c r="C337" s="207">
        <f t="shared" ref="C337:AJ337" si="227">+C253*C421</f>
        <v>0</v>
      </c>
      <c r="D337" s="199">
        <f t="shared" si="227"/>
        <v>0</v>
      </c>
      <c r="E337" s="199">
        <f t="shared" si="227"/>
        <v>0</v>
      </c>
      <c r="F337" s="199">
        <f t="shared" si="227"/>
        <v>0</v>
      </c>
      <c r="G337" s="199">
        <f t="shared" si="227"/>
        <v>0</v>
      </c>
      <c r="H337" s="199">
        <f t="shared" si="227"/>
        <v>0</v>
      </c>
      <c r="I337" s="199">
        <f t="shared" si="227"/>
        <v>0</v>
      </c>
      <c r="J337" s="199">
        <f t="shared" si="227"/>
        <v>0</v>
      </c>
      <c r="K337" s="199">
        <f t="shared" si="227"/>
        <v>0</v>
      </c>
      <c r="L337" s="199">
        <f t="shared" si="227"/>
        <v>0</v>
      </c>
      <c r="M337" s="199">
        <f t="shared" si="227"/>
        <v>0</v>
      </c>
      <c r="N337" s="199">
        <f t="shared" si="227"/>
        <v>0</v>
      </c>
      <c r="O337" s="199">
        <f t="shared" si="227"/>
        <v>0</v>
      </c>
      <c r="P337" s="199">
        <f t="shared" si="227"/>
        <v>0</v>
      </c>
      <c r="Q337" s="199">
        <f t="shared" si="227"/>
        <v>0</v>
      </c>
      <c r="R337" s="199">
        <f t="shared" si="227"/>
        <v>0</v>
      </c>
      <c r="S337" s="199">
        <f t="shared" si="227"/>
        <v>0</v>
      </c>
      <c r="T337" s="199">
        <f t="shared" si="227"/>
        <v>0</v>
      </c>
      <c r="U337" s="199">
        <f t="shared" si="227"/>
        <v>0</v>
      </c>
      <c r="V337" s="199">
        <f t="shared" si="227"/>
        <v>0</v>
      </c>
      <c r="W337" s="199">
        <f t="shared" si="227"/>
        <v>0</v>
      </c>
      <c r="X337" s="199">
        <f t="shared" si="227"/>
        <v>0</v>
      </c>
      <c r="Y337" s="199">
        <f t="shared" si="227"/>
        <v>0</v>
      </c>
      <c r="Z337" s="199">
        <f t="shared" si="227"/>
        <v>0</v>
      </c>
      <c r="AA337" s="199">
        <f t="shared" si="227"/>
        <v>0</v>
      </c>
      <c r="AB337" s="199">
        <f t="shared" si="227"/>
        <v>0</v>
      </c>
      <c r="AC337" s="199">
        <f t="shared" si="227"/>
        <v>0</v>
      </c>
      <c r="AD337" s="199">
        <f t="shared" si="227"/>
        <v>0</v>
      </c>
      <c r="AE337" s="199">
        <f t="shared" si="227"/>
        <v>0</v>
      </c>
      <c r="AF337" s="199">
        <f t="shared" si="227"/>
        <v>0</v>
      </c>
      <c r="AG337" s="199">
        <f t="shared" si="227"/>
        <v>0</v>
      </c>
      <c r="AH337" s="199">
        <f t="shared" si="227"/>
        <v>0</v>
      </c>
      <c r="AI337" s="199">
        <f t="shared" si="227"/>
        <v>0</v>
      </c>
      <c r="AJ337" s="203">
        <f t="shared" si="227"/>
        <v>0</v>
      </c>
    </row>
    <row r="338" spans="1:36" x14ac:dyDescent="0.3">
      <c r="A338" s="7" t="s">
        <v>195</v>
      </c>
      <c r="B338" s="55" t="s">
        <v>529</v>
      </c>
      <c r="C338" s="207">
        <f t="shared" ref="C338:AJ338" si="228">+C254*C422</f>
        <v>0</v>
      </c>
      <c r="D338" s="199">
        <f t="shared" si="228"/>
        <v>0</v>
      </c>
      <c r="E338" s="199">
        <f t="shared" si="228"/>
        <v>0</v>
      </c>
      <c r="F338" s="199">
        <f t="shared" si="228"/>
        <v>0</v>
      </c>
      <c r="G338" s="199">
        <f t="shared" si="228"/>
        <v>0</v>
      </c>
      <c r="H338" s="199">
        <f t="shared" si="228"/>
        <v>0</v>
      </c>
      <c r="I338" s="199">
        <f t="shared" si="228"/>
        <v>0</v>
      </c>
      <c r="J338" s="199">
        <f t="shared" si="228"/>
        <v>0</v>
      </c>
      <c r="K338" s="199">
        <f t="shared" si="228"/>
        <v>0</v>
      </c>
      <c r="L338" s="199">
        <f t="shared" si="228"/>
        <v>0</v>
      </c>
      <c r="M338" s="199">
        <f t="shared" si="228"/>
        <v>0</v>
      </c>
      <c r="N338" s="199">
        <f t="shared" si="228"/>
        <v>0</v>
      </c>
      <c r="O338" s="199">
        <f t="shared" si="228"/>
        <v>0</v>
      </c>
      <c r="P338" s="199">
        <f t="shared" si="228"/>
        <v>0</v>
      </c>
      <c r="Q338" s="199">
        <f t="shared" si="228"/>
        <v>0</v>
      </c>
      <c r="R338" s="199">
        <f t="shared" si="228"/>
        <v>0</v>
      </c>
      <c r="S338" s="199">
        <f t="shared" si="228"/>
        <v>0</v>
      </c>
      <c r="T338" s="199">
        <f t="shared" si="228"/>
        <v>0</v>
      </c>
      <c r="U338" s="199">
        <f t="shared" si="228"/>
        <v>0</v>
      </c>
      <c r="V338" s="199">
        <f t="shared" si="228"/>
        <v>0</v>
      </c>
      <c r="W338" s="199">
        <f t="shared" si="228"/>
        <v>0</v>
      </c>
      <c r="X338" s="199">
        <f t="shared" si="228"/>
        <v>0</v>
      </c>
      <c r="Y338" s="199">
        <f t="shared" si="228"/>
        <v>0</v>
      </c>
      <c r="Z338" s="199">
        <f t="shared" si="228"/>
        <v>0</v>
      </c>
      <c r="AA338" s="199">
        <f t="shared" si="228"/>
        <v>0</v>
      </c>
      <c r="AB338" s="199">
        <f t="shared" si="228"/>
        <v>0</v>
      </c>
      <c r="AC338" s="199">
        <f t="shared" si="228"/>
        <v>0</v>
      </c>
      <c r="AD338" s="199">
        <f t="shared" si="228"/>
        <v>0</v>
      </c>
      <c r="AE338" s="199">
        <f t="shared" si="228"/>
        <v>0</v>
      </c>
      <c r="AF338" s="199">
        <f t="shared" si="228"/>
        <v>0</v>
      </c>
      <c r="AG338" s="199">
        <f t="shared" si="228"/>
        <v>0</v>
      </c>
      <c r="AH338" s="199">
        <f t="shared" si="228"/>
        <v>0</v>
      </c>
      <c r="AI338" s="199">
        <f t="shared" si="228"/>
        <v>0</v>
      </c>
      <c r="AJ338" s="203">
        <f t="shared" si="228"/>
        <v>0</v>
      </c>
    </row>
    <row r="339" spans="1:36" x14ac:dyDescent="0.3">
      <c r="A339" s="7" t="s">
        <v>196</v>
      </c>
      <c r="B339" s="55" t="s">
        <v>529</v>
      </c>
      <c r="C339" s="207">
        <f t="shared" ref="C339:AJ339" si="229">+C255*C423</f>
        <v>0</v>
      </c>
      <c r="D339" s="199">
        <f t="shared" si="229"/>
        <v>0</v>
      </c>
      <c r="E339" s="199">
        <f t="shared" si="229"/>
        <v>0</v>
      </c>
      <c r="F339" s="199">
        <f t="shared" si="229"/>
        <v>0</v>
      </c>
      <c r="G339" s="199">
        <f t="shared" si="229"/>
        <v>0</v>
      </c>
      <c r="H339" s="199">
        <f t="shared" si="229"/>
        <v>0</v>
      </c>
      <c r="I339" s="199">
        <f t="shared" si="229"/>
        <v>0</v>
      </c>
      <c r="J339" s="199">
        <f t="shared" si="229"/>
        <v>0</v>
      </c>
      <c r="K339" s="199">
        <f t="shared" si="229"/>
        <v>0</v>
      </c>
      <c r="L339" s="199">
        <f t="shared" si="229"/>
        <v>0</v>
      </c>
      <c r="M339" s="199">
        <f t="shared" si="229"/>
        <v>0</v>
      </c>
      <c r="N339" s="199">
        <f t="shared" si="229"/>
        <v>0</v>
      </c>
      <c r="O339" s="199">
        <f t="shared" si="229"/>
        <v>0</v>
      </c>
      <c r="P339" s="199">
        <f t="shared" si="229"/>
        <v>0</v>
      </c>
      <c r="Q339" s="199">
        <f t="shared" si="229"/>
        <v>0</v>
      </c>
      <c r="R339" s="199">
        <f t="shared" si="229"/>
        <v>0</v>
      </c>
      <c r="S339" s="199">
        <f t="shared" si="229"/>
        <v>0</v>
      </c>
      <c r="T339" s="199">
        <f t="shared" si="229"/>
        <v>0</v>
      </c>
      <c r="U339" s="199">
        <f t="shared" si="229"/>
        <v>0</v>
      </c>
      <c r="V339" s="199">
        <f t="shared" si="229"/>
        <v>0</v>
      </c>
      <c r="W339" s="199">
        <f t="shared" si="229"/>
        <v>0</v>
      </c>
      <c r="X339" s="199">
        <f t="shared" si="229"/>
        <v>0</v>
      </c>
      <c r="Y339" s="199">
        <f t="shared" si="229"/>
        <v>0</v>
      </c>
      <c r="Z339" s="199">
        <f t="shared" si="229"/>
        <v>0</v>
      </c>
      <c r="AA339" s="199">
        <f t="shared" si="229"/>
        <v>0</v>
      </c>
      <c r="AB339" s="199">
        <f t="shared" si="229"/>
        <v>0</v>
      </c>
      <c r="AC339" s="199">
        <f t="shared" si="229"/>
        <v>0</v>
      </c>
      <c r="AD339" s="199">
        <f t="shared" si="229"/>
        <v>0</v>
      </c>
      <c r="AE339" s="199">
        <f t="shared" si="229"/>
        <v>0</v>
      </c>
      <c r="AF339" s="199">
        <f t="shared" si="229"/>
        <v>0</v>
      </c>
      <c r="AG339" s="199">
        <f t="shared" si="229"/>
        <v>0</v>
      </c>
      <c r="AH339" s="199">
        <f t="shared" si="229"/>
        <v>0</v>
      </c>
      <c r="AI339" s="199">
        <f t="shared" si="229"/>
        <v>0</v>
      </c>
      <c r="AJ339" s="203">
        <f t="shared" si="229"/>
        <v>0</v>
      </c>
    </row>
    <row r="340" spans="1:36" x14ac:dyDescent="0.3">
      <c r="A340" s="7" t="s">
        <v>197</v>
      </c>
      <c r="B340" s="55" t="s">
        <v>529</v>
      </c>
      <c r="C340" s="206">
        <f t="shared" ref="C340:AJ340" si="230">+C256*C425</f>
        <v>11.224897125704672</v>
      </c>
      <c r="D340" s="198">
        <f t="shared" si="230"/>
        <v>7.7684995841645312</v>
      </c>
      <c r="E340" s="198">
        <f t="shared" si="230"/>
        <v>7.2314628000928227</v>
      </c>
      <c r="F340" s="198">
        <f t="shared" si="230"/>
        <v>5.0163107592331464</v>
      </c>
      <c r="G340" s="198">
        <f t="shared" si="230"/>
        <v>4.0699112849357677</v>
      </c>
      <c r="H340" s="198">
        <f t="shared" si="230"/>
        <v>3.993192485210491</v>
      </c>
      <c r="I340" s="198">
        <f t="shared" si="230"/>
        <v>-6.9315624245684826E-2</v>
      </c>
      <c r="J340" s="198">
        <f t="shared" si="230"/>
        <v>-2.039178106922364</v>
      </c>
      <c r="K340" s="198">
        <f t="shared" si="230"/>
        <v>0</v>
      </c>
      <c r="L340" s="198">
        <f t="shared" si="230"/>
        <v>0</v>
      </c>
      <c r="M340" s="198">
        <f t="shared" si="230"/>
        <v>0</v>
      </c>
      <c r="N340" s="198">
        <f t="shared" si="230"/>
        <v>0</v>
      </c>
      <c r="O340" s="198">
        <f t="shared" si="230"/>
        <v>0</v>
      </c>
      <c r="P340" s="198">
        <f t="shared" si="230"/>
        <v>0</v>
      </c>
      <c r="Q340" s="198">
        <f t="shared" si="230"/>
        <v>0</v>
      </c>
      <c r="R340" s="198">
        <f t="shared" si="230"/>
        <v>0</v>
      </c>
      <c r="S340" s="198">
        <f t="shared" si="230"/>
        <v>0</v>
      </c>
      <c r="T340" s="198">
        <f t="shared" si="230"/>
        <v>0</v>
      </c>
      <c r="U340" s="198">
        <f t="shared" si="230"/>
        <v>0</v>
      </c>
      <c r="V340" s="198">
        <f t="shared" si="230"/>
        <v>0</v>
      </c>
      <c r="W340" s="198">
        <f t="shared" si="230"/>
        <v>0</v>
      </c>
      <c r="X340" s="198">
        <f t="shared" si="230"/>
        <v>0</v>
      </c>
      <c r="Y340" s="198">
        <f t="shared" si="230"/>
        <v>0</v>
      </c>
      <c r="Z340" s="198">
        <f t="shared" si="230"/>
        <v>0</v>
      </c>
      <c r="AA340" s="198">
        <f t="shared" si="230"/>
        <v>0</v>
      </c>
      <c r="AB340" s="198">
        <f t="shared" si="230"/>
        <v>0</v>
      </c>
      <c r="AC340" s="198">
        <f t="shared" si="230"/>
        <v>0</v>
      </c>
      <c r="AD340" s="198">
        <f t="shared" si="230"/>
        <v>0</v>
      </c>
      <c r="AE340" s="198">
        <f t="shared" si="230"/>
        <v>0</v>
      </c>
      <c r="AF340" s="198">
        <f t="shared" si="230"/>
        <v>0</v>
      </c>
      <c r="AG340" s="198">
        <f t="shared" si="230"/>
        <v>0</v>
      </c>
      <c r="AH340" s="198">
        <f t="shared" si="230"/>
        <v>0</v>
      </c>
      <c r="AI340" s="198">
        <f t="shared" si="230"/>
        <v>0</v>
      </c>
      <c r="AJ340" s="204">
        <f t="shared" si="230"/>
        <v>0</v>
      </c>
    </row>
    <row r="341" spans="1:36" x14ac:dyDescent="0.3">
      <c r="A341" s="7" t="s">
        <v>198</v>
      </c>
      <c r="B341" s="55" t="s">
        <v>529</v>
      </c>
      <c r="C341" s="207">
        <f t="shared" ref="C341:AJ341" si="231">+(C257/2)*(C425)+(C257/2)*(C426)</f>
        <v>617.61833624452481</v>
      </c>
      <c r="D341" s="199">
        <f t="shared" si="231"/>
        <v>697.73412243546977</v>
      </c>
      <c r="E341" s="199">
        <f t="shared" si="231"/>
        <v>563.21776883382927</v>
      </c>
      <c r="F341" s="199">
        <f t="shared" si="231"/>
        <v>479.42495037593011</v>
      </c>
      <c r="G341" s="199">
        <f t="shared" si="231"/>
        <v>518.75589238016642</v>
      </c>
      <c r="H341" s="199">
        <f t="shared" si="231"/>
        <v>540.15688697714336</v>
      </c>
      <c r="I341" s="199">
        <f t="shared" si="231"/>
        <v>496.58974069018871</v>
      </c>
      <c r="J341" s="199">
        <f t="shared" si="231"/>
        <v>471.06548442058795</v>
      </c>
      <c r="K341" s="199">
        <f t="shared" si="231"/>
        <v>445.15690392000261</v>
      </c>
      <c r="L341" s="199">
        <f t="shared" si="231"/>
        <v>420.40752420270258</v>
      </c>
      <c r="M341" s="199">
        <f t="shared" si="231"/>
        <v>396.63619638736407</v>
      </c>
      <c r="N341" s="199">
        <f t="shared" si="231"/>
        <v>373.80820487425973</v>
      </c>
      <c r="O341" s="199">
        <f t="shared" si="231"/>
        <v>351.89846933259395</v>
      </c>
      <c r="P341" s="199">
        <f t="shared" si="231"/>
        <v>330.87456136328171</v>
      </c>
      <c r="Q341" s="199">
        <f t="shared" si="231"/>
        <v>310.7156801264112</v>
      </c>
      <c r="R341" s="199">
        <f t="shared" si="231"/>
        <v>291.39225946541126</v>
      </c>
      <c r="S341" s="199">
        <f t="shared" si="231"/>
        <v>272.25088409711827</v>
      </c>
      <c r="T341" s="199">
        <f t="shared" si="231"/>
        <v>254.10540094354738</v>
      </c>
      <c r="U341" s="199">
        <f t="shared" si="231"/>
        <v>236.82242388909538</v>
      </c>
      <c r="V341" s="199">
        <f t="shared" si="231"/>
        <v>220.38854994501747</v>
      </c>
      <c r="W341" s="199">
        <f t="shared" si="231"/>
        <v>204.76825351364963</v>
      </c>
      <c r="X341" s="199">
        <f t="shared" si="231"/>
        <v>189.92598609799089</v>
      </c>
      <c r="Y341" s="199">
        <f t="shared" si="231"/>
        <v>175.87915545516594</v>
      </c>
      <c r="Z341" s="199">
        <f t="shared" si="231"/>
        <v>162.5503836270772</v>
      </c>
      <c r="AA341" s="199">
        <f t="shared" si="231"/>
        <v>149.92698947526969</v>
      </c>
      <c r="AB341" s="199">
        <f t="shared" si="231"/>
        <v>137.96908428355368</v>
      </c>
      <c r="AC341" s="199">
        <f t="shared" si="231"/>
        <v>126.37022724179199</v>
      </c>
      <c r="AD341" s="199">
        <f t="shared" si="231"/>
        <v>115.40772407967708</v>
      </c>
      <c r="AE341" s="199">
        <f t="shared" si="231"/>
        <v>105.09469027891747</v>
      </c>
      <c r="AF341" s="199">
        <f t="shared" si="231"/>
        <v>95.410063759235442</v>
      </c>
      <c r="AG341" s="199">
        <f t="shared" si="231"/>
        <v>86.323637677301406</v>
      </c>
      <c r="AH341" s="199">
        <f t="shared" si="231"/>
        <v>77.810260439880878</v>
      </c>
      <c r="AI341" s="199">
        <f t="shared" si="231"/>
        <v>69.772144746779205</v>
      </c>
      <c r="AJ341" s="203">
        <f t="shared" si="231"/>
        <v>62.040678082160767</v>
      </c>
    </row>
    <row r="342" spans="1:36" x14ac:dyDescent="0.3">
      <c r="A342" s="7" t="s">
        <v>199</v>
      </c>
      <c r="B342" s="55" t="s">
        <v>529</v>
      </c>
      <c r="C342" s="207">
        <f t="shared" ref="C342:H348" si="232">+C258*C426</f>
        <v>0</v>
      </c>
      <c r="D342" s="199">
        <f t="shared" si="232"/>
        <v>0</v>
      </c>
      <c r="E342" s="199">
        <f t="shared" si="232"/>
        <v>0</v>
      </c>
      <c r="F342" s="199">
        <f t="shared" si="232"/>
        <v>0</v>
      </c>
      <c r="G342" s="199">
        <f t="shared" si="232"/>
        <v>0</v>
      </c>
      <c r="H342" s="199">
        <f t="shared" si="232"/>
        <v>0</v>
      </c>
      <c r="I342" s="199">
        <f t="shared" ref="I342:AJ342" si="233">+I258*I425</f>
        <v>0</v>
      </c>
      <c r="J342" s="199">
        <f t="shared" si="233"/>
        <v>0</v>
      </c>
      <c r="K342" s="199">
        <f t="shared" si="233"/>
        <v>0</v>
      </c>
      <c r="L342" s="199">
        <f t="shared" si="233"/>
        <v>0</v>
      </c>
      <c r="M342" s="199">
        <f t="shared" si="233"/>
        <v>0</v>
      </c>
      <c r="N342" s="199">
        <f t="shared" si="233"/>
        <v>0</v>
      </c>
      <c r="O342" s="199">
        <f t="shared" si="233"/>
        <v>0</v>
      </c>
      <c r="P342" s="199">
        <f t="shared" si="233"/>
        <v>0</v>
      </c>
      <c r="Q342" s="199">
        <f t="shared" si="233"/>
        <v>0</v>
      </c>
      <c r="R342" s="199">
        <f t="shared" si="233"/>
        <v>0</v>
      </c>
      <c r="S342" s="199">
        <f t="shared" si="233"/>
        <v>0</v>
      </c>
      <c r="T342" s="199">
        <f t="shared" si="233"/>
        <v>0</v>
      </c>
      <c r="U342" s="199">
        <f t="shared" si="233"/>
        <v>0</v>
      </c>
      <c r="V342" s="199">
        <f t="shared" si="233"/>
        <v>0</v>
      </c>
      <c r="W342" s="199">
        <f t="shared" si="233"/>
        <v>0</v>
      </c>
      <c r="X342" s="199">
        <f t="shared" si="233"/>
        <v>0</v>
      </c>
      <c r="Y342" s="199">
        <f t="shared" si="233"/>
        <v>0</v>
      </c>
      <c r="Z342" s="199">
        <f t="shared" si="233"/>
        <v>0</v>
      </c>
      <c r="AA342" s="199">
        <f t="shared" si="233"/>
        <v>0</v>
      </c>
      <c r="AB342" s="199">
        <f t="shared" si="233"/>
        <v>0</v>
      </c>
      <c r="AC342" s="199">
        <f t="shared" si="233"/>
        <v>0</v>
      </c>
      <c r="AD342" s="199">
        <f t="shared" si="233"/>
        <v>0</v>
      </c>
      <c r="AE342" s="199">
        <f t="shared" si="233"/>
        <v>0</v>
      </c>
      <c r="AF342" s="199">
        <f t="shared" si="233"/>
        <v>0</v>
      </c>
      <c r="AG342" s="199">
        <f t="shared" si="233"/>
        <v>0</v>
      </c>
      <c r="AH342" s="199">
        <f t="shared" si="233"/>
        <v>0</v>
      </c>
      <c r="AI342" s="199">
        <f t="shared" si="233"/>
        <v>0</v>
      </c>
      <c r="AJ342" s="203">
        <f t="shared" si="233"/>
        <v>0</v>
      </c>
    </row>
    <row r="343" spans="1:36" x14ac:dyDescent="0.3">
      <c r="A343" s="7" t="s">
        <v>200</v>
      </c>
      <c r="B343" s="55" t="s">
        <v>529</v>
      </c>
      <c r="C343" s="207">
        <f t="shared" si="232"/>
        <v>698.90406368009951</v>
      </c>
      <c r="D343" s="199">
        <f t="shared" si="232"/>
        <v>602.7128783233984</v>
      </c>
      <c r="E343" s="199">
        <f t="shared" si="232"/>
        <v>473.90971348006786</v>
      </c>
      <c r="F343" s="199">
        <f t="shared" si="232"/>
        <v>532.20021628074176</v>
      </c>
      <c r="G343" s="199">
        <f t="shared" si="232"/>
        <v>459.16476285000681</v>
      </c>
      <c r="H343" s="199">
        <f t="shared" si="232"/>
        <v>685.25319380636097</v>
      </c>
      <c r="I343" s="199">
        <f t="shared" ref="I343:AJ343" si="234">+I259*I426</f>
        <v>714.17018487648795</v>
      </c>
      <c r="J343" s="199">
        <f t="shared" si="234"/>
        <v>684.95281890150875</v>
      </c>
      <c r="K343" s="199">
        <f t="shared" si="234"/>
        <v>654.53412817096796</v>
      </c>
      <c r="L343" s="199">
        <f t="shared" si="234"/>
        <v>625.16620500238412</v>
      </c>
      <c r="M343" s="199">
        <f t="shared" si="234"/>
        <v>596.61048384302387</v>
      </c>
      <c r="N343" s="199">
        <f t="shared" si="234"/>
        <v>568.84024995444031</v>
      </c>
      <c r="O343" s="199">
        <f t="shared" si="234"/>
        <v>541.8424842945825</v>
      </c>
      <c r="P343" s="199">
        <f t="shared" si="234"/>
        <v>515.59221481035706</v>
      </c>
      <c r="Q343" s="199">
        <f t="shared" si="234"/>
        <v>490.08171437823813</v>
      </c>
      <c r="R343" s="199">
        <f t="shared" si="234"/>
        <v>465.2889979008209</v>
      </c>
      <c r="S343" s="199">
        <f t="shared" si="234"/>
        <v>440.182441772093</v>
      </c>
      <c r="T343" s="199">
        <f t="shared" si="234"/>
        <v>416.08049353492481</v>
      </c>
      <c r="U343" s="199">
        <f t="shared" si="234"/>
        <v>392.79867739826699</v>
      </c>
      <c r="V343" s="199">
        <f t="shared" si="234"/>
        <v>370.34461901770817</v>
      </c>
      <c r="W343" s="199">
        <f t="shared" si="234"/>
        <v>348.68882485458249</v>
      </c>
      <c r="X343" s="199">
        <f t="shared" si="234"/>
        <v>327.80031129349004</v>
      </c>
      <c r="Y343" s="199">
        <f t="shared" si="234"/>
        <v>307.73919184700668</v>
      </c>
      <c r="Z343" s="199">
        <f t="shared" si="234"/>
        <v>288.40091942636042</v>
      </c>
      <c r="AA343" s="199">
        <f t="shared" si="234"/>
        <v>269.79157153086618</v>
      </c>
      <c r="AB343" s="199">
        <f t="shared" si="234"/>
        <v>251.86804859349647</v>
      </c>
      <c r="AC343" s="199">
        <f t="shared" si="234"/>
        <v>234.09108862172619</v>
      </c>
      <c r="AD343" s="199">
        <f t="shared" si="234"/>
        <v>216.98679615423907</v>
      </c>
      <c r="AE343" s="199">
        <f t="shared" si="234"/>
        <v>200.60908686869706</v>
      </c>
      <c r="AF343" s="199">
        <f t="shared" si="234"/>
        <v>184.94911117488118</v>
      </c>
      <c r="AG343" s="199">
        <f t="shared" si="234"/>
        <v>169.97960795840265</v>
      </c>
      <c r="AH343" s="199">
        <f t="shared" si="234"/>
        <v>155.68183163184185</v>
      </c>
      <c r="AI343" s="199">
        <f t="shared" si="234"/>
        <v>141.8882486171301</v>
      </c>
      <c r="AJ343" s="203">
        <f t="shared" si="234"/>
        <v>128.27384261745655</v>
      </c>
    </row>
    <row r="344" spans="1:36" x14ac:dyDescent="0.3">
      <c r="A344" s="7" t="s">
        <v>201</v>
      </c>
      <c r="B344" s="55" t="s">
        <v>529</v>
      </c>
      <c r="C344" s="207">
        <f t="shared" si="232"/>
        <v>364.22707753184909</v>
      </c>
      <c r="D344" s="199">
        <f t="shared" si="232"/>
        <v>354.55504563753425</v>
      </c>
      <c r="E344" s="199">
        <f t="shared" si="232"/>
        <v>351.63421609369209</v>
      </c>
      <c r="F344" s="199">
        <f t="shared" si="232"/>
        <v>324.90018408364028</v>
      </c>
      <c r="G344" s="199">
        <f t="shared" si="232"/>
        <v>294.04161694113316</v>
      </c>
      <c r="H344" s="199">
        <f t="shared" si="232"/>
        <v>335.75651954957567</v>
      </c>
      <c r="I344" s="199">
        <f t="shared" ref="I344:AJ344" si="235">+I260*I427</f>
        <v>350.82538824101073</v>
      </c>
      <c r="J344" s="199">
        <f t="shared" si="235"/>
        <v>323.76145249496415</v>
      </c>
      <c r="K344" s="199">
        <f t="shared" si="235"/>
        <v>297.21111882066236</v>
      </c>
      <c r="L344" s="199">
        <f t="shared" si="235"/>
        <v>272.22550511312522</v>
      </c>
      <c r="M344" s="199">
        <f t="shared" si="235"/>
        <v>248.64976837313745</v>
      </c>
      <c r="N344" s="199">
        <f t="shared" si="235"/>
        <v>226.43102315917622</v>
      </c>
      <c r="O344" s="199">
        <f t="shared" si="235"/>
        <v>205.52340872095613</v>
      </c>
      <c r="P344" s="199">
        <f t="shared" si="235"/>
        <v>185.87756484381686</v>
      </c>
      <c r="Q344" s="199">
        <f t="shared" si="235"/>
        <v>167.45173774122196</v>
      </c>
      <c r="R344" s="199">
        <f t="shared" si="235"/>
        <v>150.19999225470684</v>
      </c>
      <c r="S344" s="199">
        <f t="shared" si="235"/>
        <v>133.77106674091544</v>
      </c>
      <c r="T344" s="199">
        <f t="shared" si="235"/>
        <v>118.56139201666332</v>
      </c>
      <c r="U344" s="199">
        <f t="shared" si="235"/>
        <v>104.46762113139721</v>
      </c>
      <c r="V344" s="199">
        <f t="shared" si="235"/>
        <v>91.447657465365211</v>
      </c>
      <c r="W344" s="199">
        <f t="shared" si="235"/>
        <v>79.450180423476496</v>
      </c>
      <c r="X344" s="199">
        <f t="shared" si="235"/>
        <v>68.425625604056876</v>
      </c>
      <c r="Y344" s="199">
        <f t="shared" si="235"/>
        <v>58.343891792736301</v>
      </c>
      <c r="Z344" s="199">
        <f t="shared" si="235"/>
        <v>49.142030108250779</v>
      </c>
      <c r="AA344" s="199">
        <f t="shared" si="235"/>
        <v>40.781666480755455</v>
      </c>
      <c r="AB344" s="199">
        <f t="shared" si="235"/>
        <v>33.217306171204122</v>
      </c>
      <c r="AC344" s="199">
        <f t="shared" si="235"/>
        <v>26.35076459213408</v>
      </c>
      <c r="AD344" s="199">
        <f t="shared" si="235"/>
        <v>20.224756005471086</v>
      </c>
      <c r="AE344" s="199">
        <f t="shared" si="235"/>
        <v>14.806291358686355</v>
      </c>
      <c r="AF344" s="199">
        <f t="shared" si="235"/>
        <v>10.054618655958189</v>
      </c>
      <c r="AG344" s="199">
        <f t="shared" si="235"/>
        <v>5.9288610929271464</v>
      </c>
      <c r="AH344" s="199">
        <f t="shared" si="235"/>
        <v>2.3902306703264027</v>
      </c>
      <c r="AI344" s="199">
        <f t="shared" si="235"/>
        <v>0</v>
      </c>
      <c r="AJ344" s="203">
        <f t="shared" si="235"/>
        <v>0</v>
      </c>
    </row>
    <row r="345" spans="1:36" x14ac:dyDescent="0.3">
      <c r="A345" s="7" t="s">
        <v>202</v>
      </c>
      <c r="B345" s="55" t="s">
        <v>529</v>
      </c>
      <c r="C345" s="207">
        <f t="shared" si="232"/>
        <v>0</v>
      </c>
      <c r="D345" s="199">
        <f t="shared" si="232"/>
        <v>0</v>
      </c>
      <c r="E345" s="199">
        <f t="shared" si="232"/>
        <v>0</v>
      </c>
      <c r="F345" s="199">
        <f t="shared" si="232"/>
        <v>0</v>
      </c>
      <c r="G345" s="199">
        <f t="shared" si="232"/>
        <v>0</v>
      </c>
      <c r="H345" s="199">
        <f t="shared" si="232"/>
        <v>0</v>
      </c>
      <c r="I345" s="199">
        <f t="shared" ref="I345:AJ345" si="236">+I261*I428</f>
        <v>0</v>
      </c>
      <c r="J345" s="199">
        <f t="shared" si="236"/>
        <v>0</v>
      </c>
      <c r="K345" s="199">
        <f t="shared" si="236"/>
        <v>0</v>
      </c>
      <c r="L345" s="199">
        <f t="shared" si="236"/>
        <v>0</v>
      </c>
      <c r="M345" s="199">
        <f t="shared" si="236"/>
        <v>0</v>
      </c>
      <c r="N345" s="199">
        <f t="shared" si="236"/>
        <v>0</v>
      </c>
      <c r="O345" s="199">
        <f t="shared" si="236"/>
        <v>0</v>
      </c>
      <c r="P345" s="199">
        <f t="shared" si="236"/>
        <v>0</v>
      </c>
      <c r="Q345" s="199">
        <f t="shared" si="236"/>
        <v>0</v>
      </c>
      <c r="R345" s="199">
        <f t="shared" si="236"/>
        <v>0</v>
      </c>
      <c r="S345" s="199">
        <f t="shared" si="236"/>
        <v>0</v>
      </c>
      <c r="T345" s="199">
        <f t="shared" si="236"/>
        <v>0</v>
      </c>
      <c r="U345" s="199">
        <f t="shared" si="236"/>
        <v>0</v>
      </c>
      <c r="V345" s="199">
        <f t="shared" si="236"/>
        <v>0</v>
      </c>
      <c r="W345" s="199">
        <f t="shared" si="236"/>
        <v>0</v>
      </c>
      <c r="X345" s="199">
        <f t="shared" si="236"/>
        <v>0</v>
      </c>
      <c r="Y345" s="199">
        <f t="shared" si="236"/>
        <v>0</v>
      </c>
      <c r="Z345" s="199">
        <f t="shared" si="236"/>
        <v>0</v>
      </c>
      <c r="AA345" s="199">
        <f t="shared" si="236"/>
        <v>0</v>
      </c>
      <c r="AB345" s="199">
        <f t="shared" si="236"/>
        <v>0</v>
      </c>
      <c r="AC345" s="199">
        <f t="shared" si="236"/>
        <v>0</v>
      </c>
      <c r="AD345" s="199">
        <f t="shared" si="236"/>
        <v>0</v>
      </c>
      <c r="AE345" s="199">
        <f t="shared" si="236"/>
        <v>0</v>
      </c>
      <c r="AF345" s="199">
        <f t="shared" si="236"/>
        <v>0</v>
      </c>
      <c r="AG345" s="199">
        <f t="shared" si="236"/>
        <v>0</v>
      </c>
      <c r="AH345" s="199">
        <f t="shared" si="236"/>
        <v>0</v>
      </c>
      <c r="AI345" s="199">
        <f t="shared" si="236"/>
        <v>0</v>
      </c>
      <c r="AJ345" s="203">
        <f t="shared" si="236"/>
        <v>0</v>
      </c>
    </row>
    <row r="346" spans="1:36" x14ac:dyDescent="0.3">
      <c r="A346" s="7" t="s">
        <v>203</v>
      </c>
      <c r="B346" s="55" t="s">
        <v>529</v>
      </c>
      <c r="C346" s="207">
        <f t="shared" si="232"/>
        <v>215.75416174075437</v>
      </c>
      <c r="D346" s="199">
        <f t="shared" si="232"/>
        <v>283.6649529640697</v>
      </c>
      <c r="E346" s="199">
        <f t="shared" si="232"/>
        <v>299.36656113974158</v>
      </c>
      <c r="F346" s="199">
        <f t="shared" si="232"/>
        <v>330.63422836992811</v>
      </c>
      <c r="G346" s="199">
        <f t="shared" si="232"/>
        <v>363.2541299349237</v>
      </c>
      <c r="H346" s="199">
        <f t="shared" si="232"/>
        <v>435.43853841842798</v>
      </c>
      <c r="I346" s="199">
        <f t="shared" ref="I346:AJ346" si="237">+I262*I429</f>
        <v>101.54624354110925</v>
      </c>
      <c r="J346" s="199">
        <f t="shared" si="237"/>
        <v>101.57595054315138</v>
      </c>
      <c r="K346" s="199">
        <f t="shared" si="237"/>
        <v>101.0728104357581</v>
      </c>
      <c r="L346" s="199">
        <f t="shared" si="237"/>
        <v>100.37503217738276</v>
      </c>
      <c r="M346" s="199">
        <f t="shared" si="237"/>
        <v>99.460921693404202</v>
      </c>
      <c r="N346" s="199">
        <f t="shared" si="237"/>
        <v>98.339612318780439</v>
      </c>
      <c r="O346" s="199">
        <f t="shared" si="237"/>
        <v>97.022096793687084</v>
      </c>
      <c r="P346" s="199">
        <f t="shared" si="237"/>
        <v>95.5168963534976</v>
      </c>
      <c r="Q346" s="199">
        <f t="shared" si="237"/>
        <v>93.83527829986086</v>
      </c>
      <c r="R346" s="199">
        <f t="shared" si="237"/>
        <v>91.985561476805842</v>
      </c>
      <c r="S346" s="199">
        <f t="shared" si="237"/>
        <v>89.769675054024091</v>
      </c>
      <c r="T346" s="199">
        <f t="shared" si="237"/>
        <v>87.45776136613766</v>
      </c>
      <c r="U346" s="199">
        <f t="shared" si="237"/>
        <v>85.027675174099727</v>
      </c>
      <c r="V346" s="199">
        <f t="shared" si="237"/>
        <v>82.49551019286136</v>
      </c>
      <c r="W346" s="199">
        <f t="shared" si="237"/>
        <v>79.86912059616607</v>
      </c>
      <c r="X346" s="199">
        <f t="shared" si="237"/>
        <v>77.155336136966056</v>
      </c>
      <c r="Y346" s="199">
        <f t="shared" si="237"/>
        <v>74.382289643376026</v>
      </c>
      <c r="Z346" s="199">
        <f t="shared" si="237"/>
        <v>71.538862374046047</v>
      </c>
      <c r="AA346" s="199">
        <f t="shared" si="237"/>
        <v>68.639491828125713</v>
      </c>
      <c r="AB346" s="199">
        <f t="shared" si="237"/>
        <v>65.686008634335309</v>
      </c>
      <c r="AC346" s="199">
        <f t="shared" si="237"/>
        <v>62.546635880107075</v>
      </c>
      <c r="AD346" s="199">
        <f t="shared" si="237"/>
        <v>59.367314503471057</v>
      </c>
      <c r="AE346" s="199">
        <f t="shared" si="237"/>
        <v>56.17529263510523</v>
      </c>
      <c r="AF346" s="199">
        <f t="shared" si="237"/>
        <v>52.981286978231864</v>
      </c>
      <c r="AG346" s="199">
        <f t="shared" si="237"/>
        <v>49.790457516538055</v>
      </c>
      <c r="AH346" s="199">
        <f t="shared" si="237"/>
        <v>46.609872408788483</v>
      </c>
      <c r="AI346" s="199">
        <f t="shared" si="237"/>
        <v>43.400664361257469</v>
      </c>
      <c r="AJ346" s="203">
        <f t="shared" si="237"/>
        <v>40.070474005672807</v>
      </c>
    </row>
    <row r="347" spans="1:36" x14ac:dyDescent="0.3">
      <c r="A347" s="7" t="s">
        <v>204</v>
      </c>
      <c r="B347" s="55" t="s">
        <v>529</v>
      </c>
      <c r="C347" s="207">
        <f t="shared" si="232"/>
        <v>44.235942591841948</v>
      </c>
      <c r="D347" s="199">
        <f t="shared" si="232"/>
        <v>43.169040772721083</v>
      </c>
      <c r="E347" s="199">
        <f t="shared" si="232"/>
        <v>40.674520166478331</v>
      </c>
      <c r="F347" s="199">
        <f t="shared" si="232"/>
        <v>39.100814168885506</v>
      </c>
      <c r="G347" s="199">
        <f t="shared" si="232"/>
        <v>40.343313732005477</v>
      </c>
      <c r="H347" s="199">
        <f t="shared" si="232"/>
        <v>43.175773773396635</v>
      </c>
      <c r="I347" s="199">
        <f t="shared" ref="I347:AJ347" si="238">+I263*I430</f>
        <v>115.68489603049311</v>
      </c>
      <c r="J347" s="199">
        <f t="shared" si="238"/>
        <v>111.96408403111009</v>
      </c>
      <c r="K347" s="199">
        <f t="shared" si="238"/>
        <v>107.95637241514986</v>
      </c>
      <c r="L347" s="199">
        <f t="shared" si="238"/>
        <v>104.03157677008016</v>
      </c>
      <c r="M347" s="199">
        <f t="shared" si="238"/>
        <v>100.15463025415141</v>
      </c>
      <c r="N347" s="199">
        <f t="shared" si="238"/>
        <v>96.324915966228815</v>
      </c>
      <c r="O347" s="199">
        <f t="shared" si="238"/>
        <v>92.5439778032178</v>
      </c>
      <c r="P347" s="199">
        <f t="shared" si="238"/>
        <v>88.811203476123509</v>
      </c>
      <c r="Q347" s="199">
        <f t="shared" si="238"/>
        <v>85.128810315969545</v>
      </c>
      <c r="R347" s="199">
        <f t="shared" si="238"/>
        <v>81.496453632034303</v>
      </c>
      <c r="S347" s="199">
        <f t="shared" si="238"/>
        <v>77.735342048651489</v>
      </c>
      <c r="T347" s="199">
        <f t="shared" si="238"/>
        <v>74.079121226104306</v>
      </c>
      <c r="U347" s="199">
        <f t="shared" si="238"/>
        <v>70.499284390783885</v>
      </c>
      <c r="V347" s="199">
        <f t="shared" si="238"/>
        <v>67.000995659701516</v>
      </c>
      <c r="W347" s="199">
        <f t="shared" si="238"/>
        <v>63.582674538515633</v>
      </c>
      <c r="X347" s="199">
        <f t="shared" si="238"/>
        <v>60.242278565895461</v>
      </c>
      <c r="Y347" s="199">
        <f t="shared" si="238"/>
        <v>56.994441464020028</v>
      </c>
      <c r="Z347" s="199">
        <f t="shared" si="238"/>
        <v>53.823391423633701</v>
      </c>
      <c r="AA347" s="199">
        <f t="shared" si="238"/>
        <v>50.733546941428834</v>
      </c>
      <c r="AB347" s="199">
        <f t="shared" si="238"/>
        <v>47.720027478583312</v>
      </c>
      <c r="AC347" s="199">
        <f t="shared" si="238"/>
        <v>44.68298589271091</v>
      </c>
      <c r="AD347" s="199">
        <f t="shared" si="238"/>
        <v>41.724375127411982</v>
      </c>
      <c r="AE347" s="199">
        <f t="shared" si="238"/>
        <v>38.857644528501361</v>
      </c>
      <c r="AF347" s="199">
        <f t="shared" si="238"/>
        <v>36.084286598362276</v>
      </c>
      <c r="AG347" s="199">
        <f t="shared" si="238"/>
        <v>33.402111337908458</v>
      </c>
      <c r="AH347" s="199">
        <f t="shared" si="238"/>
        <v>30.810446945426271</v>
      </c>
      <c r="AI347" s="199">
        <f t="shared" si="238"/>
        <v>28.278849166933831</v>
      </c>
      <c r="AJ347" s="203">
        <f t="shared" si="238"/>
        <v>25.744319669286782</v>
      </c>
    </row>
    <row r="348" spans="1:36" x14ac:dyDescent="0.3">
      <c r="A348" s="7" t="s">
        <v>205</v>
      </c>
      <c r="B348" s="55" t="s">
        <v>529</v>
      </c>
      <c r="C348" s="207">
        <f t="shared" si="232"/>
        <v>749.98842401225158</v>
      </c>
      <c r="D348" s="199">
        <f t="shared" si="232"/>
        <v>715.09015346568515</v>
      </c>
      <c r="E348" s="199">
        <f t="shared" si="232"/>
        <v>729.91822694080372</v>
      </c>
      <c r="F348" s="199">
        <f t="shared" si="232"/>
        <v>752.32756082701371</v>
      </c>
      <c r="G348" s="199">
        <f t="shared" si="232"/>
        <v>816.82929897387021</v>
      </c>
      <c r="H348" s="199">
        <f t="shared" si="232"/>
        <v>770.2712151266303</v>
      </c>
      <c r="I348" s="199">
        <f t="shared" ref="I348:AJ348" si="239">+I264*I431</f>
        <v>563.65340227051547</v>
      </c>
      <c r="J348" s="199">
        <f t="shared" si="239"/>
        <v>547.31600763417759</v>
      </c>
      <c r="K348" s="199">
        <f t="shared" si="239"/>
        <v>529.41845335217556</v>
      </c>
      <c r="L348" s="199">
        <f t="shared" si="239"/>
        <v>511.77131250876118</v>
      </c>
      <c r="M348" s="199">
        <f t="shared" si="239"/>
        <v>494.20991513238982</v>
      </c>
      <c r="N348" s="199">
        <f t="shared" si="239"/>
        <v>476.7376869854528</v>
      </c>
      <c r="O348" s="199">
        <f t="shared" si="239"/>
        <v>459.368488366593</v>
      </c>
      <c r="P348" s="199">
        <f t="shared" si="239"/>
        <v>442.10529236176541</v>
      </c>
      <c r="Q348" s="199">
        <f t="shared" si="239"/>
        <v>424.9649311885932</v>
      </c>
      <c r="R348" s="199">
        <f t="shared" si="239"/>
        <v>407.95131415810943</v>
      </c>
      <c r="S348" s="199">
        <f t="shared" si="239"/>
        <v>390.17245249077223</v>
      </c>
      <c r="T348" s="199">
        <f t="shared" si="239"/>
        <v>372.80226665982741</v>
      </c>
      <c r="U348" s="199">
        <f t="shared" si="239"/>
        <v>355.70420644993851</v>
      </c>
      <c r="V348" s="199">
        <f t="shared" si="239"/>
        <v>338.91031825323648</v>
      </c>
      <c r="W348" s="199">
        <f t="shared" si="239"/>
        <v>322.41849457499615</v>
      </c>
      <c r="X348" s="199">
        <f t="shared" si="239"/>
        <v>306.2239922083744</v>
      </c>
      <c r="Y348" s="199">
        <f t="shared" si="239"/>
        <v>290.40674195993165</v>
      </c>
      <c r="Z348" s="199">
        <f t="shared" si="239"/>
        <v>274.89189733545214</v>
      </c>
      <c r="AA348" s="199">
        <f t="shared" si="239"/>
        <v>259.70703057407098</v>
      </c>
      <c r="AB348" s="199">
        <f t="shared" si="239"/>
        <v>244.8320401190156</v>
      </c>
      <c r="AC348" s="199">
        <f t="shared" si="239"/>
        <v>229.75812209955396</v>
      </c>
      <c r="AD348" s="199">
        <f t="shared" si="239"/>
        <v>215.01175718491493</v>
      </c>
      <c r="AE348" s="199">
        <f t="shared" si="239"/>
        <v>200.66682849353239</v>
      </c>
      <c r="AF348" s="199">
        <f t="shared" si="239"/>
        <v>186.73578114445075</v>
      </c>
      <c r="AG348" s="199">
        <f t="shared" si="239"/>
        <v>173.21187595264894</v>
      </c>
      <c r="AH348" s="199">
        <f t="shared" si="239"/>
        <v>160.09602366484918</v>
      </c>
      <c r="AI348" s="199">
        <f t="shared" si="239"/>
        <v>147.23395822367419</v>
      </c>
      <c r="AJ348" s="203">
        <f t="shared" si="239"/>
        <v>134.3002159909357</v>
      </c>
    </row>
    <row r="349" spans="1:36" x14ac:dyDescent="0.3">
      <c r="A349" s="7" t="s">
        <v>206</v>
      </c>
      <c r="B349" s="55" t="s">
        <v>529</v>
      </c>
      <c r="C349" s="207">
        <f t="shared" ref="C349:H349" si="240">+C265*C432</f>
        <v>208.75414445340178</v>
      </c>
      <c r="D349" s="199">
        <f t="shared" si="240"/>
        <v>190.59283886117595</v>
      </c>
      <c r="E349" s="199">
        <f t="shared" si="240"/>
        <v>172.9682825607907</v>
      </c>
      <c r="F349" s="199">
        <f t="shared" si="240"/>
        <v>125.31540048105119</v>
      </c>
      <c r="G349" s="199">
        <f t="shared" si="240"/>
        <v>107.94769274152183</v>
      </c>
      <c r="H349" s="199">
        <f t="shared" si="240"/>
        <v>237.76074428524524</v>
      </c>
      <c r="I349" s="199">
        <f t="shared" ref="I349:AJ349" si="241">+I265*I431</f>
        <v>111.22092988002063</v>
      </c>
      <c r="J349" s="199">
        <f t="shared" si="241"/>
        <v>102.84440523407011</v>
      </c>
      <c r="K349" s="199">
        <f t="shared" si="241"/>
        <v>94.631679940515895</v>
      </c>
      <c r="L349" s="199">
        <f t="shared" si="241"/>
        <v>86.91427675220406</v>
      </c>
      <c r="M349" s="199">
        <f t="shared" si="241"/>
        <v>79.641271378818914</v>
      </c>
      <c r="N349" s="199">
        <f t="shared" si="241"/>
        <v>72.794242806253834</v>
      </c>
      <c r="O349" s="199">
        <f t="shared" si="241"/>
        <v>66.357135508665266</v>
      </c>
      <c r="P349" s="199">
        <f t="shared" si="241"/>
        <v>60.312877401853711</v>
      </c>
      <c r="Q349" s="199">
        <f t="shared" si="241"/>
        <v>54.646958985550846</v>
      </c>
      <c r="R349" s="199">
        <f t="shared" si="241"/>
        <v>49.34361656367804</v>
      </c>
      <c r="S349" s="199">
        <f t="shared" si="241"/>
        <v>44.286073769591368</v>
      </c>
      <c r="T349" s="199">
        <f t="shared" si="241"/>
        <v>39.603713043204365</v>
      </c>
      <c r="U349" s="199">
        <f t="shared" si="241"/>
        <v>35.262450552083692</v>
      </c>
      <c r="V349" s="199">
        <f t="shared" si="241"/>
        <v>31.248500011827538</v>
      </c>
      <c r="W349" s="199">
        <f t="shared" si="241"/>
        <v>27.545067802987521</v>
      </c>
      <c r="X349" s="199">
        <f t="shared" si="241"/>
        <v>24.135971887651294</v>
      </c>
      <c r="Y349" s="199">
        <f t="shared" si="241"/>
        <v>21.011997644945723</v>
      </c>
      <c r="Z349" s="199">
        <f t="shared" si="241"/>
        <v>18.152363252523813</v>
      </c>
      <c r="AA349" s="199">
        <f t="shared" si="241"/>
        <v>15.544970798071699</v>
      </c>
      <c r="AB349" s="199">
        <f t="shared" si="241"/>
        <v>13.175094540001878</v>
      </c>
      <c r="AC349" s="199">
        <f t="shared" si="241"/>
        <v>11.005667704951669</v>
      </c>
      <c r="AD349" s="199">
        <f t="shared" si="241"/>
        <v>9.0555447994759319</v>
      </c>
      <c r="AE349" s="199">
        <f t="shared" si="241"/>
        <v>7.3152992894128213</v>
      </c>
      <c r="AF349" s="199">
        <f t="shared" si="241"/>
        <v>5.7724776158550473</v>
      </c>
      <c r="AG349" s="199">
        <f t="shared" si="241"/>
        <v>4.41440188945763</v>
      </c>
      <c r="AH349" s="199">
        <f t="shared" si="241"/>
        <v>3.229207348961451</v>
      </c>
      <c r="AI349" s="199">
        <f t="shared" si="241"/>
        <v>2.2031731050697365</v>
      </c>
      <c r="AJ349" s="203">
        <f t="shared" si="241"/>
        <v>1.3244988148186252</v>
      </c>
    </row>
    <row r="350" spans="1:36" x14ac:dyDescent="0.3">
      <c r="A350" s="7" t="s">
        <v>207</v>
      </c>
      <c r="B350" s="55" t="s">
        <v>529</v>
      </c>
      <c r="C350" s="206">
        <f t="shared" ref="C350:H350" si="242">+C266*C435</f>
        <v>895.84592105493596</v>
      </c>
      <c r="D350" s="198">
        <f t="shared" si="242"/>
        <v>1019.2087746509167</v>
      </c>
      <c r="E350" s="198">
        <f t="shared" si="242"/>
        <v>1087.0383447485883</v>
      </c>
      <c r="F350" s="198">
        <f t="shared" si="242"/>
        <v>1133.8557492693453</v>
      </c>
      <c r="G350" s="198">
        <f t="shared" si="242"/>
        <v>1087.1757222637114</v>
      </c>
      <c r="H350" s="198">
        <f t="shared" si="242"/>
        <v>932.26745193957709</v>
      </c>
      <c r="I350" s="198">
        <f t="shared" ref="I350:AJ350" si="243">+I266*I434</f>
        <v>840.54113930119581</v>
      </c>
      <c r="J350" s="198">
        <f t="shared" si="243"/>
        <v>828.15253062065767</v>
      </c>
      <c r="K350" s="198">
        <f t="shared" si="243"/>
        <v>813.73911869569235</v>
      </c>
      <c r="L350" s="198">
        <f t="shared" si="243"/>
        <v>799.22608239010026</v>
      </c>
      <c r="M350" s="198">
        <f t="shared" si="243"/>
        <v>784.61365247112246</v>
      </c>
      <c r="N350" s="198">
        <f t="shared" si="243"/>
        <v>769.89472392050891</v>
      </c>
      <c r="O350" s="198">
        <f t="shared" si="243"/>
        <v>755.07866660205366</v>
      </c>
      <c r="P350" s="198">
        <f t="shared" si="243"/>
        <v>740.15709112912577</v>
      </c>
      <c r="Q350" s="198">
        <f t="shared" si="243"/>
        <v>725.14436016859725</v>
      </c>
      <c r="R350" s="198">
        <f t="shared" si="243"/>
        <v>710.03317547056895</v>
      </c>
      <c r="S350" s="198">
        <f t="shared" si="243"/>
        <v>693.223544115099</v>
      </c>
      <c r="T350" s="198">
        <f t="shared" si="243"/>
        <v>676.72639469463866</v>
      </c>
      <c r="U350" s="198">
        <f t="shared" si="243"/>
        <v>660.29724440619282</v>
      </c>
      <c r="V350" s="198">
        <f t="shared" si="243"/>
        <v>643.98939430737391</v>
      </c>
      <c r="W350" s="198">
        <f t="shared" si="243"/>
        <v>627.79472349303614</v>
      </c>
      <c r="X350" s="198">
        <f t="shared" si="243"/>
        <v>611.69894186906822</v>
      </c>
      <c r="Y350" s="198">
        <f t="shared" si="243"/>
        <v>595.85981800819297</v>
      </c>
      <c r="Z350" s="198">
        <f t="shared" si="243"/>
        <v>580.12628140760069</v>
      </c>
      <c r="AA350" s="198">
        <f t="shared" si="243"/>
        <v>564.55209428275873</v>
      </c>
      <c r="AB350" s="198">
        <f t="shared" si="243"/>
        <v>549.09065078315894</v>
      </c>
      <c r="AC350" s="198">
        <f t="shared" si="243"/>
        <v>532.55625656815937</v>
      </c>
      <c r="AD350" s="198">
        <f t="shared" si="243"/>
        <v>516.07933397334295</v>
      </c>
      <c r="AE350" s="198">
        <f t="shared" si="243"/>
        <v>499.82696963661277</v>
      </c>
      <c r="AF350" s="198">
        <f t="shared" si="243"/>
        <v>483.83296627143557</v>
      </c>
      <c r="AG350" s="198">
        <f t="shared" si="243"/>
        <v>468.08502084564179</v>
      </c>
      <c r="AH350" s="198">
        <f t="shared" si="243"/>
        <v>452.59031103239641</v>
      </c>
      <c r="AI350" s="198">
        <f t="shared" si="243"/>
        <v>437.34929287780176</v>
      </c>
      <c r="AJ350" s="204">
        <f t="shared" si="243"/>
        <v>422.37465941638874</v>
      </c>
    </row>
    <row r="351" spans="1:36" x14ac:dyDescent="0.3">
      <c r="A351" s="7" t="s">
        <v>208</v>
      </c>
      <c r="B351" s="55" t="s">
        <v>529</v>
      </c>
      <c r="C351" s="207">
        <f t="shared" ref="C351:AJ351" si="244">+(C267/2)*(C435)+(C267/2)*(C436)</f>
        <v>11889.543079741277</v>
      </c>
      <c r="D351" s="199">
        <f t="shared" si="244"/>
        <v>11890.82687191181</v>
      </c>
      <c r="E351" s="199">
        <f t="shared" si="244"/>
        <v>12289.23639066055</v>
      </c>
      <c r="F351" s="199">
        <f t="shared" si="244"/>
        <v>10852.946200508622</v>
      </c>
      <c r="G351" s="199">
        <f t="shared" si="244"/>
        <v>12086.522334810354</v>
      </c>
      <c r="H351" s="199">
        <f t="shared" si="244"/>
        <v>10992.045254344823</v>
      </c>
      <c r="I351" s="199">
        <f t="shared" si="244"/>
        <v>10870.713623689215</v>
      </c>
      <c r="J351" s="199">
        <f t="shared" si="244"/>
        <v>10648.679986652565</v>
      </c>
      <c r="K351" s="199">
        <f t="shared" si="244"/>
        <v>10402.464559436408</v>
      </c>
      <c r="L351" s="199">
        <f t="shared" si="244"/>
        <v>10156.977528134137</v>
      </c>
      <c r="M351" s="199">
        <f t="shared" si="244"/>
        <v>9912.2344405825716</v>
      </c>
      <c r="N351" s="199">
        <f t="shared" si="244"/>
        <v>9668.1594701075155</v>
      </c>
      <c r="O351" s="199">
        <f t="shared" si="244"/>
        <v>9424.8854449840546</v>
      </c>
      <c r="P351" s="199">
        <f t="shared" si="244"/>
        <v>9182.322946907103</v>
      </c>
      <c r="Q351" s="199">
        <f t="shared" si="244"/>
        <v>8940.6666044494286</v>
      </c>
      <c r="R351" s="199">
        <f t="shared" si="244"/>
        <v>8699.8422665532653</v>
      </c>
      <c r="S351" s="199">
        <f t="shared" si="244"/>
        <v>8440.3871465000229</v>
      </c>
      <c r="T351" s="199">
        <f t="shared" si="244"/>
        <v>8187.0209998552127</v>
      </c>
      <c r="U351" s="199">
        <f t="shared" si="244"/>
        <v>7936.7315337117179</v>
      </c>
      <c r="V351" s="199">
        <f t="shared" si="244"/>
        <v>7690.1395232834275</v>
      </c>
      <c r="W351" s="199">
        <f t="shared" si="244"/>
        <v>7447.1213125314753</v>
      </c>
      <c r="X351" s="199">
        <f t="shared" si="244"/>
        <v>7207.4840329897361</v>
      </c>
      <c r="Y351" s="199">
        <f t="shared" si="244"/>
        <v>6973.0538614941515</v>
      </c>
      <c r="Z351" s="199">
        <f t="shared" si="244"/>
        <v>6742.0177490892493</v>
      </c>
      <c r="AA351" s="199">
        <f t="shared" si="244"/>
        <v>6514.9761258258641</v>
      </c>
      <c r="AB351" s="199">
        <f t="shared" si="244"/>
        <v>6291.3627720372615</v>
      </c>
      <c r="AC351" s="199">
        <f t="shared" si="244"/>
        <v>6057.6709889870335</v>
      </c>
      <c r="AD351" s="199">
        <f t="shared" si="244"/>
        <v>5826.9439387857119</v>
      </c>
      <c r="AE351" s="199">
        <f t="shared" si="244"/>
        <v>5601.0536528998409</v>
      </c>
      <c r="AF351" s="199">
        <f t="shared" si="244"/>
        <v>5380.3344623462917</v>
      </c>
      <c r="AG351" s="199">
        <f t="shared" si="244"/>
        <v>5164.6011179482766</v>
      </c>
      <c r="AH351" s="199">
        <f t="shared" si="244"/>
        <v>4953.8865724266607</v>
      </c>
      <c r="AI351" s="199">
        <f t="shared" si="244"/>
        <v>4748.1489744793362</v>
      </c>
      <c r="AJ351" s="203">
        <f t="shared" si="244"/>
        <v>4547.4787291962866</v>
      </c>
    </row>
    <row r="352" spans="1:36" x14ac:dyDescent="0.3">
      <c r="A352" s="7" t="s">
        <v>209</v>
      </c>
      <c r="B352" s="55" t="s">
        <v>529</v>
      </c>
      <c r="C352" s="207">
        <f t="shared" ref="C352:AJ352" si="245">+C268*C436</f>
        <v>0</v>
      </c>
      <c r="D352" s="199">
        <f t="shared" si="245"/>
        <v>0</v>
      </c>
      <c r="E352" s="199">
        <f t="shared" si="245"/>
        <v>0</v>
      </c>
      <c r="F352" s="199">
        <f t="shared" si="245"/>
        <v>0</v>
      </c>
      <c r="G352" s="199">
        <f t="shared" si="245"/>
        <v>0</v>
      </c>
      <c r="H352" s="199">
        <f t="shared" si="245"/>
        <v>0</v>
      </c>
      <c r="I352" s="199">
        <f t="shared" si="245"/>
        <v>0</v>
      </c>
      <c r="J352" s="199">
        <f t="shared" si="245"/>
        <v>0</v>
      </c>
      <c r="K352" s="199">
        <f t="shared" si="245"/>
        <v>0</v>
      </c>
      <c r="L352" s="199">
        <f t="shared" si="245"/>
        <v>0</v>
      </c>
      <c r="M352" s="199">
        <f t="shared" si="245"/>
        <v>0</v>
      </c>
      <c r="N352" s="199">
        <f t="shared" si="245"/>
        <v>0</v>
      </c>
      <c r="O352" s="199">
        <f t="shared" si="245"/>
        <v>0</v>
      </c>
      <c r="P352" s="199">
        <f t="shared" si="245"/>
        <v>0</v>
      </c>
      <c r="Q352" s="199">
        <f t="shared" si="245"/>
        <v>0</v>
      </c>
      <c r="R352" s="199">
        <f t="shared" si="245"/>
        <v>0</v>
      </c>
      <c r="S352" s="199">
        <f t="shared" si="245"/>
        <v>0</v>
      </c>
      <c r="T352" s="199">
        <f t="shared" si="245"/>
        <v>0</v>
      </c>
      <c r="U352" s="199">
        <f t="shared" si="245"/>
        <v>0</v>
      </c>
      <c r="V352" s="199">
        <f t="shared" si="245"/>
        <v>0</v>
      </c>
      <c r="W352" s="199">
        <f t="shared" si="245"/>
        <v>0</v>
      </c>
      <c r="X352" s="199">
        <f t="shared" si="245"/>
        <v>0</v>
      </c>
      <c r="Y352" s="199">
        <f t="shared" si="245"/>
        <v>0</v>
      </c>
      <c r="Z352" s="199">
        <f t="shared" si="245"/>
        <v>0</v>
      </c>
      <c r="AA352" s="199">
        <f t="shared" si="245"/>
        <v>0</v>
      </c>
      <c r="AB352" s="199">
        <f t="shared" si="245"/>
        <v>0</v>
      </c>
      <c r="AC352" s="199">
        <f t="shared" si="245"/>
        <v>0</v>
      </c>
      <c r="AD352" s="199">
        <f t="shared" si="245"/>
        <v>0</v>
      </c>
      <c r="AE352" s="199">
        <f t="shared" si="245"/>
        <v>0</v>
      </c>
      <c r="AF352" s="199">
        <f t="shared" si="245"/>
        <v>0</v>
      </c>
      <c r="AG352" s="199">
        <f t="shared" si="245"/>
        <v>0</v>
      </c>
      <c r="AH352" s="199">
        <f t="shared" si="245"/>
        <v>0</v>
      </c>
      <c r="AI352" s="199">
        <f t="shared" si="245"/>
        <v>0</v>
      </c>
      <c r="AJ352" s="203">
        <f t="shared" si="245"/>
        <v>0</v>
      </c>
    </row>
    <row r="353" spans="1:36" x14ac:dyDescent="0.3">
      <c r="A353" s="7" t="s">
        <v>66</v>
      </c>
      <c r="B353" s="55" t="s">
        <v>529</v>
      </c>
      <c r="C353" s="207">
        <f t="shared" ref="C353:H355" si="246">+C269*C437</f>
        <v>2927.7713279269892</v>
      </c>
      <c r="D353" s="199">
        <f t="shared" si="246"/>
        <v>2902.9159549260971</v>
      </c>
      <c r="E353" s="199">
        <f t="shared" si="246"/>
        <v>2926.0069027530944</v>
      </c>
      <c r="F353" s="199">
        <f t="shared" si="246"/>
        <v>2872.9197933683004</v>
      </c>
      <c r="G353" s="199">
        <f t="shared" si="246"/>
        <v>3505.6374489089162</v>
      </c>
      <c r="H353" s="199">
        <f t="shared" si="246"/>
        <v>2669.9989974632217</v>
      </c>
      <c r="I353" s="199">
        <f t="shared" ref="I353:AJ353" si="247">+I269*I435</f>
        <v>7311.3576132752287</v>
      </c>
      <c r="J353" s="199">
        <f t="shared" si="247"/>
        <v>7398.9379338913141</v>
      </c>
      <c r="K353" s="199">
        <f t="shared" si="247"/>
        <v>7465.8092650484914</v>
      </c>
      <c r="L353" s="199">
        <f t="shared" si="247"/>
        <v>7528.5852580482633</v>
      </c>
      <c r="M353" s="199">
        <f t="shared" si="247"/>
        <v>7587.1294057652358</v>
      </c>
      <c r="N353" s="199">
        <f t="shared" si="247"/>
        <v>7641.2258172061229</v>
      </c>
      <c r="O353" s="199">
        <f t="shared" si="247"/>
        <v>7690.8117869066718</v>
      </c>
      <c r="P353" s="199">
        <f t="shared" si="247"/>
        <v>7735.641072543388</v>
      </c>
      <c r="Q353" s="199">
        <f t="shared" si="247"/>
        <v>7775.6942205572223</v>
      </c>
      <c r="R353" s="199">
        <f t="shared" si="247"/>
        <v>7810.7205686078159</v>
      </c>
      <c r="S353" s="199">
        <f t="shared" si="247"/>
        <v>7822.4799626689901</v>
      </c>
      <c r="T353" s="199">
        <f t="shared" si="247"/>
        <v>7832.6596992528885</v>
      </c>
      <c r="U353" s="199">
        <f t="shared" si="247"/>
        <v>7838.4856545359517</v>
      </c>
      <c r="V353" s="199">
        <f t="shared" si="247"/>
        <v>7840.516420996787</v>
      </c>
      <c r="W353" s="199">
        <f t="shared" si="247"/>
        <v>7838.6039756821237</v>
      </c>
      <c r="X353" s="199">
        <f t="shared" si="247"/>
        <v>7832.5069626924051</v>
      </c>
      <c r="Y353" s="199">
        <f t="shared" si="247"/>
        <v>7824.2200355620553</v>
      </c>
      <c r="Z353" s="199">
        <f t="shared" si="247"/>
        <v>7811.7847023795675</v>
      </c>
      <c r="AA353" s="199">
        <f t="shared" si="247"/>
        <v>7795.8656716589185</v>
      </c>
      <c r="AB353" s="199">
        <f t="shared" si="247"/>
        <v>7775.7762433481266</v>
      </c>
      <c r="AC353" s="199">
        <f t="shared" si="247"/>
        <v>7734.2163199618526</v>
      </c>
      <c r="AD353" s="199">
        <f t="shared" si="247"/>
        <v>7686.6148289251769</v>
      </c>
      <c r="AE353" s="199">
        <f t="shared" si="247"/>
        <v>7635.3311271835073</v>
      </c>
      <c r="AF353" s="199">
        <f t="shared" si="247"/>
        <v>7580.8855635772043</v>
      </c>
      <c r="AG353" s="199">
        <f t="shared" si="247"/>
        <v>7523.1093986192946</v>
      </c>
      <c r="AH353" s="199">
        <f t="shared" si="247"/>
        <v>7462.1341952592938</v>
      </c>
      <c r="AI353" s="199">
        <f t="shared" si="247"/>
        <v>7397.9887499954702</v>
      </c>
      <c r="AJ353" s="203">
        <f t="shared" si="247"/>
        <v>7330.9141875216219</v>
      </c>
    </row>
    <row r="354" spans="1:36" x14ac:dyDescent="0.3">
      <c r="A354" s="7" t="s">
        <v>210</v>
      </c>
      <c r="B354" s="55" t="s">
        <v>529</v>
      </c>
      <c r="C354" s="207">
        <f t="shared" si="246"/>
        <v>1100.2990665855505</v>
      </c>
      <c r="D354" s="199">
        <f t="shared" si="246"/>
        <v>1032.1708697449164</v>
      </c>
      <c r="E354" s="199">
        <f t="shared" si="246"/>
        <v>1123.6303644762327</v>
      </c>
      <c r="F354" s="199">
        <f t="shared" si="246"/>
        <v>1163.086496702384</v>
      </c>
      <c r="G354" s="199">
        <f t="shared" si="246"/>
        <v>1243.6874385171209</v>
      </c>
      <c r="H354" s="199">
        <f t="shared" si="246"/>
        <v>1133.4230332527604</v>
      </c>
      <c r="I354" s="199">
        <f t="shared" ref="I354:AJ354" si="248">+I270*I436</f>
        <v>2089.5126519869586</v>
      </c>
      <c r="J354" s="199">
        <f t="shared" si="248"/>
        <v>2110.2204009005618</v>
      </c>
      <c r="K354" s="199">
        <f t="shared" si="248"/>
        <v>2125.0900017245099</v>
      </c>
      <c r="L354" s="199">
        <f t="shared" si="248"/>
        <v>2138.8720522505114</v>
      </c>
      <c r="M354" s="199">
        <f t="shared" si="248"/>
        <v>2151.5302458248525</v>
      </c>
      <c r="N354" s="199">
        <f t="shared" si="248"/>
        <v>2163.0059168538974</v>
      </c>
      <c r="O354" s="199">
        <f t="shared" si="248"/>
        <v>2173.2839452461571</v>
      </c>
      <c r="P354" s="199">
        <f t="shared" si="248"/>
        <v>2182.2973806336963</v>
      </c>
      <c r="Q354" s="199">
        <f t="shared" si="248"/>
        <v>2190.0434353577325</v>
      </c>
      <c r="R354" s="199">
        <f t="shared" si="248"/>
        <v>2196.4541663730975</v>
      </c>
      <c r="S354" s="199">
        <f t="shared" si="248"/>
        <v>2196.4107769082652</v>
      </c>
      <c r="T354" s="199">
        <f t="shared" si="248"/>
        <v>2196.0189155461021</v>
      </c>
      <c r="U354" s="199">
        <f t="shared" si="248"/>
        <v>2194.4994569163318</v>
      </c>
      <c r="V354" s="199">
        <f t="shared" si="248"/>
        <v>2192.0094981423508</v>
      </c>
      <c r="W354" s="199">
        <f t="shared" si="248"/>
        <v>2188.507953002475</v>
      </c>
      <c r="X354" s="199">
        <f t="shared" si="248"/>
        <v>2183.9279166366437</v>
      </c>
      <c r="Y354" s="199">
        <f t="shared" si="248"/>
        <v>2178.8254736788112</v>
      </c>
      <c r="Z354" s="199">
        <f t="shared" si="248"/>
        <v>2172.654439292166</v>
      </c>
      <c r="AA354" s="199">
        <f t="shared" si="248"/>
        <v>2165.6000473414897</v>
      </c>
      <c r="AB354" s="199">
        <f t="shared" si="248"/>
        <v>2157.471667244346</v>
      </c>
      <c r="AC354" s="199">
        <f t="shared" si="248"/>
        <v>2143.4752827219413</v>
      </c>
      <c r="AD354" s="199">
        <f t="shared" si="248"/>
        <v>2127.8987448366379</v>
      </c>
      <c r="AE354" s="199">
        <f t="shared" si="248"/>
        <v>2111.3962644594653</v>
      </c>
      <c r="AF354" s="199">
        <f t="shared" si="248"/>
        <v>2094.1111864935451</v>
      </c>
      <c r="AG354" s="199">
        <f t="shared" si="248"/>
        <v>2075.9961283757416</v>
      </c>
      <c r="AH354" s="199">
        <f t="shared" si="248"/>
        <v>2057.0867238937349</v>
      </c>
      <c r="AI354" s="199">
        <f t="shared" si="248"/>
        <v>2037.39019560868</v>
      </c>
      <c r="AJ354" s="203">
        <f t="shared" si="248"/>
        <v>2016.9721907632315</v>
      </c>
    </row>
    <row r="355" spans="1:36" x14ac:dyDescent="0.3">
      <c r="A355" s="7" t="s">
        <v>67</v>
      </c>
      <c r="B355" s="55" t="s">
        <v>529</v>
      </c>
      <c r="C355" s="207">
        <f t="shared" si="246"/>
        <v>0</v>
      </c>
      <c r="D355" s="199">
        <f t="shared" si="246"/>
        <v>0</v>
      </c>
      <c r="E355" s="199">
        <f t="shared" si="246"/>
        <v>0</v>
      </c>
      <c r="F355" s="199">
        <f t="shared" si="246"/>
        <v>0</v>
      </c>
      <c r="G355" s="199">
        <f t="shared" si="246"/>
        <v>0</v>
      </c>
      <c r="H355" s="199">
        <f t="shared" si="246"/>
        <v>0</v>
      </c>
      <c r="I355" s="199">
        <f t="shared" ref="I355:AJ355" si="249">+I271*I437</f>
        <v>0</v>
      </c>
      <c r="J355" s="199">
        <f t="shared" si="249"/>
        <v>0</v>
      </c>
      <c r="K355" s="199">
        <f t="shared" si="249"/>
        <v>0</v>
      </c>
      <c r="L355" s="199">
        <f t="shared" si="249"/>
        <v>0</v>
      </c>
      <c r="M355" s="199">
        <f t="shared" si="249"/>
        <v>0</v>
      </c>
      <c r="N355" s="199">
        <f t="shared" si="249"/>
        <v>0</v>
      </c>
      <c r="O355" s="199">
        <f t="shared" si="249"/>
        <v>0</v>
      </c>
      <c r="P355" s="199">
        <f t="shared" si="249"/>
        <v>0</v>
      </c>
      <c r="Q355" s="199">
        <f t="shared" si="249"/>
        <v>0</v>
      </c>
      <c r="R355" s="199">
        <f t="shared" si="249"/>
        <v>0</v>
      </c>
      <c r="S355" s="199">
        <f t="shared" si="249"/>
        <v>0</v>
      </c>
      <c r="T355" s="199">
        <f t="shared" si="249"/>
        <v>0</v>
      </c>
      <c r="U355" s="199">
        <f t="shared" si="249"/>
        <v>0</v>
      </c>
      <c r="V355" s="199">
        <f t="shared" si="249"/>
        <v>0</v>
      </c>
      <c r="W355" s="199">
        <f t="shared" si="249"/>
        <v>0</v>
      </c>
      <c r="X355" s="199">
        <f t="shared" si="249"/>
        <v>0</v>
      </c>
      <c r="Y355" s="199">
        <f t="shared" si="249"/>
        <v>0</v>
      </c>
      <c r="Z355" s="199">
        <f t="shared" si="249"/>
        <v>0</v>
      </c>
      <c r="AA355" s="199">
        <f t="shared" si="249"/>
        <v>0</v>
      </c>
      <c r="AB355" s="199">
        <f t="shared" si="249"/>
        <v>0</v>
      </c>
      <c r="AC355" s="199">
        <f t="shared" si="249"/>
        <v>0</v>
      </c>
      <c r="AD355" s="199">
        <f t="shared" si="249"/>
        <v>0</v>
      </c>
      <c r="AE355" s="199">
        <f t="shared" si="249"/>
        <v>0</v>
      </c>
      <c r="AF355" s="199">
        <f t="shared" si="249"/>
        <v>0</v>
      </c>
      <c r="AG355" s="199">
        <f t="shared" si="249"/>
        <v>0</v>
      </c>
      <c r="AH355" s="199">
        <f t="shared" si="249"/>
        <v>0</v>
      </c>
      <c r="AI355" s="199">
        <f t="shared" si="249"/>
        <v>0</v>
      </c>
      <c r="AJ355" s="203">
        <f t="shared" si="249"/>
        <v>0</v>
      </c>
    </row>
    <row r="356" spans="1:36" x14ac:dyDescent="0.3">
      <c r="A356" s="7" t="s">
        <v>68</v>
      </c>
      <c r="B356" s="55" t="s">
        <v>529</v>
      </c>
      <c r="C356" s="207">
        <f t="shared" ref="C356:H364" si="250">+C272*C441</f>
        <v>0</v>
      </c>
      <c r="D356" s="199">
        <f t="shared" si="250"/>
        <v>0</v>
      </c>
      <c r="E356" s="199">
        <f t="shared" si="250"/>
        <v>0</v>
      </c>
      <c r="F356" s="199">
        <f t="shared" si="250"/>
        <v>0</v>
      </c>
      <c r="G356" s="199">
        <f t="shared" si="250"/>
        <v>0</v>
      </c>
      <c r="H356" s="199">
        <f t="shared" si="250"/>
        <v>0</v>
      </c>
      <c r="I356" s="199">
        <f t="shared" ref="I356:AJ356" si="251">+I272*I439</f>
        <v>0</v>
      </c>
      <c r="J356" s="199">
        <f t="shared" si="251"/>
        <v>0</v>
      </c>
      <c r="K356" s="199">
        <f t="shared" si="251"/>
        <v>0</v>
      </c>
      <c r="L356" s="199">
        <f t="shared" si="251"/>
        <v>0</v>
      </c>
      <c r="M356" s="199">
        <f t="shared" si="251"/>
        <v>0</v>
      </c>
      <c r="N356" s="199">
        <f t="shared" si="251"/>
        <v>0</v>
      </c>
      <c r="O356" s="199">
        <f t="shared" si="251"/>
        <v>0</v>
      </c>
      <c r="P356" s="199">
        <f t="shared" si="251"/>
        <v>0</v>
      </c>
      <c r="Q356" s="199">
        <f t="shared" si="251"/>
        <v>0</v>
      </c>
      <c r="R356" s="199">
        <f t="shared" si="251"/>
        <v>0</v>
      </c>
      <c r="S356" s="199">
        <f t="shared" si="251"/>
        <v>0</v>
      </c>
      <c r="T356" s="199">
        <f t="shared" si="251"/>
        <v>0</v>
      </c>
      <c r="U356" s="199">
        <f t="shared" si="251"/>
        <v>0</v>
      </c>
      <c r="V356" s="199">
        <f t="shared" si="251"/>
        <v>0</v>
      </c>
      <c r="W356" s="199">
        <f t="shared" si="251"/>
        <v>0</v>
      </c>
      <c r="X356" s="199">
        <f t="shared" si="251"/>
        <v>0</v>
      </c>
      <c r="Y356" s="199">
        <f t="shared" si="251"/>
        <v>0</v>
      </c>
      <c r="Z356" s="199">
        <f t="shared" si="251"/>
        <v>0</v>
      </c>
      <c r="AA356" s="199">
        <f t="shared" si="251"/>
        <v>0</v>
      </c>
      <c r="AB356" s="199">
        <f t="shared" si="251"/>
        <v>0</v>
      </c>
      <c r="AC356" s="199">
        <f t="shared" si="251"/>
        <v>0</v>
      </c>
      <c r="AD356" s="199">
        <f t="shared" si="251"/>
        <v>0</v>
      </c>
      <c r="AE356" s="199">
        <f t="shared" si="251"/>
        <v>0</v>
      </c>
      <c r="AF356" s="199">
        <f t="shared" si="251"/>
        <v>0</v>
      </c>
      <c r="AG356" s="199">
        <f t="shared" si="251"/>
        <v>0</v>
      </c>
      <c r="AH356" s="199">
        <f t="shared" si="251"/>
        <v>0</v>
      </c>
      <c r="AI356" s="199">
        <f t="shared" si="251"/>
        <v>0</v>
      </c>
      <c r="AJ356" s="203">
        <f t="shared" si="251"/>
        <v>0</v>
      </c>
    </row>
    <row r="357" spans="1:36" x14ac:dyDescent="0.3">
      <c r="A357" s="7" t="s">
        <v>69</v>
      </c>
      <c r="B357" s="55" t="s">
        <v>529</v>
      </c>
      <c r="C357" s="206">
        <f t="shared" si="250"/>
        <v>2.0103513223137015</v>
      </c>
      <c r="D357" s="198">
        <f t="shared" si="250"/>
        <v>2.9315092770432192</v>
      </c>
      <c r="E357" s="198">
        <f t="shared" si="250"/>
        <v>20.591626888303544</v>
      </c>
      <c r="F357" s="198">
        <f t="shared" si="250"/>
        <v>6.8967461961134777</v>
      </c>
      <c r="G357" s="198">
        <f t="shared" si="250"/>
        <v>17.113518130779948</v>
      </c>
      <c r="H357" s="198">
        <f t="shared" si="250"/>
        <v>8.715596494928306</v>
      </c>
      <c r="I357" s="198">
        <f t="shared" ref="I357:AJ357" si="252">+I273*I440</f>
        <v>0.6289078524312407</v>
      </c>
      <c r="J357" s="198">
        <f t="shared" si="252"/>
        <v>0.3372537821690163</v>
      </c>
      <c r="K357" s="198">
        <f t="shared" si="252"/>
        <v>5.4131549230609415E-2</v>
      </c>
      <c r="L357" s="198">
        <f t="shared" si="252"/>
        <v>-0.21915224060246477</v>
      </c>
      <c r="M357" s="198">
        <f t="shared" si="252"/>
        <v>-0.48271517082429671</v>
      </c>
      <c r="N357" s="198">
        <f t="shared" si="252"/>
        <v>-0.73665204807332696</v>
      </c>
      <c r="O357" s="198">
        <f t="shared" si="252"/>
        <v>-0.98105354601811245</v>
      </c>
      <c r="P357" s="198">
        <f t="shared" si="252"/>
        <v>-1.2159783870854997</v>
      </c>
      <c r="Q357" s="198">
        <f t="shared" si="252"/>
        <v>-1.4415034886843177</v>
      </c>
      <c r="R357" s="198">
        <f t="shared" si="252"/>
        <v>-1.6576596567991777</v>
      </c>
      <c r="S357" s="198">
        <f t="shared" si="252"/>
        <v>0</v>
      </c>
      <c r="T357" s="198">
        <f t="shared" si="252"/>
        <v>0</v>
      </c>
      <c r="U357" s="198">
        <f t="shared" si="252"/>
        <v>0</v>
      </c>
      <c r="V357" s="198">
        <f t="shared" si="252"/>
        <v>0</v>
      </c>
      <c r="W357" s="198">
        <f t="shared" si="252"/>
        <v>0</v>
      </c>
      <c r="X357" s="198">
        <f t="shared" si="252"/>
        <v>0</v>
      </c>
      <c r="Y357" s="198">
        <f t="shared" si="252"/>
        <v>0</v>
      </c>
      <c r="Z357" s="198">
        <f t="shared" si="252"/>
        <v>0</v>
      </c>
      <c r="AA357" s="198">
        <f t="shared" si="252"/>
        <v>0</v>
      </c>
      <c r="AB357" s="198">
        <f t="shared" si="252"/>
        <v>0</v>
      </c>
      <c r="AC357" s="198">
        <f t="shared" si="252"/>
        <v>0</v>
      </c>
      <c r="AD357" s="198">
        <f t="shared" si="252"/>
        <v>0</v>
      </c>
      <c r="AE357" s="198">
        <f t="shared" si="252"/>
        <v>0</v>
      </c>
      <c r="AF357" s="198">
        <f t="shared" si="252"/>
        <v>0</v>
      </c>
      <c r="AG357" s="198">
        <f t="shared" si="252"/>
        <v>0</v>
      </c>
      <c r="AH357" s="198">
        <f t="shared" si="252"/>
        <v>0</v>
      </c>
      <c r="AI357" s="198">
        <f t="shared" si="252"/>
        <v>0</v>
      </c>
      <c r="AJ357" s="204">
        <f t="shared" si="252"/>
        <v>0</v>
      </c>
    </row>
    <row r="358" spans="1:36" x14ac:dyDescent="0.3">
      <c r="A358" s="7" t="s">
        <v>211</v>
      </c>
      <c r="B358" s="55" t="s">
        <v>529</v>
      </c>
      <c r="C358" s="207">
        <f t="shared" si="250"/>
        <v>1212.4393318118607</v>
      </c>
      <c r="D358" s="199">
        <f t="shared" si="250"/>
        <v>1077.958756521085</v>
      </c>
      <c r="E358" s="199">
        <f t="shared" si="250"/>
        <v>1098.7304380389053</v>
      </c>
      <c r="F358" s="199">
        <f t="shared" si="250"/>
        <v>1218.3037989722627</v>
      </c>
      <c r="G358" s="199">
        <f t="shared" si="250"/>
        <v>1122.400876635465</v>
      </c>
      <c r="H358" s="199">
        <f t="shared" si="250"/>
        <v>1130.7499339946005</v>
      </c>
      <c r="I358" s="199">
        <f t="shared" ref="I358:AJ358" si="253">+I274*I441</f>
        <v>1817.6426041558746</v>
      </c>
      <c r="J358" s="199">
        <f t="shared" si="253"/>
        <v>1841.8458648157498</v>
      </c>
      <c r="K358" s="199">
        <f t="shared" si="253"/>
        <v>1860.4975402211339</v>
      </c>
      <c r="L358" s="199">
        <f t="shared" si="253"/>
        <v>1877.7505718554839</v>
      </c>
      <c r="M358" s="199">
        <f t="shared" si="253"/>
        <v>1893.5929149180261</v>
      </c>
      <c r="N358" s="199">
        <f t="shared" si="253"/>
        <v>1907.9919637989467</v>
      </c>
      <c r="O358" s="199">
        <f t="shared" si="253"/>
        <v>1920.9526727204991</v>
      </c>
      <c r="P358" s="199">
        <f t="shared" si="253"/>
        <v>1932.4335528633378</v>
      </c>
      <c r="Q358" s="199">
        <f t="shared" si="253"/>
        <v>1942.4491951062571</v>
      </c>
      <c r="R358" s="199">
        <f t="shared" si="253"/>
        <v>1950.9559159574042</v>
      </c>
      <c r="S358" s="199">
        <f t="shared" si="253"/>
        <v>1952.3808984626969</v>
      </c>
      <c r="T358" s="199">
        <f t="shared" si="253"/>
        <v>1954.0996341994926</v>
      </c>
      <c r="U358" s="199">
        <f t="shared" si="253"/>
        <v>1954.5356700084337</v>
      </c>
      <c r="V358" s="199">
        <f t="shared" si="253"/>
        <v>1953.8461297288154</v>
      </c>
      <c r="W358" s="199">
        <f t="shared" si="253"/>
        <v>1952.0110931751583</v>
      </c>
      <c r="X358" s="199">
        <f t="shared" si="253"/>
        <v>1948.9868011572148</v>
      </c>
      <c r="Y358" s="199">
        <f t="shared" si="253"/>
        <v>1945.2849432787625</v>
      </c>
      <c r="Z358" s="199">
        <f t="shared" si="253"/>
        <v>1940.4328328779784</v>
      </c>
      <c r="AA358" s="199">
        <f t="shared" si="253"/>
        <v>1934.6098603034991</v>
      </c>
      <c r="AB358" s="199">
        <f t="shared" si="253"/>
        <v>1927.6591560680847</v>
      </c>
      <c r="AC358" s="199">
        <f t="shared" si="253"/>
        <v>1915.3098275097525</v>
      </c>
      <c r="AD358" s="199">
        <f t="shared" si="253"/>
        <v>1901.4055583561703</v>
      </c>
      <c r="AE358" s="199">
        <f t="shared" si="253"/>
        <v>1886.5437138081809</v>
      </c>
      <c r="AF358" s="199">
        <f t="shared" si="253"/>
        <v>1870.8645999468206</v>
      </c>
      <c r="AG358" s="199">
        <f t="shared" si="253"/>
        <v>1854.3374987958189</v>
      </c>
      <c r="AH358" s="199">
        <f t="shared" si="253"/>
        <v>1837.0052886175945</v>
      </c>
      <c r="AI358" s="199">
        <f t="shared" si="253"/>
        <v>1818.8849129735449</v>
      </c>
      <c r="AJ358" s="203">
        <f t="shared" si="253"/>
        <v>1800.0449342215229</v>
      </c>
    </row>
    <row r="359" spans="1:36" x14ac:dyDescent="0.3">
      <c r="A359" s="7" t="s">
        <v>70</v>
      </c>
      <c r="B359" s="55" t="s">
        <v>529</v>
      </c>
      <c r="C359" s="207">
        <f t="shared" si="250"/>
        <v>9483.8276558051566</v>
      </c>
      <c r="D359" s="199">
        <f t="shared" si="250"/>
        <v>9183.5678147062499</v>
      </c>
      <c r="E359" s="199">
        <f t="shared" si="250"/>
        <v>9836.6417771570286</v>
      </c>
      <c r="F359" s="199">
        <f t="shared" si="250"/>
        <v>9691.0781124147179</v>
      </c>
      <c r="G359" s="199">
        <f t="shared" si="250"/>
        <v>9254.8469705115622</v>
      </c>
      <c r="H359" s="199">
        <f t="shared" si="250"/>
        <v>9578.4993381607928</v>
      </c>
      <c r="I359" s="199">
        <f t="shared" ref="I359:AJ359" si="254">+I275*I444</f>
        <v>9283.4382637822036</v>
      </c>
      <c r="J359" s="199">
        <f t="shared" si="254"/>
        <v>9119.1141868340128</v>
      </c>
      <c r="K359" s="199">
        <f t="shared" si="254"/>
        <v>8935.6053224871685</v>
      </c>
      <c r="L359" s="199">
        <f t="shared" si="254"/>
        <v>8754.0430216183686</v>
      </c>
      <c r="M359" s="199">
        <f t="shared" si="254"/>
        <v>8574.3018814677343</v>
      </c>
      <c r="N359" s="199">
        <f t="shared" si="254"/>
        <v>8396.1796715057953</v>
      </c>
      <c r="O359" s="199">
        <f t="shared" si="254"/>
        <v>8219.6569222335202</v>
      </c>
      <c r="P359" s="199">
        <f t="shared" si="254"/>
        <v>8044.5229142641547</v>
      </c>
      <c r="Q359" s="199">
        <f t="shared" si="254"/>
        <v>7870.8166089719653</v>
      </c>
      <c r="R359" s="199">
        <f t="shared" si="254"/>
        <v>7698.3432237819616</v>
      </c>
      <c r="S359" s="199">
        <f t="shared" si="254"/>
        <v>7505.6722210437301</v>
      </c>
      <c r="T359" s="199">
        <f t="shared" si="254"/>
        <v>7322.0617573976333</v>
      </c>
      <c r="U359" s="199">
        <f t="shared" si="254"/>
        <v>7141.1764074298853</v>
      </c>
      <c r="V359" s="199">
        <f t="shared" si="254"/>
        <v>6963.4710897626655</v>
      </c>
      <c r="W359" s="199">
        <f t="shared" si="254"/>
        <v>6788.7396471406319</v>
      </c>
      <c r="X359" s="199">
        <f t="shared" si="254"/>
        <v>6616.7126438573996</v>
      </c>
      <c r="Y359" s="199">
        <f t="shared" si="254"/>
        <v>6448.9856448921491</v>
      </c>
      <c r="Z359" s="199">
        <f t="shared" si="254"/>
        <v>6283.8171487835816</v>
      </c>
      <c r="AA359" s="199">
        <f t="shared" si="254"/>
        <v>6121.6847692601359</v>
      </c>
      <c r="AB359" s="199">
        <f t="shared" si="254"/>
        <v>5961.9817216472265</v>
      </c>
      <c r="AC359" s="199">
        <f t="shared" si="254"/>
        <v>5791.7130067043572</v>
      </c>
      <c r="AD359" s="199">
        <f t="shared" si="254"/>
        <v>5623.0246392715453</v>
      </c>
      <c r="AE359" s="199">
        <f t="shared" si="254"/>
        <v>5457.6297945389842</v>
      </c>
      <c r="AF359" s="199">
        <f t="shared" si="254"/>
        <v>5295.8005645963067</v>
      </c>
      <c r="AG359" s="199">
        <f t="shared" si="254"/>
        <v>5137.3099730084277</v>
      </c>
      <c r="AH359" s="199">
        <f t="shared" si="254"/>
        <v>4982.147275220671</v>
      </c>
      <c r="AI359" s="199">
        <f t="shared" si="254"/>
        <v>4830.2315322004379</v>
      </c>
      <c r="AJ359" s="203">
        <f t="shared" si="254"/>
        <v>4681.6204992766179</v>
      </c>
    </row>
    <row r="360" spans="1:36" x14ac:dyDescent="0.3">
      <c r="A360" s="7" t="s">
        <v>71</v>
      </c>
      <c r="B360" s="55" t="s">
        <v>529</v>
      </c>
      <c r="C360" s="207">
        <f t="shared" si="250"/>
        <v>214.93073550486193</v>
      </c>
      <c r="D360" s="199">
        <f t="shared" si="250"/>
        <v>220.05364328664865</v>
      </c>
      <c r="E360" s="199">
        <f t="shared" si="250"/>
        <v>223.2200099997925</v>
      </c>
      <c r="F360" s="199">
        <f t="shared" si="250"/>
        <v>240.16518668361496</v>
      </c>
      <c r="G360" s="199">
        <f t="shared" si="250"/>
        <v>300.54823952202003</v>
      </c>
      <c r="H360" s="199">
        <f t="shared" si="250"/>
        <v>321.53466248775072</v>
      </c>
      <c r="I360" s="199">
        <f t="shared" ref="I360:AJ360" si="255">+I276*I442</f>
        <v>996.73601766108413</v>
      </c>
      <c r="J360" s="199">
        <f t="shared" si="255"/>
        <v>1037.5826750860415</v>
      </c>
      <c r="K360" s="199">
        <f t="shared" si="255"/>
        <v>1074.6377056233387</v>
      </c>
      <c r="L360" s="199">
        <f t="shared" si="255"/>
        <v>1110.1791244519682</v>
      </c>
      <c r="M360" s="199">
        <f t="shared" si="255"/>
        <v>1144.1996239682082</v>
      </c>
      <c r="N360" s="199">
        <f t="shared" si="255"/>
        <v>1176.6779987563398</v>
      </c>
      <c r="O360" s="199">
        <f t="shared" si="255"/>
        <v>1207.6145947356292</v>
      </c>
      <c r="P360" s="199">
        <f t="shared" si="255"/>
        <v>1236.9799093223635</v>
      </c>
      <c r="Q360" s="199">
        <f t="shared" si="255"/>
        <v>1264.7788103936718</v>
      </c>
      <c r="R360" s="199">
        <f t="shared" si="255"/>
        <v>1290.9780490854353</v>
      </c>
      <c r="S360" s="199">
        <f t="shared" si="255"/>
        <v>1311.8273204357333</v>
      </c>
      <c r="T360" s="199">
        <f t="shared" si="255"/>
        <v>1332.1845613294695</v>
      </c>
      <c r="U360" s="199">
        <f t="shared" si="255"/>
        <v>1351.0111749937755</v>
      </c>
      <c r="V360" s="199">
        <f t="shared" si="255"/>
        <v>1368.4209552552809</v>
      </c>
      <c r="W360" s="199">
        <f t="shared" si="255"/>
        <v>1384.4069591783239</v>
      </c>
      <c r="X360" s="199">
        <f t="shared" si="255"/>
        <v>1398.9435182731236</v>
      </c>
      <c r="Y360" s="199">
        <f t="shared" si="255"/>
        <v>1412.4059978507998</v>
      </c>
      <c r="Z360" s="199">
        <f t="shared" si="255"/>
        <v>1424.4629078640749</v>
      </c>
      <c r="AA360" s="199">
        <f t="shared" si="255"/>
        <v>1435.2504543694067</v>
      </c>
      <c r="AB360" s="199">
        <f t="shared" si="255"/>
        <v>1444.6576890572449</v>
      </c>
      <c r="AC360" s="199">
        <f t="shared" si="255"/>
        <v>1449.4549252861848</v>
      </c>
      <c r="AD360" s="199">
        <f t="shared" si="255"/>
        <v>1452.4889332050536</v>
      </c>
      <c r="AE360" s="199">
        <f t="shared" si="255"/>
        <v>1454.2152913077871</v>
      </c>
      <c r="AF360" s="199">
        <f t="shared" si="255"/>
        <v>1454.7502024615567</v>
      </c>
      <c r="AG360" s="199">
        <f t="shared" si="255"/>
        <v>1454.0787262038589</v>
      </c>
      <c r="AH360" s="199">
        <f t="shared" si="255"/>
        <v>1452.242513980158</v>
      </c>
      <c r="AI360" s="199">
        <f t="shared" si="255"/>
        <v>1449.2629147983353</v>
      </c>
      <c r="AJ360" s="203">
        <f t="shared" si="255"/>
        <v>1445.2024429179528</v>
      </c>
    </row>
    <row r="361" spans="1:36" x14ac:dyDescent="0.3">
      <c r="A361" s="7" t="s">
        <v>72</v>
      </c>
      <c r="B361" s="55" t="s">
        <v>529</v>
      </c>
      <c r="C361" s="207">
        <f t="shared" si="250"/>
        <v>0</v>
      </c>
      <c r="D361" s="199">
        <f t="shared" si="250"/>
        <v>0</v>
      </c>
      <c r="E361" s="199">
        <f t="shared" si="250"/>
        <v>0</v>
      </c>
      <c r="F361" s="199">
        <f t="shared" si="250"/>
        <v>0</v>
      </c>
      <c r="G361" s="199">
        <f t="shared" si="250"/>
        <v>0</v>
      </c>
      <c r="H361" s="199">
        <f t="shared" si="250"/>
        <v>0</v>
      </c>
      <c r="I361" s="199">
        <f t="shared" ref="I361:AJ361" si="256">+I277*I443</f>
        <v>0</v>
      </c>
      <c r="J361" s="199">
        <f t="shared" si="256"/>
        <v>0</v>
      </c>
      <c r="K361" s="199">
        <f t="shared" si="256"/>
        <v>0</v>
      </c>
      <c r="L361" s="199">
        <f t="shared" si="256"/>
        <v>0</v>
      </c>
      <c r="M361" s="199">
        <f t="shared" si="256"/>
        <v>0</v>
      </c>
      <c r="N361" s="199">
        <f t="shared" si="256"/>
        <v>0</v>
      </c>
      <c r="O361" s="199">
        <f t="shared" si="256"/>
        <v>0</v>
      </c>
      <c r="P361" s="199">
        <f t="shared" si="256"/>
        <v>0</v>
      </c>
      <c r="Q361" s="199">
        <f t="shared" si="256"/>
        <v>0</v>
      </c>
      <c r="R361" s="199">
        <f t="shared" si="256"/>
        <v>0</v>
      </c>
      <c r="S361" s="199">
        <f t="shared" si="256"/>
        <v>0</v>
      </c>
      <c r="T361" s="199">
        <f t="shared" si="256"/>
        <v>0</v>
      </c>
      <c r="U361" s="199">
        <f t="shared" si="256"/>
        <v>0</v>
      </c>
      <c r="V361" s="199">
        <f t="shared" si="256"/>
        <v>0</v>
      </c>
      <c r="W361" s="199">
        <f t="shared" si="256"/>
        <v>0</v>
      </c>
      <c r="X361" s="199">
        <f t="shared" si="256"/>
        <v>0</v>
      </c>
      <c r="Y361" s="199">
        <f t="shared" si="256"/>
        <v>0</v>
      </c>
      <c r="Z361" s="199">
        <f t="shared" si="256"/>
        <v>0</v>
      </c>
      <c r="AA361" s="199">
        <f t="shared" si="256"/>
        <v>0</v>
      </c>
      <c r="AB361" s="199">
        <f t="shared" si="256"/>
        <v>0</v>
      </c>
      <c r="AC361" s="199">
        <f t="shared" si="256"/>
        <v>0</v>
      </c>
      <c r="AD361" s="199">
        <f t="shared" si="256"/>
        <v>0</v>
      </c>
      <c r="AE361" s="199">
        <f t="shared" si="256"/>
        <v>0</v>
      </c>
      <c r="AF361" s="199">
        <f t="shared" si="256"/>
        <v>0</v>
      </c>
      <c r="AG361" s="199">
        <f t="shared" si="256"/>
        <v>0</v>
      </c>
      <c r="AH361" s="199">
        <f t="shared" si="256"/>
        <v>0</v>
      </c>
      <c r="AI361" s="199">
        <f t="shared" si="256"/>
        <v>0</v>
      </c>
      <c r="AJ361" s="203">
        <f t="shared" si="256"/>
        <v>0</v>
      </c>
    </row>
    <row r="362" spans="1:36" x14ac:dyDescent="0.3">
      <c r="A362" s="7" t="s">
        <v>212</v>
      </c>
      <c r="B362" s="55" t="s">
        <v>529</v>
      </c>
      <c r="C362" s="207">
        <f t="shared" si="250"/>
        <v>11.778781102080757</v>
      </c>
      <c r="D362" s="199">
        <f t="shared" si="250"/>
        <v>11.153209992100196</v>
      </c>
      <c r="E362" s="199">
        <f t="shared" si="250"/>
        <v>10.4406395108039</v>
      </c>
      <c r="F362" s="199">
        <f t="shared" si="250"/>
        <v>8.638537187282104</v>
      </c>
      <c r="G362" s="199">
        <f t="shared" si="250"/>
        <v>9.1111910790824293</v>
      </c>
      <c r="H362" s="199">
        <f t="shared" si="250"/>
        <v>18.026584397755698</v>
      </c>
      <c r="I362" s="199">
        <f t="shared" ref="I362:AJ362" si="257">+I278*I444</f>
        <v>19.226257090238519</v>
      </c>
      <c r="J362" s="199">
        <f t="shared" si="257"/>
        <v>19.287140699598257</v>
      </c>
      <c r="K362" s="199">
        <f t="shared" si="257"/>
        <v>19.296325202275568</v>
      </c>
      <c r="L362" s="199">
        <f t="shared" si="257"/>
        <v>19.297641981838456</v>
      </c>
      <c r="M362" s="199">
        <f t="shared" si="257"/>
        <v>19.290878130089787</v>
      </c>
      <c r="N362" s="199">
        <f t="shared" si="257"/>
        <v>19.275622826397704</v>
      </c>
      <c r="O362" s="199">
        <f t="shared" si="257"/>
        <v>19.251856926086354</v>
      </c>
      <c r="P362" s="199">
        <f t="shared" si="257"/>
        <v>19.219101295081572</v>
      </c>
      <c r="Q362" s="199">
        <f t="shared" si="257"/>
        <v>19.177445705455778</v>
      </c>
      <c r="R362" s="199">
        <f t="shared" si="257"/>
        <v>19.126406556386097</v>
      </c>
      <c r="S362" s="199">
        <f t="shared" si="257"/>
        <v>19.011672857751716</v>
      </c>
      <c r="T362" s="199">
        <f t="shared" si="257"/>
        <v>18.905608376800139</v>
      </c>
      <c r="U362" s="199">
        <f t="shared" si="257"/>
        <v>18.792640557344036</v>
      </c>
      <c r="V362" s="199">
        <f t="shared" si="257"/>
        <v>18.674160860771103</v>
      </c>
      <c r="W362" s="199">
        <f t="shared" si="257"/>
        <v>18.549850571249578</v>
      </c>
      <c r="X362" s="199">
        <f t="shared" si="257"/>
        <v>18.419178114082818</v>
      </c>
      <c r="Y362" s="199">
        <f t="shared" si="257"/>
        <v>18.286849446611733</v>
      </c>
      <c r="Z362" s="199">
        <f t="shared" si="257"/>
        <v>18.148271894288971</v>
      </c>
      <c r="AA362" s="199">
        <f t="shared" si="257"/>
        <v>18.00501994483124</v>
      </c>
      <c r="AB362" s="199">
        <f t="shared" si="257"/>
        <v>17.855527004195359</v>
      </c>
      <c r="AC362" s="199">
        <f t="shared" si="257"/>
        <v>17.660325831102856</v>
      </c>
      <c r="AD362" s="199">
        <f t="shared" si="257"/>
        <v>17.455138161991385</v>
      </c>
      <c r="AE362" s="199">
        <f t="shared" si="257"/>
        <v>17.245375387978314</v>
      </c>
      <c r="AF362" s="199">
        <f t="shared" si="257"/>
        <v>17.032199927700994</v>
      </c>
      <c r="AG362" s="199">
        <f t="shared" si="257"/>
        <v>16.815209610543825</v>
      </c>
      <c r="AH362" s="199">
        <f t="shared" si="257"/>
        <v>16.594678391316439</v>
      </c>
      <c r="AI362" s="199">
        <f t="shared" si="257"/>
        <v>16.370647363256378</v>
      </c>
      <c r="AJ362" s="203">
        <f t="shared" si="257"/>
        <v>16.143624483691394</v>
      </c>
    </row>
    <row r="363" spans="1:36" x14ac:dyDescent="0.3">
      <c r="A363" s="7" t="s">
        <v>213</v>
      </c>
      <c r="B363" s="55" t="s">
        <v>529</v>
      </c>
      <c r="C363" s="207">
        <f t="shared" si="250"/>
        <v>7.206155175904807</v>
      </c>
      <c r="D363" s="199">
        <f t="shared" si="250"/>
        <v>7.0695082869452675</v>
      </c>
      <c r="E363" s="199">
        <f t="shared" si="250"/>
        <v>0</v>
      </c>
      <c r="F363" s="199">
        <f t="shared" si="250"/>
        <v>0</v>
      </c>
      <c r="G363" s="199">
        <f t="shared" si="250"/>
        <v>0</v>
      </c>
      <c r="H363" s="199">
        <f t="shared" si="250"/>
        <v>0</v>
      </c>
      <c r="I363" s="199">
        <f t="shared" ref="I363:AJ363" si="258">+I279*I445</f>
        <v>0.7663164694665886</v>
      </c>
      <c r="J363" s="199">
        <f t="shared" si="258"/>
        <v>0.7461400502411204</v>
      </c>
      <c r="K363" s="199">
        <f t="shared" si="258"/>
        <v>0.72457888213555877</v>
      </c>
      <c r="L363" s="199">
        <f t="shared" si="258"/>
        <v>0.70337608138280938</v>
      </c>
      <c r="M363" s="199">
        <f t="shared" si="258"/>
        <v>0.68252043792672823</v>
      </c>
      <c r="N363" s="199">
        <f t="shared" si="258"/>
        <v>0.66199504025352318</v>
      </c>
      <c r="O363" s="199">
        <f t="shared" si="258"/>
        <v>0.64179784715870625</v>
      </c>
      <c r="P363" s="199">
        <f t="shared" si="258"/>
        <v>0.62191208385655838</v>
      </c>
      <c r="Q363" s="199">
        <f t="shared" si="258"/>
        <v>0.60234073327836313</v>
      </c>
      <c r="R363" s="199">
        <f t="shared" si="258"/>
        <v>0.58306895445590934</v>
      </c>
      <c r="S363" s="199">
        <f t="shared" si="258"/>
        <v>0.56249107568129242</v>
      </c>
      <c r="T363" s="199">
        <f t="shared" si="258"/>
        <v>0.54282839641003666</v>
      </c>
      <c r="U363" s="199">
        <f t="shared" si="258"/>
        <v>0.52359822925610999</v>
      </c>
      <c r="V363" s="199">
        <f t="shared" si="258"/>
        <v>0.50483064912107478</v>
      </c>
      <c r="W363" s="199">
        <f t="shared" si="258"/>
        <v>0.48650677766605244</v>
      </c>
      <c r="X363" s="199">
        <f t="shared" si="258"/>
        <v>0.46860386067835319</v>
      </c>
      <c r="Y363" s="199">
        <f t="shared" si="258"/>
        <v>0.45123047479093048</v>
      </c>
      <c r="Z363" s="199">
        <f t="shared" si="258"/>
        <v>0.4342590138669617</v>
      </c>
      <c r="AA363" s="199">
        <f t="shared" si="258"/>
        <v>0.41771920343447494</v>
      </c>
      <c r="AB363" s="199">
        <f t="shared" si="258"/>
        <v>0.40156598261720222</v>
      </c>
      <c r="AC363" s="199">
        <f t="shared" si="258"/>
        <v>0.38493300613002968</v>
      </c>
      <c r="AD363" s="199">
        <f t="shared" si="258"/>
        <v>0.36864902078544776</v>
      </c>
      <c r="AE363" s="199">
        <f t="shared" si="258"/>
        <v>0.35282473295378058</v>
      </c>
      <c r="AF363" s="199">
        <f t="shared" si="258"/>
        <v>0.33747269041229222</v>
      </c>
      <c r="AG363" s="199">
        <f t="shared" si="258"/>
        <v>0.32257297652460037</v>
      </c>
      <c r="AH363" s="199">
        <f t="shared" si="258"/>
        <v>0.30811977339040053</v>
      </c>
      <c r="AI363" s="199">
        <f t="shared" si="258"/>
        <v>0.29410290911076459</v>
      </c>
      <c r="AJ363" s="203">
        <f t="shared" si="258"/>
        <v>0.28052071166481146</v>
      </c>
    </row>
    <row r="364" spans="1:36" x14ac:dyDescent="0.3">
      <c r="A364" s="7" t="s">
        <v>73</v>
      </c>
      <c r="B364" s="55" t="s">
        <v>529</v>
      </c>
      <c r="C364" s="207">
        <f t="shared" si="250"/>
        <v>0</v>
      </c>
      <c r="D364" s="199">
        <f t="shared" si="250"/>
        <v>0</v>
      </c>
      <c r="E364" s="199">
        <f t="shared" si="250"/>
        <v>0</v>
      </c>
      <c r="F364" s="199">
        <f t="shared" si="250"/>
        <v>0</v>
      </c>
      <c r="G364" s="199">
        <f t="shared" si="250"/>
        <v>0</v>
      </c>
      <c r="H364" s="199">
        <f t="shared" si="250"/>
        <v>0</v>
      </c>
      <c r="I364" s="199">
        <f t="shared" ref="I364:AJ364" si="259">+I280*I446</f>
        <v>0</v>
      </c>
      <c r="J364" s="199">
        <f t="shared" si="259"/>
        <v>0</v>
      </c>
      <c r="K364" s="199">
        <f t="shared" si="259"/>
        <v>0</v>
      </c>
      <c r="L364" s="199">
        <f t="shared" si="259"/>
        <v>0</v>
      </c>
      <c r="M364" s="199">
        <f t="shared" si="259"/>
        <v>0</v>
      </c>
      <c r="N364" s="199">
        <f t="shared" si="259"/>
        <v>0</v>
      </c>
      <c r="O364" s="199">
        <f t="shared" si="259"/>
        <v>0</v>
      </c>
      <c r="P364" s="199">
        <f t="shared" si="259"/>
        <v>0</v>
      </c>
      <c r="Q364" s="199">
        <f t="shared" si="259"/>
        <v>0</v>
      </c>
      <c r="R364" s="199">
        <f t="shared" si="259"/>
        <v>0</v>
      </c>
      <c r="S364" s="199">
        <f t="shared" si="259"/>
        <v>0</v>
      </c>
      <c r="T364" s="199">
        <f t="shared" si="259"/>
        <v>0</v>
      </c>
      <c r="U364" s="199">
        <f t="shared" si="259"/>
        <v>0</v>
      </c>
      <c r="V364" s="199">
        <f t="shared" si="259"/>
        <v>0</v>
      </c>
      <c r="W364" s="199">
        <f t="shared" si="259"/>
        <v>0</v>
      </c>
      <c r="X364" s="199">
        <f t="shared" si="259"/>
        <v>0</v>
      </c>
      <c r="Y364" s="199">
        <f t="shared" si="259"/>
        <v>0</v>
      </c>
      <c r="Z364" s="199">
        <f t="shared" si="259"/>
        <v>0</v>
      </c>
      <c r="AA364" s="199">
        <f t="shared" si="259"/>
        <v>0</v>
      </c>
      <c r="AB364" s="199">
        <f t="shared" si="259"/>
        <v>0</v>
      </c>
      <c r="AC364" s="199">
        <f t="shared" si="259"/>
        <v>0</v>
      </c>
      <c r="AD364" s="199">
        <f t="shared" si="259"/>
        <v>0</v>
      </c>
      <c r="AE364" s="199">
        <f t="shared" si="259"/>
        <v>0</v>
      </c>
      <c r="AF364" s="199">
        <f t="shared" si="259"/>
        <v>0</v>
      </c>
      <c r="AG364" s="199">
        <f t="shared" si="259"/>
        <v>0</v>
      </c>
      <c r="AH364" s="199">
        <f t="shared" si="259"/>
        <v>0</v>
      </c>
      <c r="AI364" s="199">
        <f t="shared" si="259"/>
        <v>0</v>
      </c>
      <c r="AJ364" s="203">
        <f t="shared" si="259"/>
        <v>0</v>
      </c>
    </row>
    <row r="365" spans="1:36" x14ac:dyDescent="0.3">
      <c r="A365" s="7" t="s">
        <v>74</v>
      </c>
      <c r="B365" s="55" t="s">
        <v>529</v>
      </c>
      <c r="C365" s="208">
        <f t="shared" ref="C365:H365" si="260">+C281*C448</f>
        <v>139.30281519850698</v>
      </c>
      <c r="D365" s="200">
        <f t="shared" si="260"/>
        <v>137.28719772718782</v>
      </c>
      <c r="E365" s="200">
        <f t="shared" si="260"/>
        <v>142.60892748854815</v>
      </c>
      <c r="F365" s="200">
        <f t="shared" si="260"/>
        <v>158.72748872949842</v>
      </c>
      <c r="G365" s="200">
        <f t="shared" si="260"/>
        <v>209.89505136509638</v>
      </c>
      <c r="H365" s="200">
        <f t="shared" si="260"/>
        <v>172.68107389614198</v>
      </c>
      <c r="I365" s="200">
        <f t="shared" ref="I365:AJ365" si="261">+I281*I445</f>
        <v>63.268393695906639</v>
      </c>
      <c r="J365" s="200">
        <f t="shared" si="261"/>
        <v>63.509427212160276</v>
      </c>
      <c r="K365" s="200">
        <f t="shared" si="261"/>
        <v>63.579003325652621</v>
      </c>
      <c r="L365" s="200">
        <f t="shared" si="261"/>
        <v>63.621372251286395</v>
      </c>
      <c r="M365" s="200">
        <f t="shared" si="261"/>
        <v>63.63584417351607</v>
      </c>
      <c r="N365" s="200">
        <f t="shared" si="261"/>
        <v>63.621073998691351</v>
      </c>
      <c r="O365" s="200">
        <f t="shared" si="261"/>
        <v>63.577006791765925</v>
      </c>
      <c r="P365" s="200">
        <f t="shared" si="261"/>
        <v>63.502067419568014</v>
      </c>
      <c r="Q365" s="200">
        <f t="shared" si="261"/>
        <v>63.396558029614873</v>
      </c>
      <c r="R365" s="200">
        <f t="shared" si="261"/>
        <v>63.258884939684108</v>
      </c>
      <c r="S365" s="200">
        <f t="shared" si="261"/>
        <v>62.909337346721635</v>
      </c>
      <c r="T365" s="200">
        <f t="shared" si="261"/>
        <v>62.587231123302111</v>
      </c>
      <c r="U365" s="200">
        <f t="shared" si="261"/>
        <v>62.241081295971853</v>
      </c>
      <c r="V365" s="200">
        <f t="shared" si="261"/>
        <v>61.875517370975096</v>
      </c>
      <c r="W365" s="200">
        <f t="shared" si="261"/>
        <v>61.489506865736345</v>
      </c>
      <c r="X365" s="200">
        <f t="shared" si="261"/>
        <v>61.081308588751298</v>
      </c>
      <c r="Y365" s="200">
        <f t="shared" si="261"/>
        <v>60.666553081386546</v>
      </c>
      <c r="Z365" s="200">
        <f t="shared" si="261"/>
        <v>60.230034108325562</v>
      </c>
      <c r="AA365" s="200">
        <f t="shared" si="261"/>
        <v>59.776995939192503</v>
      </c>
      <c r="AB365" s="200">
        <f t="shared" si="261"/>
        <v>59.302257518144522</v>
      </c>
      <c r="AC365" s="200">
        <f t="shared" si="261"/>
        <v>58.674708257975581</v>
      </c>
      <c r="AD365" s="200">
        <f t="shared" si="261"/>
        <v>58.012950463714674</v>
      </c>
      <c r="AE365" s="200">
        <f t="shared" si="261"/>
        <v>57.334980598880833</v>
      </c>
      <c r="AF365" s="200">
        <f t="shared" si="261"/>
        <v>56.644687533843729</v>
      </c>
      <c r="AG365" s="200">
        <f t="shared" si="261"/>
        <v>55.940758992338615</v>
      </c>
      <c r="AH365" s="200">
        <f t="shared" si="261"/>
        <v>55.224129953530586</v>
      </c>
      <c r="AI365" s="200">
        <f t="shared" si="261"/>
        <v>54.494960346010693</v>
      </c>
      <c r="AJ365" s="205">
        <f t="shared" si="261"/>
        <v>53.75496384075953</v>
      </c>
    </row>
    <row r="366" spans="1:36" x14ac:dyDescent="0.3">
      <c r="A366" s="7" t="s">
        <v>214</v>
      </c>
      <c r="B366" s="55" t="s">
        <v>529</v>
      </c>
      <c r="C366" s="207">
        <f t="shared" ref="C366:H369" si="262">+C282*C451</f>
        <v>225.76345867149007</v>
      </c>
      <c r="D366" s="199">
        <f t="shared" si="262"/>
        <v>639.88691348371685</v>
      </c>
      <c r="E366" s="199">
        <f t="shared" si="262"/>
        <v>796.28737807505354</v>
      </c>
      <c r="F366" s="199">
        <f t="shared" si="262"/>
        <v>722.06359637053527</v>
      </c>
      <c r="G366" s="199">
        <f t="shared" si="262"/>
        <v>794.34749220062997</v>
      </c>
      <c r="H366" s="199">
        <f t="shared" si="262"/>
        <v>765.96692216310328</v>
      </c>
      <c r="I366" s="199">
        <f t="shared" ref="I366:AJ366" si="263">+I282*I448</f>
        <v>456.72010784346605</v>
      </c>
      <c r="J366" s="199">
        <f t="shared" si="263"/>
        <v>412.8893814285247</v>
      </c>
      <c r="K366" s="199">
        <f t="shared" si="263"/>
        <v>365.62936934984293</v>
      </c>
      <c r="L366" s="199">
        <f t="shared" si="263"/>
        <v>316.20359556549585</v>
      </c>
      <c r="M366" s="199">
        <f t="shared" si="263"/>
        <v>264.82518116930765</v>
      </c>
      <c r="N366" s="199">
        <f t="shared" si="263"/>
        <v>211.70136668109615</v>
      </c>
      <c r="O366" s="199">
        <f t="shared" si="263"/>
        <v>157.04149679180986</v>
      </c>
      <c r="P366" s="199">
        <f t="shared" si="263"/>
        <v>101.04735054943403</v>
      </c>
      <c r="Q366" s="199">
        <f t="shared" si="263"/>
        <v>43.922484168108817</v>
      </c>
      <c r="R366" s="199">
        <f t="shared" si="263"/>
        <v>-14.135102891526635</v>
      </c>
      <c r="S366" s="199">
        <f t="shared" si="263"/>
        <v>0</v>
      </c>
      <c r="T366" s="199">
        <f t="shared" si="263"/>
        <v>0</v>
      </c>
      <c r="U366" s="199">
        <f t="shared" si="263"/>
        <v>0</v>
      </c>
      <c r="V366" s="199">
        <f t="shared" si="263"/>
        <v>0</v>
      </c>
      <c r="W366" s="199">
        <f t="shared" si="263"/>
        <v>0</v>
      </c>
      <c r="X366" s="199">
        <f t="shared" si="263"/>
        <v>0</v>
      </c>
      <c r="Y366" s="199">
        <f t="shared" si="263"/>
        <v>0</v>
      </c>
      <c r="Z366" s="199">
        <f t="shared" si="263"/>
        <v>0</v>
      </c>
      <c r="AA366" s="199">
        <f t="shared" si="263"/>
        <v>0</v>
      </c>
      <c r="AB366" s="199">
        <f t="shared" si="263"/>
        <v>0</v>
      </c>
      <c r="AC366" s="199">
        <f t="shared" si="263"/>
        <v>0</v>
      </c>
      <c r="AD366" s="199">
        <f t="shared" si="263"/>
        <v>0</v>
      </c>
      <c r="AE366" s="199">
        <f t="shared" si="263"/>
        <v>0</v>
      </c>
      <c r="AF366" s="199">
        <f t="shared" si="263"/>
        <v>0</v>
      </c>
      <c r="AG366" s="199">
        <f t="shared" si="263"/>
        <v>0</v>
      </c>
      <c r="AH366" s="199">
        <f t="shared" si="263"/>
        <v>0</v>
      </c>
      <c r="AI366" s="199">
        <f t="shared" si="263"/>
        <v>0</v>
      </c>
      <c r="AJ366" s="203">
        <f t="shared" si="263"/>
        <v>0</v>
      </c>
    </row>
    <row r="367" spans="1:36" x14ac:dyDescent="0.3">
      <c r="A367" s="7" t="s">
        <v>215</v>
      </c>
      <c r="B367" s="55" t="s">
        <v>529</v>
      </c>
      <c r="C367" s="207">
        <f t="shared" si="262"/>
        <v>717.15569217971802</v>
      </c>
      <c r="D367" s="199">
        <f t="shared" si="262"/>
        <v>645.20327890475039</v>
      </c>
      <c r="E367" s="199">
        <f t="shared" si="262"/>
        <v>687.32660686442273</v>
      </c>
      <c r="F367" s="199">
        <f t="shared" si="262"/>
        <v>529.25950211443103</v>
      </c>
      <c r="G367" s="199">
        <f t="shared" si="262"/>
        <v>384.40518150186159</v>
      </c>
      <c r="H367" s="199">
        <f t="shared" si="262"/>
        <v>344.25057320972087</v>
      </c>
      <c r="I367" s="199">
        <f t="shared" ref="I367:AJ367" si="264">+I283*I449</f>
        <v>124.76357239544029</v>
      </c>
      <c r="J367" s="199">
        <f t="shared" si="264"/>
        <v>103.82204499487878</v>
      </c>
      <c r="K367" s="199">
        <f t="shared" si="264"/>
        <v>84.575883828333602</v>
      </c>
      <c r="L367" s="199">
        <f t="shared" si="264"/>
        <v>67.222636143922671</v>
      </c>
      <c r="M367" s="199">
        <f t="shared" si="264"/>
        <v>51.677097826974972</v>
      </c>
      <c r="N367" s="199">
        <f t="shared" si="264"/>
        <v>37.856441832165899</v>
      </c>
      <c r="O367" s="199">
        <f t="shared" si="264"/>
        <v>25.681359756554389</v>
      </c>
      <c r="P367" s="199">
        <f t="shared" si="264"/>
        <v>15.073915255917855</v>
      </c>
      <c r="Q367" s="199">
        <f t="shared" si="264"/>
        <v>5.9588882461759347</v>
      </c>
      <c r="R367" s="199">
        <f t="shared" si="264"/>
        <v>-1.7376556842048054</v>
      </c>
      <c r="S367" s="199">
        <f t="shared" si="264"/>
        <v>0</v>
      </c>
      <c r="T367" s="199">
        <f t="shared" si="264"/>
        <v>0</v>
      </c>
      <c r="U367" s="199">
        <f t="shared" si="264"/>
        <v>0</v>
      </c>
      <c r="V367" s="199">
        <f t="shared" si="264"/>
        <v>0</v>
      </c>
      <c r="W367" s="199">
        <f t="shared" si="264"/>
        <v>0</v>
      </c>
      <c r="X367" s="199">
        <f t="shared" si="264"/>
        <v>0</v>
      </c>
      <c r="Y367" s="199">
        <f t="shared" si="264"/>
        <v>0</v>
      </c>
      <c r="Z367" s="199">
        <f t="shared" si="264"/>
        <v>0</v>
      </c>
      <c r="AA367" s="199">
        <f t="shared" si="264"/>
        <v>0</v>
      </c>
      <c r="AB367" s="199">
        <f t="shared" si="264"/>
        <v>0</v>
      </c>
      <c r="AC367" s="199">
        <f t="shared" si="264"/>
        <v>0</v>
      </c>
      <c r="AD367" s="199">
        <f t="shared" si="264"/>
        <v>0</v>
      </c>
      <c r="AE367" s="199">
        <f t="shared" si="264"/>
        <v>0</v>
      </c>
      <c r="AF367" s="199">
        <f t="shared" si="264"/>
        <v>0</v>
      </c>
      <c r="AG367" s="199">
        <f t="shared" si="264"/>
        <v>0</v>
      </c>
      <c r="AH367" s="199">
        <f t="shared" si="264"/>
        <v>0</v>
      </c>
      <c r="AI367" s="199">
        <f t="shared" si="264"/>
        <v>0</v>
      </c>
      <c r="AJ367" s="203">
        <f t="shared" si="264"/>
        <v>0</v>
      </c>
    </row>
    <row r="368" spans="1:36" x14ac:dyDescent="0.3">
      <c r="A368" s="7" t="s">
        <v>216</v>
      </c>
      <c r="B368" s="55" t="s">
        <v>529</v>
      </c>
      <c r="C368" s="207">
        <f t="shared" si="262"/>
        <v>318.83800736924894</v>
      </c>
      <c r="D368" s="199">
        <f t="shared" si="262"/>
        <v>300.84274750388732</v>
      </c>
      <c r="E368" s="199">
        <f t="shared" si="262"/>
        <v>326.4556660185321</v>
      </c>
      <c r="F368" s="199">
        <f t="shared" si="262"/>
        <v>372.31614179317046</v>
      </c>
      <c r="G368" s="199">
        <f t="shared" si="262"/>
        <v>313.78703927505967</v>
      </c>
      <c r="H368" s="199">
        <f t="shared" si="262"/>
        <v>125.46987925820223</v>
      </c>
      <c r="I368" s="199">
        <f t="shared" ref="I368:AJ368" si="265">+I284*I450</f>
        <v>408.77205023770961</v>
      </c>
      <c r="J368" s="199">
        <f t="shared" si="265"/>
        <v>357.91180397892964</v>
      </c>
      <c r="K368" s="199">
        <f t="shared" si="265"/>
        <v>307.41099763394078</v>
      </c>
      <c r="L368" s="199">
        <f t="shared" si="265"/>
        <v>258.20158269312026</v>
      </c>
      <c r="M368" s="199">
        <f t="shared" si="265"/>
        <v>210.28140541812223</v>
      </c>
      <c r="N368" s="199">
        <f t="shared" si="265"/>
        <v>163.64878147712207</v>
      </c>
      <c r="O368" s="199">
        <f t="shared" si="265"/>
        <v>118.3082775652458</v>
      </c>
      <c r="P368" s="199">
        <f t="shared" si="265"/>
        <v>74.262679324849771</v>
      </c>
      <c r="Q368" s="199">
        <f t="shared" si="265"/>
        <v>31.519776105189468</v>
      </c>
      <c r="R368" s="199">
        <f t="shared" si="265"/>
        <v>-9.9134773867836028</v>
      </c>
      <c r="S368" s="199">
        <f t="shared" si="265"/>
        <v>0</v>
      </c>
      <c r="T368" s="199">
        <f t="shared" si="265"/>
        <v>0</v>
      </c>
      <c r="U368" s="199">
        <f t="shared" si="265"/>
        <v>0</v>
      </c>
      <c r="V368" s="199">
        <f t="shared" si="265"/>
        <v>0</v>
      </c>
      <c r="W368" s="199">
        <f t="shared" si="265"/>
        <v>0</v>
      </c>
      <c r="X368" s="199">
        <f t="shared" si="265"/>
        <v>0</v>
      </c>
      <c r="Y368" s="199">
        <f t="shared" si="265"/>
        <v>0</v>
      </c>
      <c r="Z368" s="199">
        <f t="shared" si="265"/>
        <v>0</v>
      </c>
      <c r="AA368" s="199">
        <f t="shared" si="265"/>
        <v>0</v>
      </c>
      <c r="AB368" s="199">
        <f t="shared" si="265"/>
        <v>0</v>
      </c>
      <c r="AC368" s="199">
        <f t="shared" si="265"/>
        <v>0</v>
      </c>
      <c r="AD368" s="199">
        <f t="shared" si="265"/>
        <v>0</v>
      </c>
      <c r="AE368" s="199">
        <f t="shared" si="265"/>
        <v>0</v>
      </c>
      <c r="AF368" s="199">
        <f t="shared" si="265"/>
        <v>0</v>
      </c>
      <c r="AG368" s="199">
        <f t="shared" si="265"/>
        <v>0</v>
      </c>
      <c r="AH368" s="199">
        <f t="shared" si="265"/>
        <v>0</v>
      </c>
      <c r="AI368" s="199">
        <f t="shared" si="265"/>
        <v>0</v>
      </c>
      <c r="AJ368" s="203">
        <f t="shared" si="265"/>
        <v>0</v>
      </c>
    </row>
    <row r="369" spans="1:36" x14ac:dyDescent="0.3">
      <c r="A369" s="7" t="s">
        <v>217</v>
      </c>
      <c r="B369" s="55" t="s">
        <v>529</v>
      </c>
      <c r="C369" s="208">
        <f t="shared" si="262"/>
        <v>0</v>
      </c>
      <c r="D369" s="200">
        <f t="shared" si="262"/>
        <v>0</v>
      </c>
      <c r="E369" s="200">
        <f t="shared" si="262"/>
        <v>0</v>
      </c>
      <c r="F369" s="200">
        <f t="shared" si="262"/>
        <v>0</v>
      </c>
      <c r="G369" s="200">
        <f t="shared" si="262"/>
        <v>0</v>
      </c>
      <c r="H369" s="200">
        <f t="shared" si="262"/>
        <v>0</v>
      </c>
      <c r="I369" s="200">
        <f t="shared" ref="I369:AJ369" si="266">+I285*I454</f>
        <v>0</v>
      </c>
      <c r="J369" s="200">
        <f t="shared" si="266"/>
        <v>0</v>
      </c>
      <c r="K369" s="200">
        <f t="shared" si="266"/>
        <v>0</v>
      </c>
      <c r="L369" s="200">
        <f t="shared" si="266"/>
        <v>0</v>
      </c>
      <c r="M369" s="200">
        <f t="shared" si="266"/>
        <v>0</v>
      </c>
      <c r="N369" s="200">
        <f t="shared" si="266"/>
        <v>0</v>
      </c>
      <c r="O369" s="200">
        <f t="shared" si="266"/>
        <v>0</v>
      </c>
      <c r="P369" s="200">
        <f t="shared" si="266"/>
        <v>0</v>
      </c>
      <c r="Q369" s="200">
        <f t="shared" si="266"/>
        <v>0</v>
      </c>
      <c r="R369" s="200">
        <f t="shared" si="266"/>
        <v>0</v>
      </c>
      <c r="S369" s="200">
        <f t="shared" si="266"/>
        <v>0</v>
      </c>
      <c r="T369" s="200">
        <f t="shared" si="266"/>
        <v>0</v>
      </c>
      <c r="U369" s="200">
        <f t="shared" si="266"/>
        <v>0</v>
      </c>
      <c r="V369" s="200">
        <f t="shared" si="266"/>
        <v>0</v>
      </c>
      <c r="W369" s="200">
        <f t="shared" si="266"/>
        <v>0</v>
      </c>
      <c r="X369" s="200">
        <f t="shared" si="266"/>
        <v>0</v>
      </c>
      <c r="Y369" s="200">
        <f t="shared" si="266"/>
        <v>0</v>
      </c>
      <c r="Z369" s="200">
        <f t="shared" si="266"/>
        <v>0</v>
      </c>
      <c r="AA369" s="200">
        <f t="shared" si="266"/>
        <v>0</v>
      </c>
      <c r="AB369" s="200">
        <f t="shared" si="266"/>
        <v>0</v>
      </c>
      <c r="AC369" s="200">
        <f t="shared" si="266"/>
        <v>0</v>
      </c>
      <c r="AD369" s="200">
        <f t="shared" si="266"/>
        <v>0</v>
      </c>
      <c r="AE369" s="200">
        <f t="shared" si="266"/>
        <v>0</v>
      </c>
      <c r="AF369" s="200">
        <f t="shared" si="266"/>
        <v>0</v>
      </c>
      <c r="AG369" s="200">
        <f t="shared" si="266"/>
        <v>0</v>
      </c>
      <c r="AH369" s="200">
        <f t="shared" si="266"/>
        <v>0</v>
      </c>
      <c r="AI369" s="200">
        <f t="shared" si="266"/>
        <v>0</v>
      </c>
      <c r="AJ369" s="205">
        <f t="shared" si="266"/>
        <v>0</v>
      </c>
    </row>
    <row r="370" spans="1:36" x14ac:dyDescent="0.3">
      <c r="A370" s="7" t="s">
        <v>218</v>
      </c>
      <c r="B370" s="55" t="s">
        <v>529</v>
      </c>
      <c r="C370" s="199">
        <f t="shared" ref="C370:H370" si="267">+C286*C456</f>
        <v>46695.794682829364</v>
      </c>
      <c r="D370" s="199">
        <f t="shared" si="267"/>
        <v>46028.065262848308</v>
      </c>
      <c r="E370" s="199">
        <f t="shared" si="267"/>
        <v>47961.271589090051</v>
      </c>
      <c r="F370" s="199">
        <f t="shared" si="267"/>
        <v>46406.845270787504</v>
      </c>
      <c r="G370" s="199">
        <f t="shared" si="267"/>
        <v>48073.652911267869</v>
      </c>
      <c r="H370" s="199">
        <f t="shared" si="267"/>
        <v>48171.72772403375</v>
      </c>
      <c r="I370" s="199">
        <f t="shared" ref="I370:AJ370" si="268">+I286*I452</f>
        <v>16748.095297546883</v>
      </c>
      <c r="J370" s="199">
        <f t="shared" si="268"/>
        <v>16577.692671863922</v>
      </c>
      <c r="K370" s="199">
        <f t="shared" si="268"/>
        <v>16368.633258916654</v>
      </c>
      <c r="L370" s="199">
        <f t="shared" si="268"/>
        <v>16159.077161138879</v>
      </c>
      <c r="M370" s="199">
        <f t="shared" si="268"/>
        <v>15948.828626276223</v>
      </c>
      <c r="N370" s="199">
        <f t="shared" si="268"/>
        <v>15737.540862756719</v>
      </c>
      <c r="O370" s="199">
        <f t="shared" si="268"/>
        <v>15525.200669585502</v>
      </c>
      <c r="P370" s="199">
        <f t="shared" si="268"/>
        <v>15311.429618466709</v>
      </c>
      <c r="Q370" s="199">
        <f t="shared" si="268"/>
        <v>15096.315714113349</v>
      </c>
      <c r="R370" s="199">
        <f t="shared" si="268"/>
        <v>14879.497238607613</v>
      </c>
      <c r="S370" s="199">
        <f t="shared" si="268"/>
        <v>14626.998665576892</v>
      </c>
      <c r="T370" s="199">
        <f t="shared" si="268"/>
        <v>14380.610974292422</v>
      </c>
      <c r="U370" s="199">
        <f t="shared" si="268"/>
        <v>14135.036692997503</v>
      </c>
      <c r="V370" s="199">
        <f t="shared" si="268"/>
        <v>13891.251173446628</v>
      </c>
      <c r="W370" s="199">
        <f t="shared" si="268"/>
        <v>13648.929927360981</v>
      </c>
      <c r="X370" s="199">
        <f t="shared" si="268"/>
        <v>13407.608449877062</v>
      </c>
      <c r="Y370" s="199">
        <f t="shared" si="268"/>
        <v>13170.614988456562</v>
      </c>
      <c r="Z370" s="199">
        <f t="shared" si="268"/>
        <v>12934.51251850582</v>
      </c>
      <c r="AA370" s="199">
        <f t="shared" si="268"/>
        <v>12700.357041070598</v>
      </c>
      <c r="AB370" s="199">
        <f t="shared" si="268"/>
        <v>12466.969227243339</v>
      </c>
      <c r="AC370" s="199">
        <f t="shared" si="268"/>
        <v>12207.02056333419</v>
      </c>
      <c r="AD370" s="199">
        <f t="shared" si="268"/>
        <v>11945.72248019311</v>
      </c>
      <c r="AE370" s="199">
        <f t="shared" si="268"/>
        <v>11686.756000935469</v>
      </c>
      <c r="AF370" s="199">
        <f t="shared" si="268"/>
        <v>11430.808643507808</v>
      </c>
      <c r="AG370" s="199">
        <f t="shared" si="268"/>
        <v>11177.50252558644</v>
      </c>
      <c r="AH370" s="199">
        <f t="shared" si="268"/>
        <v>10926.920147969446</v>
      </c>
      <c r="AI370" s="199">
        <f t="shared" si="268"/>
        <v>10678.989881852163</v>
      </c>
      <c r="AJ370" s="203">
        <f t="shared" si="268"/>
        <v>10433.94530795078</v>
      </c>
    </row>
    <row r="371" spans="1:36" x14ac:dyDescent="0.3">
      <c r="A371" s="7" t="s">
        <v>75</v>
      </c>
      <c r="B371" s="55" t="s">
        <v>529</v>
      </c>
      <c r="C371" s="198">
        <f t="shared" ref="C371:AJ371" si="269">+C287*C424</f>
        <v>0</v>
      </c>
      <c r="D371" s="198">
        <f t="shared" si="269"/>
        <v>0</v>
      </c>
      <c r="E371" s="198">
        <f t="shared" si="269"/>
        <v>0</v>
      </c>
      <c r="F371" s="198">
        <f t="shared" si="269"/>
        <v>0</v>
      </c>
      <c r="G371" s="198">
        <f t="shared" si="269"/>
        <v>0</v>
      </c>
      <c r="H371" s="198">
        <f t="shared" si="269"/>
        <v>0</v>
      </c>
      <c r="I371" s="198">
        <f t="shared" si="269"/>
        <v>0</v>
      </c>
      <c r="J371" s="198">
        <f t="shared" si="269"/>
        <v>0</v>
      </c>
      <c r="K371" s="198">
        <f t="shared" si="269"/>
        <v>0</v>
      </c>
      <c r="L371" s="198">
        <f t="shared" si="269"/>
        <v>0</v>
      </c>
      <c r="M371" s="198">
        <f t="shared" si="269"/>
        <v>0</v>
      </c>
      <c r="N371" s="198">
        <f t="shared" si="269"/>
        <v>0</v>
      </c>
      <c r="O371" s="198">
        <f t="shared" si="269"/>
        <v>0</v>
      </c>
      <c r="P371" s="198">
        <f t="shared" si="269"/>
        <v>0</v>
      </c>
      <c r="Q371" s="198">
        <f t="shared" si="269"/>
        <v>0</v>
      </c>
      <c r="R371" s="198">
        <f t="shared" si="269"/>
        <v>0</v>
      </c>
      <c r="S371" s="198">
        <f t="shared" si="269"/>
        <v>0</v>
      </c>
      <c r="T371" s="198">
        <f t="shared" si="269"/>
        <v>0</v>
      </c>
      <c r="U371" s="198">
        <f t="shared" si="269"/>
        <v>0</v>
      </c>
      <c r="V371" s="198">
        <f t="shared" si="269"/>
        <v>0</v>
      </c>
      <c r="W371" s="198">
        <f t="shared" si="269"/>
        <v>0</v>
      </c>
      <c r="X371" s="198">
        <f t="shared" si="269"/>
        <v>0</v>
      </c>
      <c r="Y371" s="198">
        <f t="shared" si="269"/>
        <v>0</v>
      </c>
      <c r="Z371" s="198">
        <f t="shared" si="269"/>
        <v>0</v>
      </c>
      <c r="AA371" s="198">
        <f t="shared" si="269"/>
        <v>0</v>
      </c>
      <c r="AB371" s="198">
        <f t="shared" si="269"/>
        <v>0</v>
      </c>
      <c r="AC371" s="198">
        <f t="shared" si="269"/>
        <v>0</v>
      </c>
      <c r="AD371" s="198">
        <f t="shared" si="269"/>
        <v>0</v>
      </c>
      <c r="AE371" s="198">
        <f t="shared" si="269"/>
        <v>0</v>
      </c>
      <c r="AF371" s="198">
        <f t="shared" si="269"/>
        <v>0</v>
      </c>
      <c r="AG371" s="198">
        <f t="shared" si="269"/>
        <v>0</v>
      </c>
      <c r="AH371" s="198">
        <f t="shared" si="269"/>
        <v>0</v>
      </c>
      <c r="AI371" s="198">
        <f t="shared" si="269"/>
        <v>0</v>
      </c>
      <c r="AJ371" s="204">
        <f t="shared" si="269"/>
        <v>0</v>
      </c>
    </row>
    <row r="372" spans="1:36" x14ac:dyDescent="0.3">
      <c r="A372" s="7" t="s">
        <v>219</v>
      </c>
      <c r="B372" s="55" t="s">
        <v>529</v>
      </c>
      <c r="C372" s="206">
        <f t="shared" ref="C372:H374" si="270">+C288*C430</f>
        <v>2485.014369443436</v>
      </c>
      <c r="D372" s="198">
        <f t="shared" si="270"/>
        <v>2565.7275990955191</v>
      </c>
      <c r="E372" s="198">
        <f t="shared" si="270"/>
        <v>2446.6543127432897</v>
      </c>
      <c r="F372" s="198">
        <f t="shared" si="270"/>
        <v>1287.9949917188644</v>
      </c>
      <c r="G372" s="198">
        <f t="shared" si="270"/>
        <v>1699.6144844331461</v>
      </c>
      <c r="H372" s="198">
        <f t="shared" si="270"/>
        <v>2040.5174027043263</v>
      </c>
      <c r="I372" s="198">
        <f t="shared" ref="I372:AJ372" si="271">+I288*I429</f>
        <v>634.43370390722885</v>
      </c>
      <c r="J372" s="198">
        <f t="shared" si="271"/>
        <v>637.79966666909786</v>
      </c>
      <c r="K372" s="198">
        <f t="shared" si="271"/>
        <v>639.6998482257892</v>
      </c>
      <c r="L372" s="198">
        <f t="shared" si="271"/>
        <v>641.57899922303477</v>
      </c>
      <c r="M372" s="198">
        <f t="shared" si="271"/>
        <v>643.42839227238392</v>
      </c>
      <c r="N372" s="198">
        <f t="shared" si="271"/>
        <v>645.23255090813859</v>
      </c>
      <c r="O372" s="198">
        <f t="shared" si="271"/>
        <v>646.98889947150371</v>
      </c>
      <c r="P372" s="198">
        <f t="shared" si="271"/>
        <v>648.67924360029178</v>
      </c>
      <c r="Q372" s="198">
        <f t="shared" si="271"/>
        <v>650.30428648949953</v>
      </c>
      <c r="R372" s="198">
        <f t="shared" si="271"/>
        <v>651.84511526632184</v>
      </c>
      <c r="S372" s="198">
        <f t="shared" si="271"/>
        <v>653.33863997114929</v>
      </c>
      <c r="T372" s="198">
        <f t="shared" si="271"/>
        <v>654.73882023608337</v>
      </c>
      <c r="U372" s="198">
        <f t="shared" si="271"/>
        <v>656.11604055934572</v>
      </c>
      <c r="V372" s="198">
        <f t="shared" si="271"/>
        <v>657.51581999747623</v>
      </c>
      <c r="W372" s="198">
        <f t="shared" si="271"/>
        <v>658.9245708826063</v>
      </c>
      <c r="X372" s="198">
        <f t="shared" si="271"/>
        <v>660.32068053699629</v>
      </c>
      <c r="Y372" s="198">
        <f t="shared" si="271"/>
        <v>661.12757020737774</v>
      </c>
      <c r="Z372" s="198">
        <f t="shared" si="271"/>
        <v>662.1004178875379</v>
      </c>
      <c r="AA372" s="198">
        <f t="shared" si="271"/>
        <v>663.11529446222403</v>
      </c>
      <c r="AB372" s="198">
        <f t="shared" si="271"/>
        <v>664.11270082505996</v>
      </c>
      <c r="AC372" s="198">
        <f t="shared" si="271"/>
        <v>665.18593632151305</v>
      </c>
      <c r="AD372" s="198">
        <f t="shared" si="271"/>
        <v>666.26165996361658</v>
      </c>
      <c r="AE372" s="198">
        <f t="shared" si="271"/>
        <v>667.32712452467638</v>
      </c>
      <c r="AF372" s="198">
        <f t="shared" si="271"/>
        <v>668.42419586421636</v>
      </c>
      <c r="AG372" s="198">
        <f t="shared" si="271"/>
        <v>669.53497219172925</v>
      </c>
      <c r="AH372" s="198">
        <f t="shared" si="271"/>
        <v>670.66793805070893</v>
      </c>
      <c r="AI372" s="198">
        <f t="shared" si="271"/>
        <v>671.82265702580605</v>
      </c>
      <c r="AJ372" s="204">
        <f t="shared" si="271"/>
        <v>673.01824764539447</v>
      </c>
    </row>
    <row r="373" spans="1:36" x14ac:dyDescent="0.3">
      <c r="A373" s="7" t="s">
        <v>220</v>
      </c>
      <c r="B373" s="55" t="s">
        <v>529</v>
      </c>
      <c r="C373" s="207">
        <f t="shared" si="270"/>
        <v>5388.0512621067701</v>
      </c>
      <c r="D373" s="199">
        <f t="shared" si="270"/>
        <v>5178.113546575787</v>
      </c>
      <c r="E373" s="199">
        <f t="shared" si="270"/>
        <v>5499.4778109896133</v>
      </c>
      <c r="F373" s="199">
        <f t="shared" si="270"/>
        <v>4570.0644281207742</v>
      </c>
      <c r="G373" s="199">
        <f t="shared" si="270"/>
        <v>4979.570417357796</v>
      </c>
      <c r="H373" s="199">
        <f t="shared" si="270"/>
        <v>5321.2910789764383</v>
      </c>
      <c r="I373" s="199">
        <f t="shared" ref="I373:AJ373" si="272">+I289*I430</f>
        <v>15809.775278004119</v>
      </c>
      <c r="J373" s="199">
        <f t="shared" si="272"/>
        <v>15517.514881121757</v>
      </c>
      <c r="K373" s="199">
        <f t="shared" si="272"/>
        <v>15191.281452782399</v>
      </c>
      <c r="L373" s="199">
        <f t="shared" si="272"/>
        <v>14867.084187074501</v>
      </c>
      <c r="M373" s="199">
        <f t="shared" si="272"/>
        <v>14544.732067074528</v>
      </c>
      <c r="N373" s="199">
        <f t="shared" si="272"/>
        <v>14223.904419646324</v>
      </c>
      <c r="O373" s="199">
        <f t="shared" si="272"/>
        <v>13904.591287592946</v>
      </c>
      <c r="P373" s="199">
        <f t="shared" si="272"/>
        <v>13586.45979385082</v>
      </c>
      <c r="Q373" s="199">
        <f t="shared" si="272"/>
        <v>13269.600452822324</v>
      </c>
      <c r="R373" s="199">
        <f t="shared" si="272"/>
        <v>12953.710278252367</v>
      </c>
      <c r="S373" s="199">
        <f t="shared" si="272"/>
        <v>12639.603951747764</v>
      </c>
      <c r="T373" s="199">
        <f t="shared" si="272"/>
        <v>12326.454976980525</v>
      </c>
      <c r="U373" s="199">
        <f t="shared" si="272"/>
        <v>12015.662206174571</v>
      </c>
      <c r="V373" s="199">
        <f t="shared" si="272"/>
        <v>11708.03601767884</v>
      </c>
      <c r="W373" s="199">
        <f t="shared" si="272"/>
        <v>11403.272460204404</v>
      </c>
      <c r="X373" s="199">
        <f t="shared" si="272"/>
        <v>11100.960946292211</v>
      </c>
      <c r="Y373" s="199">
        <f t="shared" si="272"/>
        <v>10791.675195480484</v>
      </c>
      <c r="Z373" s="199">
        <f t="shared" si="272"/>
        <v>10488.197523185549</v>
      </c>
      <c r="AA373" s="199">
        <f t="shared" si="272"/>
        <v>10188.343803466374</v>
      </c>
      <c r="AB373" s="199">
        <f t="shared" si="272"/>
        <v>9891.1293210793174</v>
      </c>
      <c r="AC373" s="199">
        <f t="shared" si="272"/>
        <v>9597.8868054858231</v>
      </c>
      <c r="AD373" s="199">
        <f t="shared" si="272"/>
        <v>9307.4497282334996</v>
      </c>
      <c r="AE373" s="199">
        <f t="shared" si="272"/>
        <v>9019.6067818705542</v>
      </c>
      <c r="AF373" s="199">
        <f t="shared" si="272"/>
        <v>8734.8838479286496</v>
      </c>
      <c r="AG373" s="199">
        <f t="shared" si="272"/>
        <v>8452.978325775739</v>
      </c>
      <c r="AH373" s="199">
        <f t="shared" si="272"/>
        <v>8173.9420974325558</v>
      </c>
      <c r="AI373" s="199">
        <f t="shared" si="272"/>
        <v>7897.7084799355016</v>
      </c>
      <c r="AJ373" s="203">
        <f t="shared" si="272"/>
        <v>7624.4342836962696</v>
      </c>
    </row>
    <row r="374" spans="1:36" x14ac:dyDescent="0.3">
      <c r="A374" s="7" t="s">
        <v>221</v>
      </c>
      <c r="B374" s="55" t="s">
        <v>529</v>
      </c>
      <c r="C374" s="207">
        <f t="shared" si="270"/>
        <v>24436.719689239355</v>
      </c>
      <c r="D374" s="199">
        <f t="shared" si="270"/>
        <v>23961.622516882697</v>
      </c>
      <c r="E374" s="199">
        <f t="shared" si="270"/>
        <v>25220.063700133316</v>
      </c>
      <c r="F374" s="199">
        <f t="shared" si="270"/>
        <v>21558.727263137214</v>
      </c>
      <c r="G374" s="199">
        <f t="shared" si="270"/>
        <v>23064.743739377813</v>
      </c>
      <c r="H374" s="199">
        <f t="shared" si="270"/>
        <v>23736.363296838143</v>
      </c>
      <c r="I374" s="199">
        <f t="shared" ref="I374:AJ374" si="273">+I290*I431</f>
        <v>20336.424148455</v>
      </c>
      <c r="J374" s="199">
        <f t="shared" si="273"/>
        <v>20414.385338656415</v>
      </c>
      <c r="K374" s="199">
        <f t="shared" si="273"/>
        <v>20445.163484025517</v>
      </c>
      <c r="L374" s="199">
        <f t="shared" si="273"/>
        <v>20475.074493671207</v>
      </c>
      <c r="M374" s="199">
        <f t="shared" si="273"/>
        <v>20503.845444504946</v>
      </c>
      <c r="N374" s="199">
        <f t="shared" si="273"/>
        <v>20530.990271405117</v>
      </c>
      <c r="O374" s="199">
        <f t="shared" si="273"/>
        <v>20556.435681656851</v>
      </c>
      <c r="P374" s="199">
        <f t="shared" si="273"/>
        <v>20579.613327775136</v>
      </c>
      <c r="Q374" s="199">
        <f t="shared" si="273"/>
        <v>20600.556900633306</v>
      </c>
      <c r="R374" s="199">
        <f t="shared" si="273"/>
        <v>20618.679447028902</v>
      </c>
      <c r="S374" s="199">
        <f t="shared" si="273"/>
        <v>20635.160663941737</v>
      </c>
      <c r="T374" s="199">
        <f t="shared" si="273"/>
        <v>20648.557248991918</v>
      </c>
      <c r="U374" s="199">
        <f t="shared" si="273"/>
        <v>20661.100755585281</v>
      </c>
      <c r="V374" s="199">
        <f t="shared" si="273"/>
        <v>20674.227604389664</v>
      </c>
      <c r="W374" s="199">
        <f t="shared" si="273"/>
        <v>20687.50990408241</v>
      </c>
      <c r="X374" s="199">
        <f t="shared" si="273"/>
        <v>20700.270714028673</v>
      </c>
      <c r="Y374" s="199">
        <f t="shared" si="273"/>
        <v>20694.465705665796</v>
      </c>
      <c r="Z374" s="199">
        <f t="shared" si="273"/>
        <v>20693.782693729441</v>
      </c>
      <c r="AA374" s="199">
        <f t="shared" si="273"/>
        <v>20694.332454776846</v>
      </c>
      <c r="AB374" s="199">
        <f t="shared" si="273"/>
        <v>20694.256728852972</v>
      </c>
      <c r="AC374" s="199">
        <f t="shared" si="273"/>
        <v>20696.462544634924</v>
      </c>
      <c r="AD374" s="199">
        <f t="shared" si="273"/>
        <v>20698.662386413624</v>
      </c>
      <c r="AE374" s="199">
        <f t="shared" si="273"/>
        <v>20700.462095364808</v>
      </c>
      <c r="AF374" s="199">
        <f t="shared" si="273"/>
        <v>20703.161407977565</v>
      </c>
      <c r="AG374" s="199">
        <f t="shared" si="273"/>
        <v>20706.203794999601</v>
      </c>
      <c r="AH374" s="199">
        <f t="shared" si="273"/>
        <v>20709.850850850919</v>
      </c>
      <c r="AI374" s="199">
        <f t="shared" si="273"/>
        <v>20714.087499790065</v>
      </c>
      <c r="AJ374" s="203">
        <f t="shared" si="273"/>
        <v>20719.500741983084</v>
      </c>
    </row>
    <row r="375" spans="1:36" x14ac:dyDescent="0.3">
      <c r="A375" s="7" t="s">
        <v>222</v>
      </c>
      <c r="B375" s="55" t="s">
        <v>529</v>
      </c>
      <c r="C375" s="208">
        <f t="shared" ref="C375:H375" si="274">+C291*C434</f>
        <v>1809.6442594998571</v>
      </c>
      <c r="D375" s="200">
        <f t="shared" si="274"/>
        <v>1833.101385280926</v>
      </c>
      <c r="E375" s="200">
        <f t="shared" si="274"/>
        <v>1614.2551095233641</v>
      </c>
      <c r="F375" s="200">
        <f t="shared" si="274"/>
        <v>1163.1998070690427</v>
      </c>
      <c r="G375" s="200">
        <f t="shared" si="274"/>
        <v>1343.4479731958565</v>
      </c>
      <c r="H375" s="200">
        <f t="shared" si="274"/>
        <v>1462.7758296640366</v>
      </c>
      <c r="I375" s="200">
        <f t="shared" ref="I375:AJ375" si="275">+I291*I433</f>
        <v>915.24661452288842</v>
      </c>
      <c r="J375" s="200">
        <f t="shared" si="275"/>
        <v>857.40661757086957</v>
      </c>
      <c r="K375" s="200">
        <f t="shared" si="275"/>
        <v>797.06501703693357</v>
      </c>
      <c r="L375" s="200">
        <f t="shared" si="275"/>
        <v>736.31664387581588</v>
      </c>
      <c r="M375" s="200">
        <f t="shared" si="275"/>
        <v>675.16287913105214</v>
      </c>
      <c r="N375" s="200">
        <f t="shared" si="275"/>
        <v>613.60205240280129</v>
      </c>
      <c r="O375" s="200">
        <f t="shared" si="275"/>
        <v>551.64951395381183</v>
      </c>
      <c r="P375" s="200">
        <f t="shared" si="275"/>
        <v>489.30977711518159</v>
      </c>
      <c r="Q375" s="200">
        <f t="shared" si="275"/>
        <v>426.60683639620669</v>
      </c>
      <c r="R375" s="200">
        <f t="shared" si="275"/>
        <v>363.55339485551053</v>
      </c>
      <c r="S375" s="200">
        <f t="shared" si="275"/>
        <v>300.19516085222847</v>
      </c>
      <c r="T375" s="200">
        <f t="shared" si="275"/>
        <v>236.53329183769395</v>
      </c>
      <c r="U375" s="200">
        <f t="shared" si="275"/>
        <v>172.61757768709973</v>
      </c>
      <c r="V375" s="200">
        <f t="shared" si="275"/>
        <v>108.46598828122505</v>
      </c>
      <c r="W375" s="200">
        <f t="shared" si="275"/>
        <v>44.074609642123754</v>
      </c>
      <c r="X375" s="200">
        <f t="shared" si="275"/>
        <v>-20.554952479654744</v>
      </c>
      <c r="Y375" s="200">
        <f t="shared" si="275"/>
        <v>0</v>
      </c>
      <c r="Z375" s="200">
        <f t="shared" si="275"/>
        <v>0</v>
      </c>
      <c r="AA375" s="200">
        <f t="shared" si="275"/>
        <v>0</v>
      </c>
      <c r="AB375" s="200">
        <f t="shared" si="275"/>
        <v>0</v>
      </c>
      <c r="AC375" s="200">
        <f t="shared" si="275"/>
        <v>0</v>
      </c>
      <c r="AD375" s="200">
        <f t="shared" si="275"/>
        <v>0</v>
      </c>
      <c r="AE375" s="200">
        <f t="shared" si="275"/>
        <v>0</v>
      </c>
      <c r="AF375" s="200">
        <f t="shared" si="275"/>
        <v>0</v>
      </c>
      <c r="AG375" s="200">
        <f t="shared" si="275"/>
        <v>0</v>
      </c>
      <c r="AH375" s="200">
        <f t="shared" si="275"/>
        <v>0</v>
      </c>
      <c r="AI375" s="200">
        <f t="shared" si="275"/>
        <v>0</v>
      </c>
      <c r="AJ375" s="205">
        <f t="shared" si="275"/>
        <v>0</v>
      </c>
    </row>
    <row r="376" spans="1:36" x14ac:dyDescent="0.3">
      <c r="A376" s="7" t="s">
        <v>223</v>
      </c>
      <c r="B376" s="55" t="s">
        <v>529</v>
      </c>
      <c r="C376" s="199">
        <f t="shared" ref="C376:H376" si="276">+C292*C440</f>
        <v>54.90950719015914</v>
      </c>
      <c r="D376" s="199">
        <f t="shared" si="276"/>
        <v>58.215232641245429</v>
      </c>
      <c r="E376" s="199">
        <f t="shared" si="276"/>
        <v>65.0449170055048</v>
      </c>
      <c r="F376" s="199">
        <f t="shared" si="276"/>
        <v>75.183218507843506</v>
      </c>
      <c r="G376" s="199">
        <f t="shared" si="276"/>
        <v>89.320243558751898</v>
      </c>
      <c r="H376" s="199">
        <f t="shared" si="276"/>
        <v>120.48218968118988</v>
      </c>
      <c r="I376" s="199">
        <f t="shared" ref="I376:AJ376" si="277">+I292*I438</f>
        <v>200.28724521468507</v>
      </c>
      <c r="J376" s="199">
        <f t="shared" si="277"/>
        <v>212.31895435956494</v>
      </c>
      <c r="K376" s="199">
        <f t="shared" si="277"/>
        <v>223.82744825296115</v>
      </c>
      <c r="L376" s="199">
        <f t="shared" si="277"/>
        <v>235.26856512408173</v>
      </c>
      <c r="M376" s="199">
        <f t="shared" si="277"/>
        <v>246.63870994054048</v>
      </c>
      <c r="N376" s="199">
        <f t="shared" si="277"/>
        <v>257.93102780495434</v>
      </c>
      <c r="O376" s="199">
        <f t="shared" si="277"/>
        <v>269.14304578829842</v>
      </c>
      <c r="P376" s="199">
        <f t="shared" si="277"/>
        <v>280.265414597497</v>
      </c>
      <c r="Q376" s="199">
        <f t="shared" si="277"/>
        <v>291.2961330084334</v>
      </c>
      <c r="R376" s="199">
        <f t="shared" si="277"/>
        <v>302.22420638437882</v>
      </c>
      <c r="S376" s="199">
        <f t="shared" si="277"/>
        <v>313.06426913642974</v>
      </c>
      <c r="T376" s="199">
        <f t="shared" si="277"/>
        <v>323.79227455802925</v>
      </c>
      <c r="U376" s="199">
        <f t="shared" si="277"/>
        <v>334.44075705304675</v>
      </c>
      <c r="V376" s="199">
        <f t="shared" si="277"/>
        <v>345.03351178901613</v>
      </c>
      <c r="W376" s="199">
        <f t="shared" si="277"/>
        <v>355.56515255876008</v>
      </c>
      <c r="X376" s="199">
        <f t="shared" si="277"/>
        <v>366.02500907177028</v>
      </c>
      <c r="Y376" s="199">
        <f t="shared" si="277"/>
        <v>376.50854122764878</v>
      </c>
      <c r="Z376" s="199">
        <f t="shared" si="277"/>
        <v>386.92649577692669</v>
      </c>
      <c r="AA376" s="199">
        <f t="shared" si="277"/>
        <v>397.31218676607364</v>
      </c>
      <c r="AB376" s="199">
        <f t="shared" si="277"/>
        <v>407.63180471377666</v>
      </c>
      <c r="AC376" s="199">
        <f t="shared" si="277"/>
        <v>417.94404578472171</v>
      </c>
      <c r="AD376" s="199">
        <f t="shared" si="277"/>
        <v>428.20587607178948</v>
      </c>
      <c r="AE376" s="199">
        <f t="shared" si="277"/>
        <v>438.40981604243353</v>
      </c>
      <c r="AF376" s="199">
        <f t="shared" si="277"/>
        <v>448.58430238793665</v>
      </c>
      <c r="AG376" s="199">
        <f t="shared" si="277"/>
        <v>458.71916716712377</v>
      </c>
      <c r="AH376" s="199">
        <f t="shared" si="277"/>
        <v>468.82165771655042</v>
      </c>
      <c r="AI376" s="199">
        <f t="shared" si="277"/>
        <v>478.89310953006509</v>
      </c>
      <c r="AJ376" s="204">
        <f t="shared" si="277"/>
        <v>488.94901480170938</v>
      </c>
    </row>
    <row r="377" spans="1:36" x14ac:dyDescent="0.3">
      <c r="A377" s="7" t="s">
        <v>224</v>
      </c>
      <c r="B377" s="55" t="s">
        <v>529</v>
      </c>
      <c r="C377" s="206">
        <f t="shared" ref="C377:H377" si="278">+C293*C449</f>
        <v>15.322955939249946</v>
      </c>
      <c r="D377" s="198">
        <f t="shared" si="278"/>
        <v>28.348107337557586</v>
      </c>
      <c r="E377" s="198">
        <f t="shared" si="278"/>
        <v>42.549757739942123</v>
      </c>
      <c r="F377" s="198">
        <f t="shared" si="278"/>
        <v>33.65600393661704</v>
      </c>
      <c r="G377" s="198">
        <f t="shared" si="278"/>
        <v>90.126883160182587</v>
      </c>
      <c r="H377" s="198">
        <f t="shared" si="278"/>
        <v>133.12804466494723</v>
      </c>
      <c r="I377" s="198">
        <f t="shared" ref="I377:AJ377" si="279">+I293*I446</f>
        <v>88.193876639456718</v>
      </c>
      <c r="J377" s="198">
        <f t="shared" si="279"/>
        <v>95.119986477898038</v>
      </c>
      <c r="K377" s="198">
        <f t="shared" si="279"/>
        <v>101.92584414104914</v>
      </c>
      <c r="L377" s="198">
        <f t="shared" si="279"/>
        <v>108.811338798061</v>
      </c>
      <c r="M377" s="198">
        <f t="shared" si="279"/>
        <v>115.77394912387746</v>
      </c>
      <c r="N377" s="198">
        <f t="shared" si="279"/>
        <v>122.80950373438102</v>
      </c>
      <c r="O377" s="198">
        <f t="shared" si="279"/>
        <v>129.91576803685845</v>
      </c>
      <c r="P377" s="198">
        <f t="shared" si="279"/>
        <v>137.08708661420926</v>
      </c>
      <c r="Q377" s="198">
        <f t="shared" si="279"/>
        <v>144.32121458811889</v>
      </c>
      <c r="R377" s="198">
        <f t="shared" si="279"/>
        <v>151.61135586001944</v>
      </c>
      <c r="S377" s="198">
        <f t="shared" si="279"/>
        <v>158.96346752983726</v>
      </c>
      <c r="T377" s="198">
        <f t="shared" si="279"/>
        <v>166.36399721177435</v>
      </c>
      <c r="U377" s="198">
        <f t="shared" si="279"/>
        <v>173.82823032028568</v>
      </c>
      <c r="V377" s="198">
        <f t="shared" si="279"/>
        <v>181.36763642163694</v>
      </c>
      <c r="W377" s="199">
        <f t="shared" si="279"/>
        <v>188.97872804535851</v>
      </c>
      <c r="X377" s="199">
        <f t="shared" si="279"/>
        <v>196.65504364213979</v>
      </c>
      <c r="Y377" s="199">
        <f t="shared" si="279"/>
        <v>204.4474986998207</v>
      </c>
      <c r="Z377" s="199">
        <f t="shared" si="279"/>
        <v>212.30782603289538</v>
      </c>
      <c r="AA377" s="199">
        <f t="shared" si="279"/>
        <v>220.25365943345818</v>
      </c>
      <c r="AB377" s="199">
        <f t="shared" si="279"/>
        <v>228.26579003376676</v>
      </c>
      <c r="AC377" s="199">
        <f t="shared" si="279"/>
        <v>236.37656143222532</v>
      </c>
      <c r="AD377" s="199">
        <f t="shared" si="279"/>
        <v>244.56151854558124</v>
      </c>
      <c r="AE377" s="199">
        <f t="shared" si="279"/>
        <v>252.81574428063647</v>
      </c>
      <c r="AF377" s="199">
        <f t="shared" si="279"/>
        <v>261.15506152548534</v>
      </c>
      <c r="AG377" s="199">
        <f t="shared" si="279"/>
        <v>269.57322749225051</v>
      </c>
      <c r="AH377" s="199">
        <f t="shared" si="279"/>
        <v>278.07409983914152</v>
      </c>
      <c r="AI377" s="199">
        <f t="shared" si="279"/>
        <v>286.65815048692895</v>
      </c>
      <c r="AJ377" s="203">
        <f t="shared" si="279"/>
        <v>295.33442591354748</v>
      </c>
    </row>
    <row r="378" spans="1:36" x14ac:dyDescent="0.3">
      <c r="A378" s="7" t="s">
        <v>225</v>
      </c>
      <c r="B378" s="55" t="s">
        <v>529</v>
      </c>
      <c r="C378" s="207">
        <f t="shared" ref="C378:H378" si="280">+C294*C447</f>
        <v>1545.6778780598811</v>
      </c>
      <c r="D378" s="199">
        <f t="shared" si="280"/>
        <v>1610.5936555254332</v>
      </c>
      <c r="E378" s="199">
        <f t="shared" si="280"/>
        <v>1704.3649459068185</v>
      </c>
      <c r="F378" s="199">
        <f t="shared" si="280"/>
        <v>1545.3101345975995</v>
      </c>
      <c r="G378" s="199">
        <f t="shared" si="280"/>
        <v>1965.3392685240419</v>
      </c>
      <c r="H378" s="199">
        <f t="shared" si="280"/>
        <v>1942.1192751533883</v>
      </c>
      <c r="I378" s="199">
        <f t="shared" ref="I378:AJ378" si="281">+I294*I444</f>
        <v>2954.4287709740729</v>
      </c>
      <c r="J378" s="199">
        <f t="shared" si="281"/>
        <v>2974.7635866048172</v>
      </c>
      <c r="K378" s="199">
        <f t="shared" si="281"/>
        <v>2988.1204044597812</v>
      </c>
      <c r="L378" s="199">
        <f t="shared" si="281"/>
        <v>3001.2279531068198</v>
      </c>
      <c r="M378" s="199">
        <f t="shared" si="281"/>
        <v>3014.0461842413388</v>
      </c>
      <c r="N378" s="199">
        <f t="shared" si="281"/>
        <v>3026.5031906411173</v>
      </c>
      <c r="O378" s="199">
        <f t="shared" si="281"/>
        <v>3038.5873138694515</v>
      </c>
      <c r="P378" s="199">
        <f t="shared" si="281"/>
        <v>3050.21344609161</v>
      </c>
      <c r="Q378" s="199">
        <f t="shared" si="281"/>
        <v>3061.3851006363884</v>
      </c>
      <c r="R378" s="199">
        <f t="shared" si="281"/>
        <v>3072.0134385378196</v>
      </c>
      <c r="S378" s="199">
        <f t="shared" si="281"/>
        <v>3082.272681541001</v>
      </c>
      <c r="T378" s="199">
        <f t="shared" si="281"/>
        <v>3091.9461191666228</v>
      </c>
      <c r="U378" s="199">
        <f t="shared" si="281"/>
        <v>3101.3665919537939</v>
      </c>
      <c r="V378" s="199">
        <f t="shared" si="281"/>
        <v>3110.7505953593145</v>
      </c>
      <c r="W378" s="199">
        <f t="shared" si="281"/>
        <v>3120.0354846898217</v>
      </c>
      <c r="X378" s="199">
        <f t="shared" si="281"/>
        <v>3129.120328505684</v>
      </c>
      <c r="Y378" s="199">
        <f t="shared" si="281"/>
        <v>3138.7992916064877</v>
      </c>
      <c r="Z378" s="199">
        <f t="shared" si="281"/>
        <v>3148.2875341484842</v>
      </c>
      <c r="AA378" s="199">
        <f t="shared" si="281"/>
        <v>3157.8484530833161</v>
      </c>
      <c r="AB378" s="199">
        <f t="shared" si="281"/>
        <v>3167.2003895581111</v>
      </c>
      <c r="AC378" s="199">
        <f t="shared" si="281"/>
        <v>3176.7897450097757</v>
      </c>
      <c r="AD378" s="199">
        <f t="shared" si="281"/>
        <v>3186.2684284469997</v>
      </c>
      <c r="AE378" s="199">
        <f t="shared" si="281"/>
        <v>3195.5765450221002</v>
      </c>
      <c r="AF378" s="199">
        <f t="shared" si="281"/>
        <v>3204.9157214873844</v>
      </c>
      <c r="AG378" s="199">
        <f t="shared" si="281"/>
        <v>3214.2016452700045</v>
      </c>
      <c r="AH378" s="199">
        <f t="shared" si="281"/>
        <v>3223.4763613185241</v>
      </c>
      <c r="AI378" s="199">
        <f t="shared" si="281"/>
        <v>3232.7391419205846</v>
      </c>
      <c r="AJ378" s="203">
        <f t="shared" si="281"/>
        <v>3242.0834081499943</v>
      </c>
    </row>
    <row r="379" spans="1:36" x14ac:dyDescent="0.3">
      <c r="A379" s="7" t="s">
        <v>226</v>
      </c>
      <c r="B379" s="55" t="s">
        <v>529</v>
      </c>
      <c r="C379" s="207">
        <f t="shared" ref="C379:H379" si="282">+C295*C446</f>
        <v>0</v>
      </c>
      <c r="D379" s="199">
        <f t="shared" si="282"/>
        <v>0</v>
      </c>
      <c r="E379" s="199">
        <f t="shared" si="282"/>
        <v>0</v>
      </c>
      <c r="F379" s="199">
        <f t="shared" si="282"/>
        <v>0</v>
      </c>
      <c r="G379" s="199">
        <f t="shared" si="282"/>
        <v>0</v>
      </c>
      <c r="H379" s="199">
        <f t="shared" si="282"/>
        <v>0</v>
      </c>
      <c r="I379" s="199">
        <f t="shared" ref="I379:AJ379" si="283">+I295*I443</f>
        <v>0</v>
      </c>
      <c r="J379" s="199">
        <f t="shared" si="283"/>
        <v>0</v>
      </c>
      <c r="K379" s="199">
        <f t="shared" si="283"/>
        <v>0</v>
      </c>
      <c r="L379" s="199">
        <f t="shared" si="283"/>
        <v>0</v>
      </c>
      <c r="M379" s="199">
        <f t="shared" si="283"/>
        <v>0</v>
      </c>
      <c r="N379" s="199">
        <f t="shared" si="283"/>
        <v>0</v>
      </c>
      <c r="O379" s="199">
        <f t="shared" si="283"/>
        <v>0</v>
      </c>
      <c r="P379" s="199">
        <f t="shared" si="283"/>
        <v>0</v>
      </c>
      <c r="Q379" s="199">
        <f t="shared" si="283"/>
        <v>0</v>
      </c>
      <c r="R379" s="199">
        <f t="shared" si="283"/>
        <v>0</v>
      </c>
      <c r="S379" s="199">
        <f t="shared" si="283"/>
        <v>0</v>
      </c>
      <c r="T379" s="199">
        <f t="shared" si="283"/>
        <v>0</v>
      </c>
      <c r="U379" s="199">
        <f t="shared" si="283"/>
        <v>0</v>
      </c>
      <c r="V379" s="199">
        <f t="shared" si="283"/>
        <v>0</v>
      </c>
      <c r="W379" s="199">
        <f t="shared" si="283"/>
        <v>0</v>
      </c>
      <c r="X379" s="199">
        <f t="shared" si="283"/>
        <v>0</v>
      </c>
      <c r="Y379" s="199">
        <f t="shared" si="283"/>
        <v>0</v>
      </c>
      <c r="Z379" s="199">
        <f t="shared" si="283"/>
        <v>0</v>
      </c>
      <c r="AA379" s="199">
        <f t="shared" si="283"/>
        <v>0</v>
      </c>
      <c r="AB379" s="199">
        <f t="shared" si="283"/>
        <v>0</v>
      </c>
      <c r="AC379" s="199">
        <f t="shared" si="283"/>
        <v>0</v>
      </c>
      <c r="AD379" s="199">
        <f t="shared" si="283"/>
        <v>0</v>
      </c>
      <c r="AE379" s="199">
        <f t="shared" si="283"/>
        <v>0</v>
      </c>
      <c r="AF379" s="199">
        <f t="shared" si="283"/>
        <v>0</v>
      </c>
      <c r="AG379" s="199">
        <f t="shared" si="283"/>
        <v>0</v>
      </c>
      <c r="AH379" s="199">
        <f t="shared" si="283"/>
        <v>0</v>
      </c>
      <c r="AI379" s="199">
        <f t="shared" si="283"/>
        <v>0</v>
      </c>
      <c r="AJ379" s="203">
        <f t="shared" si="283"/>
        <v>0</v>
      </c>
    </row>
    <row r="380" spans="1:36" x14ac:dyDescent="0.3">
      <c r="A380" s="7" t="s">
        <v>227</v>
      </c>
      <c r="B380" s="55" t="s">
        <v>529</v>
      </c>
      <c r="C380" s="207">
        <f t="shared" ref="C380:H380" si="284">+C296*C450</f>
        <v>42.686456794364915</v>
      </c>
      <c r="D380" s="199">
        <f t="shared" si="284"/>
        <v>45.572395508775848</v>
      </c>
      <c r="E380" s="199">
        <f t="shared" si="284"/>
        <v>33.079817122407626</v>
      </c>
      <c r="F380" s="199">
        <f t="shared" si="284"/>
        <v>22.430110502147528</v>
      </c>
      <c r="G380" s="199">
        <f t="shared" si="284"/>
        <v>44.891446117776894</v>
      </c>
      <c r="H380" s="199">
        <f t="shared" si="284"/>
        <v>45.116016029698969</v>
      </c>
      <c r="I380" s="199">
        <f t="shared" ref="I380:AJ380" si="285">+I296*I447</f>
        <v>13.529993530666895</v>
      </c>
      <c r="J380" s="199">
        <f t="shared" si="285"/>
        <v>13.446116303778956</v>
      </c>
      <c r="K380" s="199">
        <f t="shared" si="285"/>
        <v>13.328420751669372</v>
      </c>
      <c r="L380" s="199">
        <f t="shared" si="285"/>
        <v>13.207756172437792</v>
      </c>
      <c r="M380" s="199">
        <f t="shared" si="285"/>
        <v>13.083983392650195</v>
      </c>
      <c r="N380" s="199">
        <f t="shared" si="285"/>
        <v>12.956836459795554</v>
      </c>
      <c r="O380" s="199">
        <f t="shared" si="285"/>
        <v>12.826321040623663</v>
      </c>
      <c r="P380" s="199">
        <f t="shared" si="285"/>
        <v>12.692140073582017</v>
      </c>
      <c r="Q380" s="199">
        <f t="shared" si="285"/>
        <v>12.554380522060043</v>
      </c>
      <c r="R380" s="199">
        <f t="shared" si="285"/>
        <v>12.412755516563704</v>
      </c>
      <c r="S380" s="199">
        <f t="shared" si="285"/>
        <v>12.268046861961462</v>
      </c>
      <c r="T380" s="199">
        <f t="shared" si="285"/>
        <v>12.119462109892046</v>
      </c>
      <c r="U380" s="199">
        <f t="shared" si="285"/>
        <v>11.968382253442293</v>
      </c>
      <c r="V380" s="199">
        <f t="shared" si="285"/>
        <v>11.815665803324224</v>
      </c>
      <c r="W380" s="199">
        <f t="shared" si="285"/>
        <v>11.661075366386314</v>
      </c>
      <c r="X380" s="199">
        <f t="shared" si="285"/>
        <v>11.504247988910258</v>
      </c>
      <c r="Y380" s="199">
        <f t="shared" si="285"/>
        <v>11.348081499432523</v>
      </c>
      <c r="Z380" s="199">
        <f t="shared" si="285"/>
        <v>11.189667205272974</v>
      </c>
      <c r="AA380" s="199">
        <f t="shared" si="285"/>
        <v>11.029949782554452</v>
      </c>
      <c r="AB380" s="199">
        <f t="shared" si="285"/>
        <v>10.867938877816805</v>
      </c>
      <c r="AC380" s="199">
        <f t="shared" si="285"/>
        <v>10.705166790457255</v>
      </c>
      <c r="AD380" s="199">
        <f t="shared" si="285"/>
        <v>10.540427409415319</v>
      </c>
      <c r="AE380" s="199">
        <f t="shared" si="285"/>
        <v>10.373536003667999</v>
      </c>
      <c r="AF380" s="199">
        <f t="shared" si="285"/>
        <v>10.205155414587875</v>
      </c>
      <c r="AG380" s="199">
        <f t="shared" si="285"/>
        <v>10.035005671594657</v>
      </c>
      <c r="AH380" s="199">
        <f t="shared" si="285"/>
        <v>9.8632142966525631</v>
      </c>
      <c r="AI380" s="199">
        <f t="shared" si="285"/>
        <v>9.6897700381480369</v>
      </c>
      <c r="AJ380" s="203">
        <f t="shared" si="285"/>
        <v>9.5149380301424493</v>
      </c>
    </row>
    <row r="381" spans="1:36" x14ac:dyDescent="0.3">
      <c r="A381" s="7" t="s">
        <v>228</v>
      </c>
      <c r="B381" s="55" t="s">
        <v>529</v>
      </c>
      <c r="C381" s="209">
        <f t="shared" ref="C381:H381" si="286">+C297*C457</f>
        <v>1646.3702247071153</v>
      </c>
      <c r="D381" s="201">
        <f t="shared" si="286"/>
        <v>1617.3732775232161</v>
      </c>
      <c r="E381" s="201">
        <f t="shared" si="286"/>
        <v>1671.2307204957085</v>
      </c>
      <c r="F381" s="201">
        <f t="shared" si="286"/>
        <v>1463.4548609824362</v>
      </c>
      <c r="G381" s="201">
        <f t="shared" si="286"/>
        <v>1610.4536004503009</v>
      </c>
      <c r="H381" s="201">
        <f t="shared" si="286"/>
        <v>1668.0341416991801</v>
      </c>
      <c r="I381" s="201">
        <f t="shared" ref="I381:AJ381" si="287">+I297*I453</f>
        <v>438.70694107747715</v>
      </c>
      <c r="J381" s="201">
        <f t="shared" si="287"/>
        <v>454.47399558261355</v>
      </c>
      <c r="K381" s="201">
        <f t="shared" si="287"/>
        <v>469.22780186426559</v>
      </c>
      <c r="L381" s="201">
        <f t="shared" si="287"/>
        <v>483.96647157080582</v>
      </c>
      <c r="M381" s="201">
        <f t="shared" si="287"/>
        <v>498.68232710550308</v>
      </c>
      <c r="N381" s="201">
        <f t="shared" si="287"/>
        <v>513.36161321402835</v>
      </c>
      <c r="O381" s="201">
        <f t="shared" si="287"/>
        <v>527.99985245232654</v>
      </c>
      <c r="P381" s="201">
        <f t="shared" si="287"/>
        <v>542.57932062524674</v>
      </c>
      <c r="Q381" s="201">
        <f t="shared" si="287"/>
        <v>557.09703804180424</v>
      </c>
      <c r="R381" s="201">
        <f t="shared" si="287"/>
        <v>571.53292220234619</v>
      </c>
      <c r="S381" s="201">
        <f t="shared" si="287"/>
        <v>585.91547739149928</v>
      </c>
      <c r="T381" s="201">
        <f t="shared" si="287"/>
        <v>600.20015513093756</v>
      </c>
      <c r="U381" s="201">
        <f t="shared" si="287"/>
        <v>614.44781809227709</v>
      </c>
      <c r="V381" s="201">
        <f t="shared" si="287"/>
        <v>628.7011488184495</v>
      </c>
      <c r="W381" s="201">
        <f t="shared" si="287"/>
        <v>642.94872894175876</v>
      </c>
      <c r="X381" s="201">
        <f t="shared" si="287"/>
        <v>657.17007431873344</v>
      </c>
      <c r="Y381" s="201">
        <f t="shared" si="287"/>
        <v>671.53458944923455</v>
      </c>
      <c r="Z381" s="201">
        <f t="shared" si="287"/>
        <v>685.8800898863459</v>
      </c>
      <c r="AA381" s="201">
        <f t="shared" si="287"/>
        <v>700.26451830195617</v>
      </c>
      <c r="AB381" s="201">
        <f t="shared" si="287"/>
        <v>714.62690770931363</v>
      </c>
      <c r="AC381" s="201">
        <f t="shared" si="287"/>
        <v>729.06898753994028</v>
      </c>
      <c r="AD381" s="201">
        <f t="shared" si="287"/>
        <v>743.5139568993684</v>
      </c>
      <c r="AE381" s="201">
        <f t="shared" si="287"/>
        <v>757.94798007228383</v>
      </c>
      <c r="AF381" s="201">
        <f t="shared" si="287"/>
        <v>772.41931627689644</v>
      </c>
      <c r="AG381" s="201">
        <f t="shared" si="287"/>
        <v>786.90928121407842</v>
      </c>
      <c r="AH381" s="201">
        <f t="shared" si="287"/>
        <v>801.42929696679846</v>
      </c>
      <c r="AI381" s="201">
        <f t="shared" si="287"/>
        <v>815.98060614972542</v>
      </c>
      <c r="AJ381" s="202">
        <f t="shared" si="287"/>
        <v>830.58853812535142</v>
      </c>
    </row>
    <row r="382" spans="1:36" x14ac:dyDescent="0.3">
      <c r="A382" s="7" t="s">
        <v>229</v>
      </c>
      <c r="B382" s="55" t="s">
        <v>529</v>
      </c>
      <c r="C382" s="198">
        <f t="shared" ref="C382:AJ382" si="288">+C298*C423</f>
        <v>0</v>
      </c>
      <c r="D382" s="198">
        <f t="shared" si="288"/>
        <v>0</v>
      </c>
      <c r="E382" s="198">
        <f t="shared" si="288"/>
        <v>0</v>
      </c>
      <c r="F382" s="198">
        <f t="shared" si="288"/>
        <v>0</v>
      </c>
      <c r="G382" s="198">
        <f t="shared" si="288"/>
        <v>0</v>
      </c>
      <c r="H382" s="198">
        <f t="shared" si="288"/>
        <v>0</v>
      </c>
      <c r="I382" s="198">
        <f t="shared" si="288"/>
        <v>0</v>
      </c>
      <c r="J382" s="198">
        <f t="shared" si="288"/>
        <v>0</v>
      </c>
      <c r="K382" s="198">
        <f t="shared" si="288"/>
        <v>0</v>
      </c>
      <c r="L382" s="198">
        <f t="shared" si="288"/>
        <v>0</v>
      </c>
      <c r="M382" s="198">
        <f t="shared" si="288"/>
        <v>0</v>
      </c>
      <c r="N382" s="198">
        <f t="shared" si="288"/>
        <v>0</v>
      </c>
      <c r="O382" s="198">
        <f t="shared" si="288"/>
        <v>0</v>
      </c>
      <c r="P382" s="198">
        <f t="shared" si="288"/>
        <v>0</v>
      </c>
      <c r="Q382" s="198">
        <f t="shared" si="288"/>
        <v>0</v>
      </c>
      <c r="R382" s="198">
        <f t="shared" si="288"/>
        <v>0</v>
      </c>
      <c r="S382" s="198">
        <f t="shared" si="288"/>
        <v>0</v>
      </c>
      <c r="T382" s="198">
        <f t="shared" si="288"/>
        <v>0</v>
      </c>
      <c r="U382" s="198">
        <f t="shared" si="288"/>
        <v>0</v>
      </c>
      <c r="V382" s="198">
        <f t="shared" si="288"/>
        <v>0</v>
      </c>
      <c r="W382" s="198">
        <f t="shared" si="288"/>
        <v>0</v>
      </c>
      <c r="X382" s="198">
        <f t="shared" si="288"/>
        <v>0</v>
      </c>
      <c r="Y382" s="198">
        <f t="shared" si="288"/>
        <v>0</v>
      </c>
      <c r="Z382" s="198">
        <f t="shared" si="288"/>
        <v>0</v>
      </c>
      <c r="AA382" s="198">
        <f t="shared" si="288"/>
        <v>0</v>
      </c>
      <c r="AB382" s="198">
        <f t="shared" si="288"/>
        <v>0</v>
      </c>
      <c r="AC382" s="198">
        <f t="shared" si="288"/>
        <v>0</v>
      </c>
      <c r="AD382" s="198">
        <f t="shared" si="288"/>
        <v>0</v>
      </c>
      <c r="AE382" s="198">
        <f t="shared" si="288"/>
        <v>0</v>
      </c>
      <c r="AF382" s="198">
        <f t="shared" si="288"/>
        <v>0</v>
      </c>
      <c r="AG382" s="198">
        <f t="shared" si="288"/>
        <v>0</v>
      </c>
      <c r="AH382" s="198">
        <f t="shared" si="288"/>
        <v>0</v>
      </c>
      <c r="AI382" s="198">
        <f t="shared" si="288"/>
        <v>0</v>
      </c>
      <c r="AJ382" s="204">
        <f t="shared" si="288"/>
        <v>0</v>
      </c>
    </row>
    <row r="383" spans="1:36" x14ac:dyDescent="0.3">
      <c r="A383" s="7" t="s">
        <v>230</v>
      </c>
      <c r="B383" s="55" t="s">
        <v>529</v>
      </c>
      <c r="C383" s="198">
        <f t="shared" ref="C383:H383" si="289">+C299*C429</f>
        <v>1795.2777000034969</v>
      </c>
      <c r="D383" s="198">
        <f t="shared" si="289"/>
        <v>1713.6868177089973</v>
      </c>
      <c r="E383" s="198">
        <f t="shared" si="289"/>
        <v>1701.4149463553674</v>
      </c>
      <c r="F383" s="198">
        <f t="shared" si="289"/>
        <v>1890.8612169381502</v>
      </c>
      <c r="G383" s="198">
        <f t="shared" si="289"/>
        <v>1659.3757803946478</v>
      </c>
      <c r="H383" s="198">
        <f t="shared" si="289"/>
        <v>1465.3013394637724</v>
      </c>
      <c r="I383" s="198">
        <f t="shared" ref="I383:AJ383" si="290">+I299*I428</f>
        <v>1947.0252215216703</v>
      </c>
      <c r="J383" s="198">
        <f t="shared" si="290"/>
        <v>1883.7293139502249</v>
      </c>
      <c r="K383" s="198">
        <f t="shared" si="290"/>
        <v>1814.31190499278</v>
      </c>
      <c r="L383" s="198">
        <f t="shared" si="290"/>
        <v>1743.2419270194755</v>
      </c>
      <c r="M383" s="198">
        <f t="shared" si="290"/>
        <v>1670.5312945179685</v>
      </c>
      <c r="N383" s="198">
        <f t="shared" si="290"/>
        <v>1596.1789765239159</v>
      </c>
      <c r="O383" s="198">
        <f t="shared" si="290"/>
        <v>1520.2215090530667</v>
      </c>
      <c r="P383" s="198">
        <f t="shared" si="290"/>
        <v>1442.6617099388529</v>
      </c>
      <c r="Q383" s="198">
        <f t="shared" si="290"/>
        <v>1363.5510240157778</v>
      </c>
      <c r="R383" s="198">
        <f t="shared" si="290"/>
        <v>1282.9018306080559</v>
      </c>
      <c r="S383" s="198">
        <f t="shared" si="290"/>
        <v>1200.8388405427095</v>
      </c>
      <c r="T383" s="198">
        <f t="shared" si="290"/>
        <v>1117.3258286814812</v>
      </c>
      <c r="U383" s="198">
        <f t="shared" si="290"/>
        <v>1032.5339679089714</v>
      </c>
      <c r="V383" s="198">
        <f t="shared" si="290"/>
        <v>946.56095502669609</v>
      </c>
      <c r="W383" s="198">
        <f t="shared" si="290"/>
        <v>859.40228193738744</v>
      </c>
      <c r="X383" s="198">
        <f t="shared" si="290"/>
        <v>771.05070193783911</v>
      </c>
      <c r="Y383" s="198">
        <f t="shared" si="290"/>
        <v>681.70468440342961</v>
      </c>
      <c r="Z383" s="198">
        <f t="shared" si="290"/>
        <v>591.17241845992385</v>
      </c>
      <c r="AA383" s="198">
        <f t="shared" si="290"/>
        <v>499.51960242097715</v>
      </c>
      <c r="AB383" s="198">
        <f t="shared" si="290"/>
        <v>406.71025279147301</v>
      </c>
      <c r="AC383" s="198">
        <f t="shared" si="290"/>
        <v>312.81322722253003</v>
      </c>
      <c r="AD383" s="198">
        <f t="shared" si="290"/>
        <v>217.78902647117391</v>
      </c>
      <c r="AE383" s="198">
        <f t="shared" si="290"/>
        <v>121.65057380698843</v>
      </c>
      <c r="AF383" s="198">
        <f t="shared" si="290"/>
        <v>24.419733917767886</v>
      </c>
      <c r="AG383" s="198">
        <f t="shared" si="290"/>
        <v>0</v>
      </c>
      <c r="AH383" s="198">
        <f t="shared" si="290"/>
        <v>0</v>
      </c>
      <c r="AI383" s="198">
        <f t="shared" si="290"/>
        <v>0</v>
      </c>
      <c r="AJ383" s="204">
        <f t="shared" si="290"/>
        <v>0</v>
      </c>
    </row>
    <row r="384" spans="1:36" x14ac:dyDescent="0.3">
      <c r="A384" s="7" t="s">
        <v>231</v>
      </c>
      <c r="B384" s="55" t="s">
        <v>529</v>
      </c>
      <c r="C384" s="198">
        <f t="shared" ref="C384:H384" si="291">+C300*C439</f>
        <v>1031.4470342648351</v>
      </c>
      <c r="D384" s="198">
        <f t="shared" si="291"/>
        <v>1092.0854430744805</v>
      </c>
      <c r="E384" s="198">
        <f t="shared" si="291"/>
        <v>1165.2888173914453</v>
      </c>
      <c r="F384" s="198">
        <f t="shared" si="291"/>
        <v>1216.6601655515283</v>
      </c>
      <c r="G384" s="198">
        <f t="shared" si="291"/>
        <v>1187.2704112037989</v>
      </c>
      <c r="H384" s="198">
        <f t="shared" si="291"/>
        <v>1084.4741383633736</v>
      </c>
      <c r="I384" s="198">
        <f t="shared" ref="I384:AJ384" si="292">+I300*I437</f>
        <v>1928.8317489104518</v>
      </c>
      <c r="J384" s="198">
        <f t="shared" si="292"/>
        <v>1963.0010807257026</v>
      </c>
      <c r="K384" s="198">
        <f t="shared" si="292"/>
        <v>1992.683713290766</v>
      </c>
      <c r="L384" s="198">
        <f t="shared" si="292"/>
        <v>2022.2688415660627</v>
      </c>
      <c r="M384" s="198">
        <f t="shared" si="292"/>
        <v>2051.7255245953274</v>
      </c>
      <c r="N384" s="198">
        <f t="shared" si="292"/>
        <v>2080.9998639956284</v>
      </c>
      <c r="O384" s="198">
        <f t="shared" si="292"/>
        <v>2110.0778895561052</v>
      </c>
      <c r="P384" s="198">
        <f t="shared" si="292"/>
        <v>2138.893877614958</v>
      </c>
      <c r="Q384" s="198">
        <f t="shared" si="292"/>
        <v>2167.4426121020701</v>
      </c>
      <c r="R384" s="198">
        <f t="shared" si="292"/>
        <v>2195.6530465583592</v>
      </c>
      <c r="S384" s="198">
        <f t="shared" si="292"/>
        <v>2223.6416101998439</v>
      </c>
      <c r="T384" s="198">
        <f t="shared" si="292"/>
        <v>2251.2448336842467</v>
      </c>
      <c r="U384" s="198">
        <f t="shared" si="292"/>
        <v>2278.6973234345028</v>
      </c>
      <c r="V384" s="198">
        <f t="shared" si="292"/>
        <v>2306.1563250402228</v>
      </c>
      <c r="W384" s="198">
        <f t="shared" si="292"/>
        <v>2333.5760350741266</v>
      </c>
      <c r="X384" s="198">
        <f t="shared" si="292"/>
        <v>2360.8801123617218</v>
      </c>
      <c r="Y384" s="198">
        <f t="shared" si="292"/>
        <v>2388.6707633375099</v>
      </c>
      <c r="Z384" s="198">
        <f t="shared" si="292"/>
        <v>2416.3589537271382</v>
      </c>
      <c r="AA384" s="198">
        <f t="shared" si="292"/>
        <v>2444.1465410865849</v>
      </c>
      <c r="AB384" s="198">
        <f t="shared" si="292"/>
        <v>2471.8168120136988</v>
      </c>
      <c r="AC384" s="198">
        <f t="shared" si="292"/>
        <v>2499.7186784838732</v>
      </c>
      <c r="AD384" s="198">
        <f t="shared" si="292"/>
        <v>2527.5822561902928</v>
      </c>
      <c r="AE384" s="198">
        <f t="shared" si="292"/>
        <v>2555.3591900771289</v>
      </c>
      <c r="AF384" s="198">
        <f t="shared" si="292"/>
        <v>2583.2103966012496</v>
      </c>
      <c r="AG384" s="198">
        <f t="shared" si="292"/>
        <v>2599.8325700041541</v>
      </c>
      <c r="AH384" s="198">
        <f t="shared" si="292"/>
        <v>2612.6349914339371</v>
      </c>
      <c r="AI384" s="198">
        <f t="shared" si="292"/>
        <v>2625.3355016295518</v>
      </c>
      <c r="AJ384" s="204">
        <f t="shared" si="292"/>
        <v>2638.013217479805</v>
      </c>
    </row>
    <row r="385" spans="1:36" x14ac:dyDescent="0.3">
      <c r="A385" s="7" t="s">
        <v>232</v>
      </c>
      <c r="B385" s="55" t="s">
        <v>529</v>
      </c>
      <c r="C385" s="198">
        <f t="shared" ref="C385:H385" si="293">+C301*C446</f>
        <v>3357.0531179646046</v>
      </c>
      <c r="D385" s="198">
        <f t="shared" si="293"/>
        <v>3232.6181072348718</v>
      </c>
      <c r="E385" s="198">
        <f t="shared" si="293"/>
        <v>3329.6967133048956</v>
      </c>
      <c r="F385" s="198">
        <f t="shared" si="293"/>
        <v>3429.334250127732</v>
      </c>
      <c r="G385" s="198">
        <f t="shared" si="293"/>
        <v>3452.6119194576081</v>
      </c>
      <c r="H385" s="198">
        <f t="shared" si="293"/>
        <v>3387.1526491902905</v>
      </c>
      <c r="I385" s="198">
        <f t="shared" ref="I385:AJ385" si="294">+I301*I443</f>
        <v>7847.9800815316348</v>
      </c>
      <c r="J385" s="198">
        <f t="shared" si="294"/>
        <v>7924.4465103482507</v>
      </c>
      <c r="K385" s="198">
        <f t="shared" si="294"/>
        <v>7981.851358751378</v>
      </c>
      <c r="L385" s="198">
        <f t="shared" si="294"/>
        <v>8038.0814376368726</v>
      </c>
      <c r="M385" s="198">
        <f t="shared" si="294"/>
        <v>8093.0418898843536</v>
      </c>
      <c r="N385" s="198">
        <f t="shared" si="294"/>
        <v>8146.5507346434824</v>
      </c>
      <c r="O385" s="198">
        <f t="shared" si="294"/>
        <v>8198.5864567161771</v>
      </c>
      <c r="P385" s="198">
        <f t="shared" si="294"/>
        <v>8248.928458139444</v>
      </c>
      <c r="Q385" s="198">
        <f t="shared" si="294"/>
        <v>8297.5941425885085</v>
      </c>
      <c r="R385" s="198">
        <f t="shared" si="294"/>
        <v>8344.3500912228046</v>
      </c>
      <c r="S385" s="198">
        <f t="shared" si="294"/>
        <v>8389.6768363255233</v>
      </c>
      <c r="T385" s="198">
        <f t="shared" si="294"/>
        <v>8432.9925280552652</v>
      </c>
      <c r="U385" s="198">
        <f t="shared" si="294"/>
        <v>8475.2123110158409</v>
      </c>
      <c r="V385" s="198">
        <f t="shared" si="294"/>
        <v>8516.9397139158409</v>
      </c>
      <c r="W385" s="198">
        <f t="shared" si="294"/>
        <v>8558.0166759389667</v>
      </c>
      <c r="X385" s="198">
        <f t="shared" si="294"/>
        <v>8598.1782533405949</v>
      </c>
      <c r="Y385" s="198">
        <f t="shared" si="294"/>
        <v>8639.6209806179613</v>
      </c>
      <c r="Z385" s="198">
        <f t="shared" si="294"/>
        <v>8680.2021949283189</v>
      </c>
      <c r="AA385" s="198">
        <f t="shared" si="294"/>
        <v>8720.659109779308</v>
      </c>
      <c r="AB385" s="198">
        <f t="shared" si="294"/>
        <v>8760.2256652921551</v>
      </c>
      <c r="AC385" s="198">
        <f t="shared" si="294"/>
        <v>8800.1474317839384</v>
      </c>
      <c r="AD385" s="198">
        <f t="shared" si="294"/>
        <v>8839.4729606416549</v>
      </c>
      <c r="AE385" s="198">
        <f t="shared" si="294"/>
        <v>8878.0454003602881</v>
      </c>
      <c r="AF385" s="198">
        <f t="shared" si="294"/>
        <v>8916.4342784030014</v>
      </c>
      <c r="AG385" s="198">
        <f t="shared" si="294"/>
        <v>8915.8789078900027</v>
      </c>
      <c r="AH385" s="198">
        <f t="shared" si="294"/>
        <v>8902.3738658423954</v>
      </c>
      <c r="AI385" s="198">
        <f t="shared" si="294"/>
        <v>8888.752556147967</v>
      </c>
      <c r="AJ385" s="204">
        <f t="shared" si="294"/>
        <v>8875.2817366025156</v>
      </c>
    </row>
    <row r="386" spans="1:36" x14ac:dyDescent="0.3">
      <c r="A386" s="7" t="s">
        <v>233</v>
      </c>
      <c r="B386" s="55" t="s">
        <v>529</v>
      </c>
      <c r="C386" s="198">
        <f t="shared" ref="C386:AJ386" si="295">+C302*C454</f>
        <v>208.7741615663796</v>
      </c>
      <c r="D386" s="198">
        <f t="shared" si="295"/>
        <v>220.6270048135211</v>
      </c>
      <c r="E386" s="198">
        <f t="shared" si="295"/>
        <v>227.84570379217303</v>
      </c>
      <c r="F386" s="198">
        <f t="shared" si="295"/>
        <v>239.88327362202392</v>
      </c>
      <c r="G386" s="198">
        <f t="shared" si="295"/>
        <v>251.96090835727188</v>
      </c>
      <c r="H386" s="198">
        <f t="shared" si="295"/>
        <v>251.62582698280542</v>
      </c>
      <c r="I386" s="198">
        <f t="shared" si="295"/>
        <v>206.04994828255633</v>
      </c>
      <c r="J386" s="198">
        <f t="shared" si="295"/>
        <v>215.31468078452005</v>
      </c>
      <c r="K386" s="198">
        <f t="shared" si="295"/>
        <v>224.20514354111276</v>
      </c>
      <c r="L386" s="198">
        <f t="shared" si="295"/>
        <v>233.18824978686487</v>
      </c>
      <c r="M386" s="198">
        <f t="shared" si="295"/>
        <v>242.258436242268</v>
      </c>
      <c r="N386" s="198">
        <f t="shared" si="295"/>
        <v>251.40708333228125</v>
      </c>
      <c r="O386" s="198">
        <f t="shared" si="295"/>
        <v>260.62997861174495</v>
      </c>
      <c r="P386" s="198">
        <f t="shared" si="295"/>
        <v>269.91629443096684</v>
      </c>
      <c r="Q386" s="198">
        <f t="shared" si="295"/>
        <v>279.26236751031342</v>
      </c>
      <c r="R386" s="198">
        <f t="shared" si="295"/>
        <v>288.65589818788868</v>
      </c>
      <c r="S386" s="198">
        <f t="shared" si="295"/>
        <v>298.10905319718842</v>
      </c>
      <c r="T386" s="198">
        <f t="shared" si="295"/>
        <v>307.59703145742998</v>
      </c>
      <c r="U386" s="198">
        <f t="shared" si="295"/>
        <v>317.14882936745926</v>
      </c>
      <c r="V386" s="198">
        <f t="shared" si="295"/>
        <v>326.78492672553097</v>
      </c>
      <c r="W386" s="198">
        <f t="shared" si="295"/>
        <v>336.49813749056239</v>
      </c>
      <c r="X386" s="198">
        <f t="shared" si="295"/>
        <v>346.27636231618874</v>
      </c>
      <c r="Y386" s="198">
        <f t="shared" si="295"/>
        <v>356.2079654999946</v>
      </c>
      <c r="Z386" s="198">
        <f t="shared" si="295"/>
        <v>366.20666026611184</v>
      </c>
      <c r="AA386" s="198">
        <f t="shared" si="295"/>
        <v>376.3022077077735</v>
      </c>
      <c r="AB386" s="198">
        <f t="shared" si="295"/>
        <v>386.46088410348847</v>
      </c>
      <c r="AC386" s="198">
        <f t="shared" si="295"/>
        <v>396.73669134324427</v>
      </c>
      <c r="AD386" s="198">
        <f t="shared" si="295"/>
        <v>407.08727318125733</v>
      </c>
      <c r="AE386" s="198">
        <f t="shared" si="295"/>
        <v>417.50394500004768</v>
      </c>
      <c r="AF386" s="198">
        <f t="shared" si="295"/>
        <v>428.01227002324976</v>
      </c>
      <c r="AG386" s="198">
        <f t="shared" si="295"/>
        <v>436.71357607233085</v>
      </c>
      <c r="AH386" s="198">
        <f t="shared" si="295"/>
        <v>444.79235980251241</v>
      </c>
      <c r="AI386" s="198">
        <f t="shared" si="295"/>
        <v>452.86429620418164</v>
      </c>
      <c r="AJ386" s="204">
        <f t="shared" si="295"/>
        <v>460.94287542475166</v>
      </c>
    </row>
    <row r="387" spans="1:36" x14ac:dyDescent="0.3">
      <c r="A387" s="7" t="s">
        <v>234</v>
      </c>
      <c r="B387" s="55" t="s">
        <v>529</v>
      </c>
      <c r="C387" s="198">
        <f t="shared" ref="C387:AJ387" si="296">+C303*C454</f>
        <v>2.0406738511886933</v>
      </c>
      <c r="D387" s="198">
        <f t="shared" si="296"/>
        <v>2.4340120977458173</v>
      </c>
      <c r="E387" s="198">
        <f t="shared" si="296"/>
        <v>2.0337481722017179</v>
      </c>
      <c r="F387" s="198">
        <f t="shared" si="296"/>
        <v>2.0484525196032815</v>
      </c>
      <c r="G387" s="198">
        <f t="shared" si="296"/>
        <v>2.0539206188218739</v>
      </c>
      <c r="H387" s="198">
        <f t="shared" si="296"/>
        <v>1.3983151759748644</v>
      </c>
      <c r="I387" s="198">
        <f t="shared" si="296"/>
        <v>1.3364441126317117</v>
      </c>
      <c r="J387" s="198">
        <f t="shared" si="296"/>
        <v>1.2977836736396309</v>
      </c>
      <c r="K387" s="198">
        <f t="shared" si="296"/>
        <v>1.2549759959033162</v>
      </c>
      <c r="L387" s="198">
        <f t="shared" si="296"/>
        <v>1.2110862916595311</v>
      </c>
      <c r="M387" s="198">
        <f t="shared" si="296"/>
        <v>1.1661202503028614</v>
      </c>
      <c r="N387" s="198">
        <f t="shared" si="296"/>
        <v>1.1200742031831712</v>
      </c>
      <c r="O387" s="198">
        <f t="shared" si="296"/>
        <v>1.0729704283915631</v>
      </c>
      <c r="P387" s="198">
        <f t="shared" si="296"/>
        <v>1.0248071926338378</v>
      </c>
      <c r="Q387" s="198">
        <f t="shared" si="296"/>
        <v>0.97561677447406236</v>
      </c>
      <c r="R387" s="198">
        <f t="shared" si="296"/>
        <v>0.92540335164487275</v>
      </c>
      <c r="S387" s="198">
        <f t="shared" si="296"/>
        <v>0.87425193133775714</v>
      </c>
      <c r="T387" s="198">
        <f t="shared" si="296"/>
        <v>0.82213124886133004</v>
      </c>
      <c r="U387" s="198">
        <f t="shared" si="296"/>
        <v>0.76916172696846552</v>
      </c>
      <c r="V387" s="198">
        <f t="shared" si="296"/>
        <v>0.71541310689380988</v>
      </c>
      <c r="W387" s="198">
        <f t="shared" si="296"/>
        <v>0.66088007536202098</v>
      </c>
      <c r="X387" s="198">
        <f t="shared" si="296"/>
        <v>0.60555413060120233</v>
      </c>
      <c r="Y387" s="198">
        <f t="shared" si="296"/>
        <v>0.54959063731240143</v>
      </c>
      <c r="Z387" s="198">
        <f t="shared" si="296"/>
        <v>0.49283862897088554</v>
      </c>
      <c r="AA387" s="198">
        <f t="shared" si="296"/>
        <v>0.43534949373071941</v>
      </c>
      <c r="AB387" s="198">
        <f t="shared" si="296"/>
        <v>0.37708972239110405</v>
      </c>
      <c r="AC387" s="198">
        <f t="shared" si="296"/>
        <v>0.31811965572325285</v>
      </c>
      <c r="AD387" s="198">
        <f t="shared" si="296"/>
        <v>0.25840104143872022</v>
      </c>
      <c r="AE387" s="198">
        <f t="shared" si="296"/>
        <v>0.19793968473740475</v>
      </c>
      <c r="AF387" s="198">
        <f t="shared" si="296"/>
        <v>0.13675695425075474</v>
      </c>
      <c r="AG387" s="198">
        <f t="shared" si="296"/>
        <v>7.4529628529096836E-2</v>
      </c>
      <c r="AH387" s="198">
        <f t="shared" si="296"/>
        <v>1.2107730241299389E-2</v>
      </c>
      <c r="AI387" s="198">
        <f t="shared" si="296"/>
        <v>-5.0309306181840527E-2</v>
      </c>
      <c r="AJ387" s="204">
        <f t="shared" si="296"/>
        <v>-0.11272225428314131</v>
      </c>
    </row>
    <row r="388" spans="1:36" x14ac:dyDescent="0.3">
      <c r="A388" s="7" t="s">
        <v>235</v>
      </c>
      <c r="B388" s="55" t="s">
        <v>529</v>
      </c>
      <c r="C388" s="198">
        <f t="shared" ref="C388:H388" si="297">+C304*C458</f>
        <v>8329.0762530342345</v>
      </c>
      <c r="D388" s="198">
        <f t="shared" si="297"/>
        <v>8464.2965295446756</v>
      </c>
      <c r="E388" s="198">
        <f t="shared" si="297"/>
        <v>8649.2381587871096</v>
      </c>
      <c r="F388" s="198">
        <f t="shared" si="297"/>
        <v>8961.8545164923125</v>
      </c>
      <c r="G388" s="198">
        <f t="shared" si="297"/>
        <v>9353.1507726333348</v>
      </c>
      <c r="H388" s="198">
        <f t="shared" si="297"/>
        <v>8902.4114894819031</v>
      </c>
      <c r="I388" s="198">
        <f t="shared" ref="I388:AJ388" si="298">+I304*I454</f>
        <v>3691.6044895742898</v>
      </c>
      <c r="J388" s="198">
        <f t="shared" si="298"/>
        <v>3771.1795765432198</v>
      </c>
      <c r="K388" s="198">
        <f t="shared" si="298"/>
        <v>3842.5443863116093</v>
      </c>
      <c r="L388" s="198">
        <f t="shared" si="298"/>
        <v>3914.0963721936396</v>
      </c>
      <c r="M388" s="198">
        <f t="shared" si="298"/>
        <v>3985.7724154041362</v>
      </c>
      <c r="N388" s="198">
        <f t="shared" si="298"/>
        <v>4057.4637979512486</v>
      </c>
      <c r="O388" s="198">
        <f t="shared" si="298"/>
        <v>4129.1384518046907</v>
      </c>
      <c r="P388" s="198">
        <f t="shared" si="298"/>
        <v>4200.6623245941491</v>
      </c>
      <c r="Q388" s="198">
        <f t="shared" si="298"/>
        <v>4272.0188212588127</v>
      </c>
      <c r="R388" s="198">
        <f t="shared" si="298"/>
        <v>4343.0610437025925</v>
      </c>
      <c r="S388" s="198">
        <f t="shared" si="298"/>
        <v>4414.0123040315993</v>
      </c>
      <c r="T388" s="198">
        <f t="shared" si="298"/>
        <v>4484.541666831381</v>
      </c>
      <c r="U388" s="198">
        <f t="shared" si="298"/>
        <v>4555.1094378560174</v>
      </c>
      <c r="V388" s="198">
        <f t="shared" si="298"/>
        <v>4626.0273267209868</v>
      </c>
      <c r="W388" s="198">
        <f t="shared" si="298"/>
        <v>4697.2027234002871</v>
      </c>
      <c r="X388" s="198">
        <f t="shared" si="298"/>
        <v>4768.4800865838688</v>
      </c>
      <c r="Y388" s="198">
        <f t="shared" si="298"/>
        <v>4841.0769898185763</v>
      </c>
      <c r="Z388" s="198">
        <f t="shared" si="298"/>
        <v>4913.8051380330553</v>
      </c>
      <c r="AA388" s="198">
        <f t="shared" si="298"/>
        <v>4987.0737885730323</v>
      </c>
      <c r="AB388" s="198">
        <f t="shared" si="298"/>
        <v>5060.4408245563582</v>
      </c>
      <c r="AC388" s="198">
        <f t="shared" si="298"/>
        <v>5134.6200564401215</v>
      </c>
      <c r="AD388" s="198">
        <f t="shared" si="298"/>
        <v>5209.059550567873</v>
      </c>
      <c r="AE388" s="198">
        <f t="shared" si="298"/>
        <v>5283.6580828601482</v>
      </c>
      <c r="AF388" s="198">
        <f t="shared" si="298"/>
        <v>5358.7472581563043</v>
      </c>
      <c r="AG388" s="198">
        <f t="shared" si="298"/>
        <v>5410.8035713327135</v>
      </c>
      <c r="AH388" s="198">
        <f t="shared" si="298"/>
        <v>5455.0696481844134</v>
      </c>
      <c r="AI388" s="198">
        <f t="shared" si="298"/>
        <v>5499.2561647700004</v>
      </c>
      <c r="AJ388" s="204">
        <f t="shared" si="298"/>
        <v>5543.5275701682021</v>
      </c>
    </row>
    <row r="389" spans="1:36" x14ac:dyDescent="0.3">
      <c r="A389" s="7" t="s">
        <v>236</v>
      </c>
      <c r="B389" s="55" t="s">
        <v>529</v>
      </c>
      <c r="C389" s="198">
        <f t="shared" ref="C389:AJ389" si="299">+C305*C423</f>
        <v>0</v>
      </c>
      <c r="D389" s="198">
        <f t="shared" si="299"/>
        <v>0</v>
      </c>
      <c r="E389" s="198">
        <f t="shared" si="299"/>
        <v>0</v>
      </c>
      <c r="F389" s="198">
        <f t="shared" si="299"/>
        <v>0</v>
      </c>
      <c r="G389" s="198">
        <f t="shared" si="299"/>
        <v>0</v>
      </c>
      <c r="H389" s="198">
        <f t="shared" si="299"/>
        <v>0</v>
      </c>
      <c r="I389" s="198">
        <f t="shared" si="299"/>
        <v>0</v>
      </c>
      <c r="J389" s="198">
        <f t="shared" si="299"/>
        <v>0</v>
      </c>
      <c r="K389" s="198">
        <f t="shared" si="299"/>
        <v>0</v>
      </c>
      <c r="L389" s="198">
        <f t="shared" si="299"/>
        <v>0</v>
      </c>
      <c r="M389" s="198">
        <f t="shared" si="299"/>
        <v>0</v>
      </c>
      <c r="N389" s="198">
        <f t="shared" si="299"/>
        <v>0</v>
      </c>
      <c r="O389" s="198">
        <f t="shared" si="299"/>
        <v>0</v>
      </c>
      <c r="P389" s="198">
        <f t="shared" si="299"/>
        <v>0</v>
      </c>
      <c r="Q389" s="198">
        <f t="shared" si="299"/>
        <v>0</v>
      </c>
      <c r="R389" s="198">
        <f t="shared" si="299"/>
        <v>0</v>
      </c>
      <c r="S389" s="198">
        <f t="shared" si="299"/>
        <v>0</v>
      </c>
      <c r="T389" s="198">
        <f t="shared" si="299"/>
        <v>0</v>
      </c>
      <c r="U389" s="198">
        <f t="shared" si="299"/>
        <v>0</v>
      </c>
      <c r="V389" s="198">
        <f t="shared" si="299"/>
        <v>0</v>
      </c>
      <c r="W389" s="198">
        <f t="shared" si="299"/>
        <v>0</v>
      </c>
      <c r="X389" s="198">
        <f t="shared" si="299"/>
        <v>0</v>
      </c>
      <c r="Y389" s="198">
        <f t="shared" si="299"/>
        <v>0</v>
      </c>
      <c r="Z389" s="198">
        <f t="shared" si="299"/>
        <v>0</v>
      </c>
      <c r="AA389" s="198">
        <f t="shared" si="299"/>
        <v>0</v>
      </c>
      <c r="AB389" s="198">
        <f t="shared" si="299"/>
        <v>0</v>
      </c>
      <c r="AC389" s="198">
        <f t="shared" si="299"/>
        <v>0</v>
      </c>
      <c r="AD389" s="198">
        <f t="shared" si="299"/>
        <v>0</v>
      </c>
      <c r="AE389" s="198">
        <f t="shared" si="299"/>
        <v>0</v>
      </c>
      <c r="AF389" s="198">
        <f t="shared" si="299"/>
        <v>0</v>
      </c>
      <c r="AG389" s="198">
        <f t="shared" si="299"/>
        <v>0</v>
      </c>
      <c r="AH389" s="198">
        <f t="shared" si="299"/>
        <v>0</v>
      </c>
      <c r="AI389" s="198">
        <f t="shared" si="299"/>
        <v>0</v>
      </c>
      <c r="AJ389" s="204">
        <f t="shared" si="299"/>
        <v>0</v>
      </c>
    </row>
    <row r="390" spans="1:36" x14ac:dyDescent="0.3">
      <c r="A390" s="7" t="s">
        <v>237</v>
      </c>
      <c r="B390" s="55" t="s">
        <v>529</v>
      </c>
      <c r="C390" s="206">
        <f t="shared" ref="C390:H390" si="300">+C306*C429</f>
        <v>385.77040196332956</v>
      </c>
      <c r="D390" s="198">
        <f t="shared" si="300"/>
        <v>458.99472679758838</v>
      </c>
      <c r="E390" s="198">
        <f t="shared" si="300"/>
        <v>450.95478926028665</v>
      </c>
      <c r="F390" s="198">
        <f t="shared" si="300"/>
        <v>325.11587403941894</v>
      </c>
      <c r="G390" s="198">
        <f t="shared" si="300"/>
        <v>265.66643537991763</v>
      </c>
      <c r="H390" s="198">
        <f t="shared" si="300"/>
        <v>360.65231571235438</v>
      </c>
      <c r="I390" s="198">
        <f t="shared" ref="I390:AJ390" si="301">+I306*I428</f>
        <v>936.88759617422909</v>
      </c>
      <c r="J390" s="198">
        <f t="shared" si="301"/>
        <v>932.68333417223619</v>
      </c>
      <c r="K390" s="198">
        <f t="shared" si="301"/>
        <v>925.76019736694741</v>
      </c>
      <c r="L390" s="198">
        <f t="shared" si="301"/>
        <v>918.26997622740726</v>
      </c>
      <c r="M390" s="198">
        <f t="shared" si="301"/>
        <v>910.21826011734345</v>
      </c>
      <c r="N390" s="198">
        <f t="shared" si="301"/>
        <v>901.60147141492973</v>
      </c>
      <c r="O390" s="198">
        <f t="shared" si="301"/>
        <v>892.43463979711885</v>
      </c>
      <c r="P390" s="198">
        <f t="shared" si="301"/>
        <v>882.71149503324091</v>
      </c>
      <c r="Q390" s="198">
        <f t="shared" si="301"/>
        <v>872.45228665944251</v>
      </c>
      <c r="R390" s="198">
        <f t="shared" si="301"/>
        <v>861.65111070278067</v>
      </c>
      <c r="S390" s="198">
        <f t="shared" si="301"/>
        <v>850.37607950658753</v>
      </c>
      <c r="T390" s="198">
        <f t="shared" si="301"/>
        <v>838.58587024576002</v>
      </c>
      <c r="U390" s="198">
        <f t="shared" si="301"/>
        <v>826.38947731760084</v>
      </c>
      <c r="V390" s="198">
        <f t="shared" si="301"/>
        <v>813.8588842307903</v>
      </c>
      <c r="W390" s="198">
        <f t="shared" si="301"/>
        <v>799.95142233933825</v>
      </c>
      <c r="X390" s="198">
        <f t="shared" si="301"/>
        <v>785.94914274497864</v>
      </c>
      <c r="Y390" s="198">
        <f t="shared" si="301"/>
        <v>771.83392833767789</v>
      </c>
      <c r="Z390" s="198">
        <f t="shared" si="301"/>
        <v>757.4185172577744</v>
      </c>
      <c r="AA390" s="198">
        <f t="shared" si="301"/>
        <v>742.77851085447628</v>
      </c>
      <c r="AB390" s="198">
        <f t="shared" si="301"/>
        <v>727.8582460493509</v>
      </c>
      <c r="AC390" s="198">
        <f t="shared" si="301"/>
        <v>703.28032196112281</v>
      </c>
      <c r="AD390" s="198">
        <f t="shared" si="301"/>
        <v>678.40687925129907</v>
      </c>
      <c r="AE390" s="198">
        <f t="shared" si="301"/>
        <v>653.9993997838626</v>
      </c>
      <c r="AF390" s="198">
        <f t="shared" si="301"/>
        <v>630.08940991404086</v>
      </c>
      <c r="AG390" s="198">
        <f t="shared" si="301"/>
        <v>606.64832404140998</v>
      </c>
      <c r="AH390" s="198">
        <f t="shared" si="301"/>
        <v>583.67344326487228</v>
      </c>
      <c r="AI390" s="198">
        <f t="shared" si="301"/>
        <v>561.15369537104436</v>
      </c>
      <c r="AJ390" s="204">
        <f t="shared" si="301"/>
        <v>539.0940287507168</v>
      </c>
    </row>
    <row r="391" spans="1:36" x14ac:dyDescent="0.3">
      <c r="A391" s="7" t="s">
        <v>238</v>
      </c>
      <c r="B391" s="55" t="s">
        <v>529</v>
      </c>
      <c r="C391" s="208">
        <f t="shared" ref="C391:H391" si="302">+C307*C432</f>
        <v>284.85644509289108</v>
      </c>
      <c r="D391" s="200">
        <f t="shared" si="302"/>
        <v>289.11976365099389</v>
      </c>
      <c r="E391" s="200">
        <f t="shared" si="302"/>
        <v>342.77496236525337</v>
      </c>
      <c r="F391" s="200">
        <f t="shared" si="302"/>
        <v>243.78354753748027</v>
      </c>
      <c r="G391" s="200">
        <f t="shared" si="302"/>
        <v>270.31204898812848</v>
      </c>
      <c r="H391" s="200">
        <f t="shared" si="302"/>
        <v>170.17740191354781</v>
      </c>
      <c r="I391" s="200">
        <f t="shared" ref="I391:AJ391" si="303">+I307*I431</f>
        <v>233.91400000753868</v>
      </c>
      <c r="J391" s="200">
        <f t="shared" si="303"/>
        <v>215.7716535721043</v>
      </c>
      <c r="K391" s="200">
        <f t="shared" si="303"/>
        <v>197.92076690132063</v>
      </c>
      <c r="L391" s="200">
        <f t="shared" si="303"/>
        <v>180.87136331792672</v>
      </c>
      <c r="M391" s="200">
        <f t="shared" si="303"/>
        <v>164.59908174772124</v>
      </c>
      <c r="N391" s="200">
        <f t="shared" si="303"/>
        <v>149.07937766888034</v>
      </c>
      <c r="O391" s="200">
        <f t="shared" si="303"/>
        <v>134.29226968018526</v>
      </c>
      <c r="P391" s="200">
        <f t="shared" si="303"/>
        <v>120.2154194247782</v>
      </c>
      <c r="Q391" s="200">
        <f t="shared" si="303"/>
        <v>106.83141328168341</v>
      </c>
      <c r="R391" s="200">
        <f t="shared" si="303"/>
        <v>94.1201115910536</v>
      </c>
      <c r="S391" s="200">
        <f t="shared" si="303"/>
        <v>82.069981063707459</v>
      </c>
      <c r="T391" s="200">
        <f t="shared" si="303"/>
        <v>70.657981337943184</v>
      </c>
      <c r="U391" s="200">
        <f t="shared" si="303"/>
        <v>59.875065096109687</v>
      </c>
      <c r="V391" s="200">
        <f t="shared" si="303"/>
        <v>49.705918256556913</v>
      </c>
      <c r="W391" s="200">
        <f t="shared" si="303"/>
        <v>40.077368999385918</v>
      </c>
      <c r="X391" s="200">
        <f t="shared" si="303"/>
        <v>31.053485092341742</v>
      </c>
      <c r="Y391" s="200">
        <f t="shared" si="303"/>
        <v>22.606668430728057</v>
      </c>
      <c r="Z391" s="200">
        <f t="shared" si="303"/>
        <v>14.708374093577206</v>
      </c>
      <c r="AA391" s="200">
        <f t="shared" si="303"/>
        <v>7.3412638502542462</v>
      </c>
      <c r="AB391" s="200">
        <f t="shared" si="303"/>
        <v>0.48612474086482332</v>
      </c>
      <c r="AC391" s="200">
        <f t="shared" si="303"/>
        <v>0</v>
      </c>
      <c r="AD391" s="200">
        <f t="shared" si="303"/>
        <v>0</v>
      </c>
      <c r="AE391" s="200">
        <f t="shared" si="303"/>
        <v>0</v>
      </c>
      <c r="AF391" s="200">
        <f t="shared" si="303"/>
        <v>0</v>
      </c>
      <c r="AG391" s="200">
        <f t="shared" si="303"/>
        <v>0</v>
      </c>
      <c r="AH391" s="200">
        <f t="shared" si="303"/>
        <v>0</v>
      </c>
      <c r="AI391" s="200">
        <f t="shared" si="303"/>
        <v>0</v>
      </c>
      <c r="AJ391" s="205">
        <f t="shared" si="303"/>
        <v>0</v>
      </c>
    </row>
    <row r="392" spans="1:36" x14ac:dyDescent="0.3">
      <c r="A392" s="7" t="s">
        <v>239</v>
      </c>
      <c r="B392" s="55" t="s">
        <v>529</v>
      </c>
      <c r="C392" s="199">
        <f t="shared" ref="C392:H392" si="304">+C308*C439</f>
        <v>1051.0115035397721</v>
      </c>
      <c r="D392" s="199">
        <f t="shared" si="304"/>
        <v>1045.8249959856773</v>
      </c>
      <c r="E392" s="199">
        <f t="shared" si="304"/>
        <v>1011.1059996644631</v>
      </c>
      <c r="F392" s="199">
        <f t="shared" si="304"/>
        <v>833.86447757824988</v>
      </c>
      <c r="G392" s="199">
        <f t="shared" si="304"/>
        <v>980.59601821526064</v>
      </c>
      <c r="H392" s="199">
        <f t="shared" si="304"/>
        <v>943.5456132155017</v>
      </c>
      <c r="I392" s="199">
        <f t="shared" ref="I392:AJ392" si="305">+I308*I437</f>
        <v>3130.2074136677898</v>
      </c>
      <c r="J392" s="199">
        <f t="shared" si="305"/>
        <v>3128.2093226145148</v>
      </c>
      <c r="K392" s="199">
        <f t="shared" si="305"/>
        <v>3118.8251510067644</v>
      </c>
      <c r="L392" s="199">
        <f t="shared" si="305"/>
        <v>3109.1899321981064</v>
      </c>
      <c r="M392" s="199">
        <f t="shared" si="305"/>
        <v>3099.2683164427431</v>
      </c>
      <c r="N392" s="199">
        <f t="shared" si="305"/>
        <v>3088.9935261716901</v>
      </c>
      <c r="O392" s="199">
        <f t="shared" si="305"/>
        <v>3078.3618494263806</v>
      </c>
      <c r="P392" s="199">
        <f t="shared" si="305"/>
        <v>3067.29589168029</v>
      </c>
      <c r="Q392" s="199">
        <f t="shared" si="305"/>
        <v>3055.8090736381923</v>
      </c>
      <c r="R392" s="199">
        <f t="shared" si="305"/>
        <v>3043.8230072711931</v>
      </c>
      <c r="S392" s="199">
        <f t="shared" si="305"/>
        <v>3031.5204301474632</v>
      </c>
      <c r="T392" s="199">
        <f t="shared" si="305"/>
        <v>3018.6971508920965</v>
      </c>
      <c r="U392" s="199">
        <f t="shared" si="305"/>
        <v>3005.6876313349676</v>
      </c>
      <c r="V392" s="199">
        <f t="shared" si="305"/>
        <v>2992.7047255856733</v>
      </c>
      <c r="W392" s="199">
        <f t="shared" si="305"/>
        <v>2975.8254498180377</v>
      </c>
      <c r="X392" s="199">
        <f t="shared" si="305"/>
        <v>2959.6895516983486</v>
      </c>
      <c r="Y392" s="199">
        <f t="shared" si="305"/>
        <v>2944.2072043406288</v>
      </c>
      <c r="Z392" s="199">
        <f t="shared" si="305"/>
        <v>2928.6332535891156</v>
      </c>
      <c r="AA392" s="199">
        <f t="shared" si="305"/>
        <v>2913.2140184088116</v>
      </c>
      <c r="AB392" s="199">
        <f t="shared" si="305"/>
        <v>2897.6890283931425</v>
      </c>
      <c r="AC392" s="199">
        <f t="shared" si="305"/>
        <v>2882.4669665957099</v>
      </c>
      <c r="AD392" s="199">
        <f t="shared" si="305"/>
        <v>2867.2281317237898</v>
      </c>
      <c r="AE392" s="199">
        <f t="shared" si="305"/>
        <v>2851.9204517330927</v>
      </c>
      <c r="AF392" s="199">
        <f t="shared" si="305"/>
        <v>2836.7250502668735</v>
      </c>
      <c r="AG392" s="199">
        <f t="shared" si="305"/>
        <v>2821.5661112255989</v>
      </c>
      <c r="AH392" s="199">
        <f t="shared" si="305"/>
        <v>2806.4802802227582</v>
      </c>
      <c r="AI392" s="199">
        <f t="shared" si="305"/>
        <v>2791.4660542396591</v>
      </c>
      <c r="AJ392" s="203">
        <f t="shared" si="305"/>
        <v>2776.6025857001223</v>
      </c>
    </row>
    <row r="393" spans="1:36" x14ac:dyDescent="0.3">
      <c r="A393" s="7" t="s">
        <v>240</v>
      </c>
      <c r="B393" s="55" t="s">
        <v>529</v>
      </c>
      <c r="C393" s="198">
        <f t="shared" ref="C393:H394" si="306">+C309*C446</f>
        <v>143.83689640103506</v>
      </c>
      <c r="D393" s="198">
        <f t="shared" si="306"/>
        <v>133.59213437878077</v>
      </c>
      <c r="E393" s="198">
        <f t="shared" si="306"/>
        <v>120.5274867473148</v>
      </c>
      <c r="F393" s="198">
        <f t="shared" si="306"/>
        <v>82.00037943087311</v>
      </c>
      <c r="G393" s="198">
        <f t="shared" si="306"/>
        <v>105.43259489892127</v>
      </c>
      <c r="H393" s="198">
        <f t="shared" si="306"/>
        <v>128.13148761215334</v>
      </c>
      <c r="I393" s="198">
        <f t="shared" ref="I393:AJ393" si="307">+I309*I443</f>
        <v>412.23380743269649</v>
      </c>
      <c r="J393" s="198">
        <f t="shared" si="307"/>
        <v>376.92480099495663</v>
      </c>
      <c r="K393" s="198">
        <f t="shared" si="307"/>
        <v>341.3538114723433</v>
      </c>
      <c r="L393" s="198">
        <f t="shared" si="307"/>
        <v>306.4501830046504</v>
      </c>
      <c r="M393" s="198">
        <f t="shared" si="307"/>
        <v>272.20096830902929</v>
      </c>
      <c r="N393" s="198">
        <f t="shared" si="307"/>
        <v>238.59273227704151</v>
      </c>
      <c r="O393" s="198">
        <f t="shared" si="307"/>
        <v>205.61943390599367</v>
      </c>
      <c r="P393" s="198">
        <f t="shared" si="307"/>
        <v>173.27134094754177</v>
      </c>
      <c r="Q393" s="198">
        <f t="shared" si="307"/>
        <v>141.54637667412436</v>
      </c>
      <c r="R393" s="198">
        <f t="shared" si="307"/>
        <v>110.43882031042445</v>
      </c>
      <c r="S393" s="198">
        <f t="shared" si="307"/>
        <v>79.953171155128032</v>
      </c>
      <c r="T393" s="198">
        <f t="shared" si="307"/>
        <v>50.080515158041443</v>
      </c>
      <c r="U393" s="198">
        <f t="shared" si="307"/>
        <v>20.823845772412621</v>
      </c>
      <c r="V393" s="198">
        <f t="shared" si="307"/>
        <v>-7.8261665981929465</v>
      </c>
      <c r="W393" s="206">
        <f t="shared" si="307"/>
        <v>0</v>
      </c>
      <c r="X393" s="198">
        <f t="shared" si="307"/>
        <v>0</v>
      </c>
      <c r="Y393" s="198">
        <f t="shared" si="307"/>
        <v>0</v>
      </c>
      <c r="Z393" s="198">
        <f t="shared" si="307"/>
        <v>0</v>
      </c>
      <c r="AA393" s="198">
        <f t="shared" si="307"/>
        <v>0</v>
      </c>
      <c r="AB393" s="198">
        <f t="shared" si="307"/>
        <v>0</v>
      </c>
      <c r="AC393" s="198">
        <f t="shared" si="307"/>
        <v>0</v>
      </c>
      <c r="AD393" s="198">
        <f t="shared" si="307"/>
        <v>0</v>
      </c>
      <c r="AE393" s="198">
        <f t="shared" si="307"/>
        <v>0</v>
      </c>
      <c r="AF393" s="198">
        <f t="shared" si="307"/>
        <v>0</v>
      </c>
      <c r="AG393" s="198">
        <f t="shared" si="307"/>
        <v>0</v>
      </c>
      <c r="AH393" s="198">
        <f t="shared" si="307"/>
        <v>0</v>
      </c>
      <c r="AI393" s="198">
        <f t="shared" si="307"/>
        <v>0</v>
      </c>
      <c r="AJ393" s="204">
        <f t="shared" si="307"/>
        <v>0</v>
      </c>
    </row>
    <row r="394" spans="1:36" x14ac:dyDescent="0.3">
      <c r="A394" s="7" t="s">
        <v>241</v>
      </c>
      <c r="B394" s="55" t="s">
        <v>529</v>
      </c>
      <c r="C394" s="198">
        <f t="shared" si="306"/>
        <v>6.3457639885748742</v>
      </c>
      <c r="D394" s="198">
        <f t="shared" si="306"/>
        <v>6.9014171058313432</v>
      </c>
      <c r="E394" s="198">
        <f t="shared" si="306"/>
        <v>6.8041866530941419</v>
      </c>
      <c r="F394" s="198">
        <f t="shared" si="306"/>
        <v>7.3749338684246375</v>
      </c>
      <c r="G394" s="198">
        <f t="shared" si="306"/>
        <v>9.1803820365349029</v>
      </c>
      <c r="H394" s="198">
        <f t="shared" si="306"/>
        <v>6.1814262829852371E-3</v>
      </c>
      <c r="I394" s="198">
        <f t="shared" ref="I394:AJ394" si="308">+I310*I444</f>
        <v>0</v>
      </c>
      <c r="J394" s="198">
        <f t="shared" si="308"/>
        <v>0</v>
      </c>
      <c r="K394" s="198">
        <f t="shared" si="308"/>
        <v>0</v>
      </c>
      <c r="L394" s="198">
        <f t="shared" si="308"/>
        <v>0</v>
      </c>
      <c r="M394" s="198">
        <f t="shared" si="308"/>
        <v>0</v>
      </c>
      <c r="N394" s="198">
        <f t="shared" si="308"/>
        <v>0</v>
      </c>
      <c r="O394" s="198">
        <f t="shared" si="308"/>
        <v>0</v>
      </c>
      <c r="P394" s="198">
        <f t="shared" si="308"/>
        <v>0</v>
      </c>
      <c r="Q394" s="198">
        <f t="shared" si="308"/>
        <v>0</v>
      </c>
      <c r="R394" s="198">
        <f t="shared" si="308"/>
        <v>0</v>
      </c>
      <c r="S394" s="198">
        <f t="shared" si="308"/>
        <v>0</v>
      </c>
      <c r="T394" s="198">
        <f t="shared" si="308"/>
        <v>0</v>
      </c>
      <c r="U394" s="198">
        <f t="shared" si="308"/>
        <v>0</v>
      </c>
      <c r="V394" s="198">
        <f t="shared" si="308"/>
        <v>0</v>
      </c>
      <c r="W394" s="208">
        <f t="shared" si="308"/>
        <v>0</v>
      </c>
      <c r="X394" s="200">
        <f t="shared" si="308"/>
        <v>0</v>
      </c>
      <c r="Y394" s="200">
        <f t="shared" si="308"/>
        <v>0</v>
      </c>
      <c r="Z394" s="200">
        <f t="shared" si="308"/>
        <v>0</v>
      </c>
      <c r="AA394" s="200">
        <f t="shared" si="308"/>
        <v>0</v>
      </c>
      <c r="AB394" s="200">
        <f t="shared" si="308"/>
        <v>0</v>
      </c>
      <c r="AC394" s="200">
        <f t="shared" si="308"/>
        <v>0</v>
      </c>
      <c r="AD394" s="200">
        <f t="shared" si="308"/>
        <v>0</v>
      </c>
      <c r="AE394" s="200">
        <f t="shared" si="308"/>
        <v>0</v>
      </c>
      <c r="AF394" s="200">
        <f t="shared" si="308"/>
        <v>0</v>
      </c>
      <c r="AG394" s="200">
        <f t="shared" si="308"/>
        <v>0</v>
      </c>
      <c r="AH394" s="200">
        <f t="shared" si="308"/>
        <v>0</v>
      </c>
      <c r="AI394" s="200">
        <f t="shared" si="308"/>
        <v>0</v>
      </c>
      <c r="AJ394" s="205">
        <f t="shared" si="308"/>
        <v>0</v>
      </c>
    </row>
    <row r="395" spans="1:36" x14ac:dyDescent="0.3">
      <c r="A395" s="7" t="s">
        <v>242</v>
      </c>
      <c r="B395" s="55" t="s">
        <v>529</v>
      </c>
      <c r="C395" s="198">
        <f t="shared" ref="C395:AJ395" si="309">+C311*C454</f>
        <v>145.32337614060003</v>
      </c>
      <c r="D395" s="198">
        <f t="shared" si="309"/>
        <v>149.08530744501752</v>
      </c>
      <c r="E395" s="198">
        <f t="shared" si="309"/>
        <v>158.67661028548099</v>
      </c>
      <c r="F395" s="198">
        <f t="shared" si="309"/>
        <v>165.1384655977032</v>
      </c>
      <c r="G395" s="198">
        <f t="shared" si="309"/>
        <v>173.39369024145833</v>
      </c>
      <c r="H395" s="198">
        <f t="shared" si="309"/>
        <v>187.10255665292712</v>
      </c>
      <c r="I395" s="198">
        <f t="shared" si="309"/>
        <v>281.37939583557647</v>
      </c>
      <c r="J395" s="198">
        <f t="shared" si="309"/>
        <v>290.64751418384196</v>
      </c>
      <c r="K395" s="198">
        <f t="shared" si="309"/>
        <v>299.07641397698654</v>
      </c>
      <c r="L395" s="198">
        <f t="shared" si="309"/>
        <v>307.30963731672523</v>
      </c>
      <c r="M395" s="198">
        <f t="shared" si="309"/>
        <v>315.34564012265844</v>
      </c>
      <c r="N395" s="198">
        <f t="shared" si="309"/>
        <v>323.17907917507108</v>
      </c>
      <c r="O395" s="198">
        <f t="shared" si="309"/>
        <v>330.81053716396065</v>
      </c>
      <c r="P395" s="198">
        <f t="shared" si="309"/>
        <v>338.23235492326484</v>
      </c>
      <c r="Q395" s="198">
        <f t="shared" si="309"/>
        <v>345.44620938098262</v>
      </c>
      <c r="R395" s="198">
        <f t="shared" si="309"/>
        <v>352.44324094659282</v>
      </c>
      <c r="S395" s="198">
        <f t="shared" si="309"/>
        <v>359.24463002576152</v>
      </c>
      <c r="T395" s="198">
        <f t="shared" si="309"/>
        <v>365.82659093995971</v>
      </c>
      <c r="U395" s="198">
        <f t="shared" si="309"/>
        <v>372.22981024459187</v>
      </c>
      <c r="V395" s="198">
        <f t="shared" si="309"/>
        <v>378.48307940455913</v>
      </c>
      <c r="W395" s="199">
        <f t="shared" si="309"/>
        <v>384.08351562763812</v>
      </c>
      <c r="X395" s="199">
        <f t="shared" si="309"/>
        <v>389.61495522712829</v>
      </c>
      <c r="Y395" s="199">
        <f t="shared" si="309"/>
        <v>395.07435221321333</v>
      </c>
      <c r="Z395" s="199">
        <f t="shared" si="309"/>
        <v>400.36794198408023</v>
      </c>
      <c r="AA395" s="199">
        <f t="shared" si="309"/>
        <v>405.53233522418316</v>
      </c>
      <c r="AB395" s="199">
        <f t="shared" si="309"/>
        <v>410.53469294007419</v>
      </c>
      <c r="AC395" s="199">
        <f t="shared" si="309"/>
        <v>415.43595024304761</v>
      </c>
      <c r="AD395" s="199">
        <f t="shared" si="309"/>
        <v>420.19418617716394</v>
      </c>
      <c r="AE395" s="199">
        <f t="shared" si="309"/>
        <v>424.80414311442803</v>
      </c>
      <c r="AF395" s="199">
        <f t="shared" si="309"/>
        <v>429.29527725522036</v>
      </c>
      <c r="AG395" s="199">
        <f t="shared" si="309"/>
        <v>433.65919318835842</v>
      </c>
      <c r="AH395" s="199">
        <f t="shared" si="309"/>
        <v>437.90424308224527</v>
      </c>
      <c r="AI395" s="199">
        <f t="shared" si="309"/>
        <v>442.03299993050734</v>
      </c>
      <c r="AJ395" s="203">
        <f t="shared" si="309"/>
        <v>446.06090070858119</v>
      </c>
    </row>
    <row r="396" spans="1:36" x14ac:dyDescent="0.3">
      <c r="A396" s="7" t="s">
        <v>243</v>
      </c>
      <c r="B396" s="55" t="s">
        <v>529</v>
      </c>
      <c r="C396" s="198">
        <f t="shared" ref="C396:AJ396" si="310">+C312*C454</f>
        <v>60.168134794603525</v>
      </c>
      <c r="D396" s="198">
        <f t="shared" si="310"/>
        <v>57.453596405496199</v>
      </c>
      <c r="E396" s="198">
        <f t="shared" si="310"/>
        <v>56.471537441563356</v>
      </c>
      <c r="F396" s="198">
        <f t="shared" si="310"/>
        <v>54.766516140771273</v>
      </c>
      <c r="G396" s="198">
        <f t="shared" si="310"/>
        <v>57.971909466247389</v>
      </c>
      <c r="H396" s="198">
        <f t="shared" si="310"/>
        <v>49.020519051429488</v>
      </c>
      <c r="I396" s="198">
        <f t="shared" si="310"/>
        <v>79.491900074399339</v>
      </c>
      <c r="J396" s="198">
        <f t="shared" si="310"/>
        <v>78.37718521914384</v>
      </c>
      <c r="K396" s="198">
        <f t="shared" si="310"/>
        <v>77.098730996052581</v>
      </c>
      <c r="L396" s="198">
        <f t="shared" si="310"/>
        <v>75.837334293219044</v>
      </c>
      <c r="M396" s="198">
        <f t="shared" si="310"/>
        <v>74.591762610794547</v>
      </c>
      <c r="N396" s="198">
        <f t="shared" si="310"/>
        <v>73.360097591774945</v>
      </c>
      <c r="O396" s="198">
        <f t="shared" si="310"/>
        <v>72.141996308211773</v>
      </c>
      <c r="P396" s="198">
        <f t="shared" si="310"/>
        <v>70.935427524686474</v>
      </c>
      <c r="Q396" s="198">
        <f t="shared" si="310"/>
        <v>69.740537266688278</v>
      </c>
      <c r="R396" s="198">
        <f t="shared" si="310"/>
        <v>68.55539559651605</v>
      </c>
      <c r="S396" s="198">
        <f t="shared" si="310"/>
        <v>67.38397723368702</v>
      </c>
      <c r="T396" s="198">
        <f t="shared" si="310"/>
        <v>66.221561849412083</v>
      </c>
      <c r="U396" s="198">
        <f t="shared" si="310"/>
        <v>65.075335203657175</v>
      </c>
      <c r="V396" s="198">
        <f t="shared" si="310"/>
        <v>63.949511290518906</v>
      </c>
      <c r="W396" s="198">
        <f t="shared" si="310"/>
        <v>62.760853754988176</v>
      </c>
      <c r="X396" s="198">
        <f t="shared" si="310"/>
        <v>61.60868864506174</v>
      </c>
      <c r="Y396" s="198">
        <f t="shared" si="310"/>
        <v>60.49007698678362</v>
      </c>
      <c r="Z396" s="198">
        <f t="shared" si="310"/>
        <v>59.388919459412733</v>
      </c>
      <c r="AA396" s="198">
        <f t="shared" si="310"/>
        <v>58.309775562839619</v>
      </c>
      <c r="AB396" s="198">
        <f t="shared" si="310"/>
        <v>57.246949486724212</v>
      </c>
      <c r="AC396" s="198">
        <f t="shared" si="310"/>
        <v>56.208077902879651</v>
      </c>
      <c r="AD396" s="198">
        <f t="shared" si="310"/>
        <v>55.186376174246419</v>
      </c>
      <c r="AE396" s="198">
        <f t="shared" si="310"/>
        <v>54.180481843337489</v>
      </c>
      <c r="AF396" s="198">
        <f t="shared" si="310"/>
        <v>53.19346847463315</v>
      </c>
      <c r="AG396" s="198">
        <f t="shared" si="310"/>
        <v>52.223488414948562</v>
      </c>
      <c r="AH396" s="198">
        <f t="shared" si="310"/>
        <v>51.27083471725178</v>
      </c>
      <c r="AI396" s="198">
        <f t="shared" si="310"/>
        <v>50.335089331121608</v>
      </c>
      <c r="AJ396" s="204">
        <f t="shared" si="310"/>
        <v>49.417282817603983</v>
      </c>
    </row>
    <row r="397" spans="1:36" x14ac:dyDescent="0.3">
      <c r="A397" s="7" t="s">
        <v>244</v>
      </c>
      <c r="B397" s="55" t="s">
        <v>529</v>
      </c>
      <c r="C397" s="198">
        <f t="shared" ref="C397:AJ397" si="311">+C313*C459</f>
        <v>10834.860490394745</v>
      </c>
      <c r="D397" s="198">
        <f t="shared" si="311"/>
        <v>10733.361066243027</v>
      </c>
      <c r="E397" s="198">
        <f t="shared" si="311"/>
        <v>10758.558855261954</v>
      </c>
      <c r="F397" s="198">
        <f t="shared" si="311"/>
        <v>9869.8095647749797</v>
      </c>
      <c r="G397" s="198">
        <f t="shared" si="311"/>
        <v>9644.537705560786</v>
      </c>
      <c r="H397" s="198">
        <f t="shared" si="311"/>
        <v>10389.83972125666</v>
      </c>
      <c r="I397" s="198">
        <f t="shared" si="311"/>
        <v>16793.813835446857</v>
      </c>
      <c r="J397" s="198">
        <f t="shared" si="311"/>
        <v>16729.848159879009</v>
      </c>
      <c r="K397" s="198">
        <f t="shared" si="311"/>
        <v>16616.180849036609</v>
      </c>
      <c r="L397" s="198">
        <f t="shared" si="311"/>
        <v>16495.952113037707</v>
      </c>
      <c r="M397" s="198">
        <f t="shared" si="311"/>
        <v>16366.649321574361</v>
      </c>
      <c r="N397" s="198">
        <f t="shared" si="311"/>
        <v>16224.460657717626</v>
      </c>
      <c r="O397" s="198">
        <f t="shared" si="311"/>
        <v>16070.86146969597</v>
      </c>
      <c r="P397" s="198">
        <f t="shared" si="311"/>
        <v>15901.792146752778</v>
      </c>
      <c r="Q397" s="198">
        <f t="shared" si="311"/>
        <v>15719.426028432581</v>
      </c>
      <c r="R397" s="198">
        <f t="shared" si="311"/>
        <v>15518.824920994442</v>
      </c>
      <c r="S397" s="198">
        <f t="shared" si="311"/>
        <v>15302.805206975341</v>
      </c>
      <c r="T397" s="198">
        <f t="shared" si="311"/>
        <v>15065.948902450338</v>
      </c>
      <c r="U397" s="198">
        <f t="shared" si="311"/>
        <v>14837.62801663493</v>
      </c>
      <c r="V397" s="198">
        <f t="shared" si="311"/>
        <v>14635.271028559677</v>
      </c>
      <c r="W397" s="198">
        <f t="shared" si="311"/>
        <v>14422.591441195647</v>
      </c>
      <c r="X397" s="198">
        <f t="shared" si="311"/>
        <v>14229.060002760649</v>
      </c>
      <c r="Y397" s="198">
        <f t="shared" si="311"/>
        <v>14056.558965180897</v>
      </c>
      <c r="Z397" s="198">
        <f t="shared" si="311"/>
        <v>13904.475613521687</v>
      </c>
      <c r="AA397" s="198">
        <f t="shared" si="311"/>
        <v>13777.939434917467</v>
      </c>
      <c r="AB397" s="198">
        <f t="shared" si="311"/>
        <v>13658.80674620235</v>
      </c>
      <c r="AC397" s="198">
        <f t="shared" si="311"/>
        <v>13552.509090593343</v>
      </c>
      <c r="AD397" s="198">
        <f t="shared" si="311"/>
        <v>13456.213373983799</v>
      </c>
      <c r="AE397" s="198">
        <f t="shared" si="311"/>
        <v>13369.362447456924</v>
      </c>
      <c r="AF397" s="198">
        <f t="shared" si="311"/>
        <v>13298.853470218135</v>
      </c>
      <c r="AG397" s="198">
        <f t="shared" si="311"/>
        <v>13243.891522539416</v>
      </c>
      <c r="AH397" s="198">
        <f t="shared" si="311"/>
        <v>13207.796616886122</v>
      </c>
      <c r="AI397" s="198">
        <f t="shared" si="311"/>
        <v>13189.324783840682</v>
      </c>
      <c r="AJ397" s="204">
        <f t="shared" si="311"/>
        <v>13193.590105868569</v>
      </c>
    </row>
    <row r="398" spans="1:36" x14ac:dyDescent="0.3">
      <c r="A398" s="7" t="s">
        <v>245</v>
      </c>
      <c r="B398" s="55" t="s">
        <v>529</v>
      </c>
      <c r="C398" s="206">
        <f t="shared" ref="C398:H399" si="312">+C314*C428</f>
        <v>62.820542239947351</v>
      </c>
      <c r="D398" s="198">
        <f t="shared" si="312"/>
        <v>58.01731621912527</v>
      </c>
      <c r="E398" s="198">
        <f t="shared" si="312"/>
        <v>64.229579328539216</v>
      </c>
      <c r="F398" s="198">
        <f t="shared" si="312"/>
        <v>35.289532789958344</v>
      </c>
      <c r="G398" s="198">
        <f t="shared" si="312"/>
        <v>57.784425718494909</v>
      </c>
      <c r="H398" s="198">
        <f t="shared" si="312"/>
        <v>50.97036809645298</v>
      </c>
      <c r="I398" s="198">
        <f t="shared" ref="I398:AJ398" si="313">+I314*I427</f>
        <v>43.549255062848694</v>
      </c>
      <c r="J398" s="198">
        <f t="shared" si="313"/>
        <v>38.32080522268965</v>
      </c>
      <c r="K398" s="198">
        <f t="shared" si="313"/>
        <v>33.222923473431834</v>
      </c>
      <c r="L398" s="198">
        <f t="shared" si="313"/>
        <v>28.351635741810085</v>
      </c>
      <c r="M398" s="198">
        <f t="shared" si="313"/>
        <v>23.70351982716274</v>
      </c>
      <c r="N398" s="198">
        <f t="shared" si="313"/>
        <v>19.275239122879078</v>
      </c>
      <c r="O398" s="198">
        <f t="shared" si="313"/>
        <v>15.064188722729778</v>
      </c>
      <c r="P398" s="198">
        <f t="shared" si="313"/>
        <v>11.067550362055728</v>
      </c>
      <c r="Q398" s="198">
        <f t="shared" si="313"/>
        <v>7.2831285727164623</v>
      </c>
      <c r="R398" s="198">
        <f t="shared" si="313"/>
        <v>3.7085481086915753</v>
      </c>
      <c r="S398" s="198">
        <f t="shared" si="313"/>
        <v>0.34180507905293411</v>
      </c>
      <c r="T398" s="198">
        <f t="shared" si="313"/>
        <v>0</v>
      </c>
      <c r="U398" s="198">
        <f t="shared" si="313"/>
        <v>0</v>
      </c>
      <c r="V398" s="198">
        <f t="shared" si="313"/>
        <v>0</v>
      </c>
      <c r="W398" s="198">
        <f t="shared" si="313"/>
        <v>0</v>
      </c>
      <c r="X398" s="198">
        <f t="shared" si="313"/>
        <v>0</v>
      </c>
      <c r="Y398" s="198">
        <f t="shared" si="313"/>
        <v>0</v>
      </c>
      <c r="Z398" s="198">
        <f t="shared" si="313"/>
        <v>0</v>
      </c>
      <c r="AA398" s="198">
        <f t="shared" si="313"/>
        <v>0</v>
      </c>
      <c r="AB398" s="198">
        <f t="shared" si="313"/>
        <v>0</v>
      </c>
      <c r="AC398" s="198">
        <f t="shared" si="313"/>
        <v>0</v>
      </c>
      <c r="AD398" s="198">
        <f t="shared" si="313"/>
        <v>0</v>
      </c>
      <c r="AE398" s="198">
        <f t="shared" si="313"/>
        <v>0</v>
      </c>
      <c r="AF398" s="198">
        <f t="shared" si="313"/>
        <v>0</v>
      </c>
      <c r="AG398" s="198">
        <f t="shared" si="313"/>
        <v>0</v>
      </c>
      <c r="AH398" s="198">
        <f t="shared" si="313"/>
        <v>0</v>
      </c>
      <c r="AI398" s="198">
        <f t="shared" si="313"/>
        <v>0</v>
      </c>
      <c r="AJ398" s="204">
        <f t="shared" si="313"/>
        <v>0</v>
      </c>
    </row>
    <row r="399" spans="1:36" x14ac:dyDescent="0.3">
      <c r="A399" s="7" t="s">
        <v>246</v>
      </c>
      <c r="B399" s="55" t="s">
        <v>529</v>
      </c>
      <c r="C399" s="207">
        <f t="shared" si="312"/>
        <v>0</v>
      </c>
      <c r="D399" s="199">
        <f t="shared" si="312"/>
        <v>0.65518660866723699</v>
      </c>
      <c r="E399" s="199">
        <f t="shared" si="312"/>
        <v>0.81739728621074037</v>
      </c>
      <c r="F399" s="199">
        <f t="shared" si="312"/>
        <v>1.6144461255888158</v>
      </c>
      <c r="G399" s="199">
        <f t="shared" si="312"/>
        <v>1.4282545592050147</v>
      </c>
      <c r="H399" s="199">
        <f t="shared" si="312"/>
        <v>0.84454952622063428</v>
      </c>
      <c r="I399" s="199">
        <f t="shared" ref="I399:AJ399" si="314">+I315*I428</f>
        <v>0.87584889858376525</v>
      </c>
      <c r="J399" s="199">
        <f t="shared" si="314"/>
        <v>0.68867529272274342</v>
      </c>
      <c r="K399" s="199">
        <f t="shared" si="314"/>
        <v>0.50842572028971345</v>
      </c>
      <c r="L399" s="199">
        <f t="shared" si="314"/>
        <v>0.33697033900083961</v>
      </c>
      <c r="M399" s="199">
        <f t="shared" si="314"/>
        <v>0.17418423285629422</v>
      </c>
      <c r="N399" s="199">
        <f t="shared" si="314"/>
        <v>1.995240637263446E-2</v>
      </c>
      <c r="O399" s="199">
        <f t="shared" si="314"/>
        <v>-0.12582772397513367</v>
      </c>
      <c r="P399" s="199">
        <f t="shared" si="314"/>
        <v>-0.26325057330151258</v>
      </c>
      <c r="Q399" s="199">
        <f t="shared" si="314"/>
        <v>-0.3924080995548842</v>
      </c>
      <c r="R399" s="199">
        <f t="shared" si="314"/>
        <v>-0.51337927160543517</v>
      </c>
      <c r="S399" s="199">
        <f t="shared" si="314"/>
        <v>-0.62628542187523895</v>
      </c>
      <c r="T399" s="199">
        <f t="shared" si="314"/>
        <v>-0.73020064998204115</v>
      </c>
      <c r="U399" s="199">
        <f t="shared" si="314"/>
        <v>0</v>
      </c>
      <c r="V399" s="199">
        <f t="shared" si="314"/>
        <v>0</v>
      </c>
      <c r="W399" s="199">
        <f t="shared" si="314"/>
        <v>0</v>
      </c>
      <c r="X399" s="199">
        <f t="shared" si="314"/>
        <v>0</v>
      </c>
      <c r="Y399" s="199">
        <f t="shared" si="314"/>
        <v>0</v>
      </c>
      <c r="Z399" s="199">
        <f t="shared" si="314"/>
        <v>0</v>
      </c>
      <c r="AA399" s="199">
        <f t="shared" si="314"/>
        <v>0</v>
      </c>
      <c r="AB399" s="199">
        <f t="shared" si="314"/>
        <v>0</v>
      </c>
      <c r="AC399" s="199">
        <f t="shared" si="314"/>
        <v>0</v>
      </c>
      <c r="AD399" s="199">
        <f t="shared" si="314"/>
        <v>0</v>
      </c>
      <c r="AE399" s="199">
        <f t="shared" si="314"/>
        <v>0</v>
      </c>
      <c r="AF399" s="199">
        <f t="shared" si="314"/>
        <v>0</v>
      </c>
      <c r="AG399" s="199">
        <f t="shared" si="314"/>
        <v>0</v>
      </c>
      <c r="AH399" s="199">
        <f t="shared" si="314"/>
        <v>0</v>
      </c>
      <c r="AI399" s="199">
        <f t="shared" si="314"/>
        <v>0</v>
      </c>
      <c r="AJ399" s="203">
        <f t="shared" si="314"/>
        <v>0</v>
      </c>
    </row>
    <row r="400" spans="1:36" x14ac:dyDescent="0.3">
      <c r="A400" s="7" t="s">
        <v>247</v>
      </c>
      <c r="B400" s="55" t="s">
        <v>529</v>
      </c>
      <c r="C400" s="207">
        <f t="shared" ref="C400:H400" si="315">+C316*C432</f>
        <v>2088.3869459030007</v>
      </c>
      <c r="D400" s="199">
        <f t="shared" si="315"/>
        <v>2037.8446446025673</v>
      </c>
      <c r="E400" s="199">
        <f t="shared" si="315"/>
        <v>2179.7162344236981</v>
      </c>
      <c r="F400" s="199">
        <f t="shared" si="315"/>
        <v>2355.7880306670163</v>
      </c>
      <c r="G400" s="199">
        <f t="shared" si="315"/>
        <v>2413.405393212995</v>
      </c>
      <c r="H400" s="199">
        <f t="shared" si="315"/>
        <v>2252.1846210115091</v>
      </c>
      <c r="I400" s="199">
        <f t="shared" ref="I400:AJ400" si="316">+I316*I431</f>
        <v>1400.7635804588272</v>
      </c>
      <c r="J400" s="199">
        <f t="shared" si="316"/>
        <v>1366.6646447179812</v>
      </c>
      <c r="K400" s="199">
        <f t="shared" si="316"/>
        <v>1329.7832363769483</v>
      </c>
      <c r="L400" s="199">
        <f t="shared" si="316"/>
        <v>1293.3040823259059</v>
      </c>
      <c r="M400" s="199">
        <f t="shared" si="316"/>
        <v>1257.2050900652041</v>
      </c>
      <c r="N400" s="199">
        <f t="shared" si="316"/>
        <v>1221.4536060931657</v>
      </c>
      <c r="O400" s="199">
        <f t="shared" si="316"/>
        <v>1186.0443683553735</v>
      </c>
      <c r="P400" s="199">
        <f t="shared" si="316"/>
        <v>1150.9449539936068</v>
      </c>
      <c r="Q400" s="199">
        <f t="shared" si="316"/>
        <v>1116.1595238964067</v>
      </c>
      <c r="R400" s="199">
        <f t="shared" si="316"/>
        <v>1081.6593621043464</v>
      </c>
      <c r="S400" s="199">
        <f t="shared" si="316"/>
        <v>1047.5093407466932</v>
      </c>
      <c r="T400" s="199">
        <f t="shared" si="316"/>
        <v>1012.2774093122918</v>
      </c>
      <c r="U400" s="199">
        <f t="shared" si="316"/>
        <v>976.8554201201041</v>
      </c>
      <c r="V400" s="199">
        <f t="shared" si="316"/>
        <v>942.45267346656635</v>
      </c>
      <c r="W400" s="199">
        <f t="shared" si="316"/>
        <v>908.57534364115736</v>
      </c>
      <c r="X400" s="199">
        <f t="shared" si="316"/>
        <v>875.18294767698501</v>
      </c>
      <c r="Y400" s="199">
        <f t="shared" si="316"/>
        <v>842.48019225554037</v>
      </c>
      <c r="Z400" s="199">
        <f t="shared" si="316"/>
        <v>810.23053812323451</v>
      </c>
      <c r="AA400" s="199">
        <f t="shared" si="316"/>
        <v>777.81629464665855</v>
      </c>
      <c r="AB400" s="199">
        <f t="shared" si="316"/>
        <v>746.09475535622528</v>
      </c>
      <c r="AC400" s="199">
        <f t="shared" si="316"/>
        <v>714.93118005704628</v>
      </c>
      <c r="AD400" s="199">
        <f t="shared" si="316"/>
        <v>684.22976811599813</v>
      </c>
      <c r="AE400" s="199">
        <f t="shared" si="316"/>
        <v>653.96849324984191</v>
      </c>
      <c r="AF400" s="199">
        <f t="shared" si="316"/>
        <v>624.1789141476188</v>
      </c>
      <c r="AG400" s="199">
        <f t="shared" si="316"/>
        <v>594.83205577558203</v>
      </c>
      <c r="AH400" s="199">
        <f t="shared" si="316"/>
        <v>565.92475844896887</v>
      </c>
      <c r="AI400" s="199">
        <f t="shared" si="316"/>
        <v>537.44550125441776</v>
      </c>
      <c r="AJ400" s="203">
        <f t="shared" si="316"/>
        <v>509.3979328237881</v>
      </c>
    </row>
    <row r="401" spans="1:36" x14ac:dyDescent="0.3">
      <c r="A401" s="7" t="s">
        <v>248</v>
      </c>
      <c r="B401" s="55" t="s">
        <v>529</v>
      </c>
      <c r="C401" s="208">
        <f t="shared" ref="C401:H401" si="317">+C317*C431</f>
        <v>0</v>
      </c>
      <c r="D401" s="200">
        <f t="shared" si="317"/>
        <v>4.0814609393847325</v>
      </c>
      <c r="E401" s="200">
        <f t="shared" si="317"/>
        <v>0.80570799654475911</v>
      </c>
      <c r="F401" s="200">
        <f t="shared" si="317"/>
        <v>0.69509996886314729</v>
      </c>
      <c r="G401" s="200">
        <f t="shared" si="317"/>
        <v>0.68192393931766904</v>
      </c>
      <c r="H401" s="200">
        <f t="shared" si="317"/>
        <v>1.0977083840060917</v>
      </c>
      <c r="I401" s="200">
        <f t="shared" ref="I401:AJ401" si="318">+I317*I430</f>
        <v>3.7540102812836378</v>
      </c>
      <c r="J401" s="200">
        <f t="shared" si="318"/>
        <v>3.9960660993734569</v>
      </c>
      <c r="K401" s="200">
        <f t="shared" si="318"/>
        <v>4.2115796817200328</v>
      </c>
      <c r="L401" s="200">
        <f t="shared" si="318"/>
        <v>4.4094748922894027</v>
      </c>
      <c r="M401" s="200">
        <f t="shared" si="318"/>
        <v>4.5900574020695721</v>
      </c>
      <c r="N401" s="200">
        <f t="shared" si="318"/>
        <v>4.7535679803948785</v>
      </c>
      <c r="O401" s="200">
        <f t="shared" si="318"/>
        <v>4.9003268289288542</v>
      </c>
      <c r="P401" s="200">
        <f t="shared" si="318"/>
        <v>5.0305281751531972</v>
      </c>
      <c r="Q401" s="200">
        <f t="shared" si="318"/>
        <v>5.1445017707750118</v>
      </c>
      <c r="R401" s="200">
        <f t="shared" si="318"/>
        <v>5.2424199642140197</v>
      </c>
      <c r="S401" s="200">
        <f t="shared" si="318"/>
        <v>5.3249016364911821</v>
      </c>
      <c r="T401" s="200">
        <f t="shared" si="318"/>
        <v>5.3846623676111296</v>
      </c>
      <c r="U401" s="200">
        <f t="shared" si="318"/>
        <v>5.4259766206532989</v>
      </c>
      <c r="V401" s="200">
        <f t="shared" si="318"/>
        <v>5.455797295357824</v>
      </c>
      <c r="W401" s="200">
        <f t="shared" si="318"/>
        <v>5.4719505729400568</v>
      </c>
      <c r="X401" s="200">
        <f t="shared" si="318"/>
        <v>5.4746332887728109</v>
      </c>
      <c r="Y401" s="200">
        <f t="shared" si="318"/>
        <v>5.465592444492839</v>
      </c>
      <c r="Z401" s="200">
        <f t="shared" si="318"/>
        <v>5.4437970880163409</v>
      </c>
      <c r="AA401" s="200">
        <f t="shared" si="318"/>
        <v>5.4053457251936079</v>
      </c>
      <c r="AB401" s="200">
        <f t="shared" si="318"/>
        <v>5.3563557383557043</v>
      </c>
      <c r="AC401" s="200">
        <f t="shared" si="318"/>
        <v>5.2963810266100406</v>
      </c>
      <c r="AD401" s="200">
        <f t="shared" si="318"/>
        <v>5.2251462337599843</v>
      </c>
      <c r="AE401" s="200">
        <f t="shared" si="318"/>
        <v>5.1428660296252113</v>
      </c>
      <c r="AF401" s="200">
        <f t="shared" si="318"/>
        <v>5.0501661573100831</v>
      </c>
      <c r="AG401" s="200">
        <f t="shared" si="318"/>
        <v>4.9471950628216792</v>
      </c>
      <c r="AH401" s="200">
        <f t="shared" si="318"/>
        <v>4.8342930988569472</v>
      </c>
      <c r="AI401" s="200">
        <f t="shared" si="318"/>
        <v>4.7117221238483671</v>
      </c>
      <c r="AJ401" s="205">
        <f t="shared" si="318"/>
        <v>4.579867742818422</v>
      </c>
    </row>
    <row r="402" spans="1:36" x14ac:dyDescent="0.3">
      <c r="A402" s="7" t="s">
        <v>249</v>
      </c>
      <c r="B402" s="55" t="s">
        <v>529</v>
      </c>
      <c r="C402" s="199">
        <f t="shared" ref="C402:H402" si="319">+C318*C438</f>
        <v>40.727821795579544</v>
      </c>
      <c r="D402" s="199">
        <f t="shared" si="319"/>
        <v>26.301462235297748</v>
      </c>
      <c r="E402" s="199">
        <f t="shared" si="319"/>
        <v>44.924909911138499</v>
      </c>
      <c r="F402" s="199">
        <f t="shared" si="319"/>
        <v>49.528996884567491</v>
      </c>
      <c r="G402" s="199">
        <f t="shared" si="319"/>
        <v>58.035609222757756</v>
      </c>
      <c r="H402" s="199">
        <f t="shared" si="319"/>
        <v>29.341472567812389</v>
      </c>
      <c r="I402" s="199">
        <f t="shared" ref="I402:AJ402" si="320">+I318*I436</f>
        <v>52.306860251159783</v>
      </c>
      <c r="J402" s="199">
        <f t="shared" si="320"/>
        <v>49.840828244421395</v>
      </c>
      <c r="K402" s="199">
        <f t="shared" si="320"/>
        <v>47.341265065804237</v>
      </c>
      <c r="L402" s="199">
        <f t="shared" si="320"/>
        <v>44.92551280909678</v>
      </c>
      <c r="M402" s="199">
        <f t="shared" si="320"/>
        <v>42.591257026420955</v>
      </c>
      <c r="N402" s="199">
        <f t="shared" si="320"/>
        <v>40.335924858896355</v>
      </c>
      <c r="O402" s="199">
        <f t="shared" si="320"/>
        <v>38.157949854013772</v>
      </c>
      <c r="P402" s="199">
        <f t="shared" si="320"/>
        <v>36.054945603644533</v>
      </c>
      <c r="Q402" s="199">
        <f t="shared" si="320"/>
        <v>34.02576293104817</v>
      </c>
      <c r="R402" s="199">
        <f t="shared" si="320"/>
        <v>32.068275875479088</v>
      </c>
      <c r="S402" s="199">
        <f t="shared" si="320"/>
        <v>30.183162693096303</v>
      </c>
      <c r="T402" s="199">
        <f t="shared" si="320"/>
        <v>28.367068763666595</v>
      </c>
      <c r="U402" s="199">
        <f t="shared" si="320"/>
        <v>26.621883522631464</v>
      </c>
      <c r="V402" s="199">
        <f t="shared" si="320"/>
        <v>24.947792755117046</v>
      </c>
      <c r="W402" s="199">
        <f t="shared" si="320"/>
        <v>23.342461170728459</v>
      </c>
      <c r="X402" s="199">
        <f t="shared" si="320"/>
        <v>21.803480211166899</v>
      </c>
      <c r="Y402" s="199">
        <f t="shared" si="320"/>
        <v>20.334490879364775</v>
      </c>
      <c r="Z402" s="199">
        <f t="shared" si="320"/>
        <v>18.928196823676597</v>
      </c>
      <c r="AA402" s="199">
        <f t="shared" si="320"/>
        <v>17.569431233559097</v>
      </c>
      <c r="AB402" s="199">
        <f t="shared" si="320"/>
        <v>16.2771179432401</v>
      </c>
      <c r="AC402" s="199">
        <f t="shared" si="320"/>
        <v>15.046660291981114</v>
      </c>
      <c r="AD402" s="199">
        <f t="shared" si="320"/>
        <v>13.874672709977196</v>
      </c>
      <c r="AE402" s="199">
        <f t="shared" si="320"/>
        <v>12.759508867211151</v>
      </c>
      <c r="AF402" s="199">
        <f t="shared" si="320"/>
        <v>11.700599352451281</v>
      </c>
      <c r="AG402" s="199">
        <f t="shared" si="320"/>
        <v>10.696194613284751</v>
      </c>
      <c r="AH402" s="199">
        <f t="shared" si="320"/>
        <v>9.745083015654501</v>
      </c>
      <c r="AI402" s="199">
        <f t="shared" si="320"/>
        <v>8.8459296737152879</v>
      </c>
      <c r="AJ402" s="203">
        <f t="shared" si="320"/>
        <v>7.9976775459732412</v>
      </c>
    </row>
    <row r="403" spans="1:36" x14ac:dyDescent="0.3">
      <c r="A403" s="7" t="s">
        <v>250</v>
      </c>
      <c r="B403" s="55" t="s">
        <v>529</v>
      </c>
      <c r="C403" s="206">
        <f t="shared" ref="C403:H403" si="321">+C319*C445</f>
        <v>10.693071418152334</v>
      </c>
      <c r="D403" s="198">
        <f t="shared" si="321"/>
        <v>31.95453276697868</v>
      </c>
      <c r="E403" s="198">
        <f t="shared" si="321"/>
        <v>38.130879691361365</v>
      </c>
      <c r="F403" s="198">
        <f t="shared" si="321"/>
        <v>38.408823290547708</v>
      </c>
      <c r="G403" s="198">
        <f t="shared" si="321"/>
        <v>40.503340062380495</v>
      </c>
      <c r="H403" s="198">
        <f t="shared" si="321"/>
        <v>16.680122242992908</v>
      </c>
      <c r="I403" s="198">
        <f t="shared" ref="I403:AJ403" si="322">+I319*I442</f>
        <v>66.142293822463486</v>
      </c>
      <c r="J403" s="198">
        <f t="shared" si="322"/>
        <v>63.186205717611024</v>
      </c>
      <c r="K403" s="198">
        <f t="shared" si="322"/>
        <v>59.850173417508657</v>
      </c>
      <c r="L403" s="198">
        <f t="shared" si="322"/>
        <v>56.309836614647416</v>
      </c>
      <c r="M403" s="198">
        <f t="shared" si="322"/>
        <v>52.588954598882594</v>
      </c>
      <c r="N403" s="198">
        <f t="shared" si="322"/>
        <v>48.710459363801853</v>
      </c>
      <c r="O403" s="198">
        <f t="shared" si="322"/>
        <v>44.698054012447201</v>
      </c>
      <c r="P403" s="198">
        <f t="shared" si="322"/>
        <v>39.498635067473977</v>
      </c>
      <c r="Q403" s="198">
        <f t="shared" si="322"/>
        <v>34.280851043763072</v>
      </c>
      <c r="R403" s="198">
        <f t="shared" si="322"/>
        <v>29.321639010640578</v>
      </c>
      <c r="S403" s="198">
        <f t="shared" si="322"/>
        <v>24.619481100664363</v>
      </c>
      <c r="T403" s="198">
        <f t="shared" si="322"/>
        <v>20.169195443016157</v>
      </c>
      <c r="U403" s="198">
        <f t="shared" si="322"/>
        <v>15.969627461039202</v>
      </c>
      <c r="V403" s="198">
        <f t="shared" si="322"/>
        <v>12.017353984916966</v>
      </c>
      <c r="W403" s="198">
        <f t="shared" si="322"/>
        <v>8.3072385057081881</v>
      </c>
      <c r="X403" s="198">
        <f t="shared" si="322"/>
        <v>4.8345406710896413</v>
      </c>
      <c r="Y403" s="198">
        <f t="shared" si="322"/>
        <v>1.5955315042445448</v>
      </c>
      <c r="Z403" s="198">
        <f t="shared" si="322"/>
        <v>-1.415766369521763</v>
      </c>
      <c r="AA403" s="198">
        <f t="shared" si="322"/>
        <v>0</v>
      </c>
      <c r="AB403" s="198">
        <f t="shared" si="322"/>
        <v>0</v>
      </c>
      <c r="AC403" s="198">
        <f t="shared" si="322"/>
        <v>0</v>
      </c>
      <c r="AD403" s="198">
        <f t="shared" si="322"/>
        <v>0</v>
      </c>
      <c r="AE403" s="198">
        <f t="shared" si="322"/>
        <v>0</v>
      </c>
      <c r="AF403" s="198">
        <f t="shared" si="322"/>
        <v>0</v>
      </c>
      <c r="AG403" s="198">
        <f t="shared" si="322"/>
        <v>0</v>
      </c>
      <c r="AH403" s="198">
        <f t="shared" si="322"/>
        <v>0</v>
      </c>
      <c r="AI403" s="198">
        <f t="shared" si="322"/>
        <v>0</v>
      </c>
      <c r="AJ403" s="204">
        <f t="shared" si="322"/>
        <v>0</v>
      </c>
    </row>
    <row r="404" spans="1:36" x14ac:dyDescent="0.3">
      <c r="A404" s="7" t="s">
        <v>251</v>
      </c>
      <c r="B404" s="55" t="s">
        <v>529</v>
      </c>
      <c r="C404" s="208">
        <f t="shared" ref="C404:H404" si="323">+C320*C447</f>
        <v>14.905094378252427</v>
      </c>
      <c r="D404" s="200">
        <f t="shared" si="323"/>
        <v>6.3860024687116566</v>
      </c>
      <c r="E404" s="200">
        <f t="shared" si="323"/>
        <v>7.1099404785183076</v>
      </c>
      <c r="F404" s="200">
        <f t="shared" si="323"/>
        <v>8.5054439009092579</v>
      </c>
      <c r="G404" s="200">
        <f t="shared" si="323"/>
        <v>10.490292662851038</v>
      </c>
      <c r="H404" s="200">
        <f t="shared" si="323"/>
        <v>9.0681523571393452</v>
      </c>
      <c r="I404" s="200">
        <f t="shared" ref="I404:AJ404" si="324">+I320*I444</f>
        <v>7.2006922668579758</v>
      </c>
      <c r="J404" s="200">
        <f t="shared" si="324"/>
        <v>5.5326629464933488</v>
      </c>
      <c r="K404" s="200">
        <f t="shared" si="324"/>
        <v>4.06495974688481</v>
      </c>
      <c r="L404" s="200">
        <f t="shared" si="324"/>
        <v>2.8015686059291696</v>
      </c>
      <c r="M404" s="200">
        <f t="shared" si="324"/>
        <v>1.7303182690986583</v>
      </c>
      <c r="N404" s="200">
        <f t="shared" si="324"/>
        <v>0.83933589100004413</v>
      </c>
      <c r="O404" s="200">
        <f t="shared" si="324"/>
        <v>0.11705989947704787</v>
      </c>
      <c r="P404" s="200">
        <f t="shared" si="324"/>
        <v>0</v>
      </c>
      <c r="Q404" s="200">
        <f t="shared" si="324"/>
        <v>0</v>
      </c>
      <c r="R404" s="200">
        <f t="shared" si="324"/>
        <v>0</v>
      </c>
      <c r="S404" s="200">
        <f t="shared" si="324"/>
        <v>0</v>
      </c>
      <c r="T404" s="200">
        <f t="shared" si="324"/>
        <v>0</v>
      </c>
      <c r="U404" s="200">
        <f t="shared" si="324"/>
        <v>0</v>
      </c>
      <c r="V404" s="200">
        <f t="shared" si="324"/>
        <v>0</v>
      </c>
      <c r="W404" s="200">
        <f t="shared" si="324"/>
        <v>0</v>
      </c>
      <c r="X404" s="200">
        <f t="shared" si="324"/>
        <v>0</v>
      </c>
      <c r="Y404" s="200">
        <f t="shared" si="324"/>
        <v>0</v>
      </c>
      <c r="Z404" s="200">
        <f t="shared" si="324"/>
        <v>0</v>
      </c>
      <c r="AA404" s="200">
        <f t="shared" si="324"/>
        <v>0</v>
      </c>
      <c r="AB404" s="200">
        <f t="shared" si="324"/>
        <v>0</v>
      </c>
      <c r="AC404" s="200">
        <f t="shared" si="324"/>
        <v>0</v>
      </c>
      <c r="AD404" s="200">
        <f t="shared" si="324"/>
        <v>0</v>
      </c>
      <c r="AE404" s="200">
        <f t="shared" si="324"/>
        <v>0</v>
      </c>
      <c r="AF404" s="200">
        <f t="shared" si="324"/>
        <v>0</v>
      </c>
      <c r="AG404" s="200">
        <f t="shared" si="324"/>
        <v>0</v>
      </c>
      <c r="AH404" s="200">
        <f t="shared" si="324"/>
        <v>0</v>
      </c>
      <c r="AI404" s="200">
        <f t="shared" si="324"/>
        <v>0</v>
      </c>
      <c r="AJ404" s="205">
        <f t="shared" si="324"/>
        <v>0</v>
      </c>
    </row>
    <row r="405" spans="1:36" x14ac:dyDescent="0.3">
      <c r="A405" s="7" t="s">
        <v>252</v>
      </c>
      <c r="B405" s="55" t="s">
        <v>529</v>
      </c>
      <c r="C405" s="199">
        <f t="shared" ref="C405:H405" si="325">+C321*C453</f>
        <v>53.070442841956286</v>
      </c>
      <c r="D405" s="199">
        <f t="shared" si="325"/>
        <v>33.618670765132499</v>
      </c>
      <c r="E405" s="199">
        <f t="shared" si="325"/>
        <v>48.809324961397763</v>
      </c>
      <c r="F405" s="199">
        <f t="shared" si="325"/>
        <v>37.358099746189808</v>
      </c>
      <c r="G405" s="199">
        <f t="shared" si="325"/>
        <v>54.464862276353834</v>
      </c>
      <c r="H405" s="199">
        <f t="shared" si="325"/>
        <v>48.796673609141955</v>
      </c>
      <c r="I405" s="199">
        <f t="shared" ref="I405:AJ405" si="326">+I321*I450</f>
        <v>66.772523373031859</v>
      </c>
      <c r="J405" s="199">
        <f t="shared" si="326"/>
        <v>62.939540539233739</v>
      </c>
      <c r="K405" s="199">
        <f t="shared" si="326"/>
        <v>59.104582655831088</v>
      </c>
      <c r="L405" s="199">
        <f t="shared" si="326"/>
        <v>55.416497763588147</v>
      </c>
      <c r="M405" s="199">
        <f t="shared" si="326"/>
        <v>51.87143952121545</v>
      </c>
      <c r="N405" s="199">
        <f t="shared" si="326"/>
        <v>48.465310779510126</v>
      </c>
      <c r="O405" s="199">
        <f t="shared" si="326"/>
        <v>45.195290687485965</v>
      </c>
      <c r="P405" s="199">
        <f t="shared" si="326"/>
        <v>42.057624037529088</v>
      </c>
      <c r="Q405" s="199">
        <f t="shared" si="326"/>
        <v>39.05006203196249</v>
      </c>
      <c r="R405" s="199">
        <f t="shared" si="326"/>
        <v>36.169253632278682</v>
      </c>
      <c r="S405" s="199">
        <f t="shared" si="326"/>
        <v>33.415032869278015</v>
      </c>
      <c r="T405" s="199">
        <f t="shared" si="326"/>
        <v>30.782702867051576</v>
      </c>
      <c r="U405" s="199">
        <f t="shared" si="326"/>
        <v>28.273333192215016</v>
      </c>
      <c r="V405" s="199">
        <f t="shared" si="326"/>
        <v>25.885938074131772</v>
      </c>
      <c r="W405" s="199">
        <f t="shared" si="326"/>
        <v>23.616827645023719</v>
      </c>
      <c r="X405" s="199">
        <f t="shared" si="326"/>
        <v>21.46233972772314</v>
      </c>
      <c r="Y405" s="199">
        <f t="shared" si="326"/>
        <v>19.42471467788225</v>
      </c>
      <c r="Z405" s="199">
        <f t="shared" si="326"/>
        <v>17.495477622578299</v>
      </c>
      <c r="AA405" s="199">
        <f t="shared" si="326"/>
        <v>15.659876314494889</v>
      </c>
      <c r="AB405" s="199">
        <f t="shared" si="326"/>
        <v>13.934315396892474</v>
      </c>
      <c r="AC405" s="199">
        <f t="shared" si="326"/>
        <v>12.313127538919984</v>
      </c>
      <c r="AD405" s="199">
        <f t="shared" si="326"/>
        <v>10.79205603647584</v>
      </c>
      <c r="AE405" s="199">
        <f t="shared" si="326"/>
        <v>9.3684676547829469</v>
      </c>
      <c r="AF405" s="199">
        <f t="shared" si="326"/>
        <v>8.0405568257319118</v>
      </c>
      <c r="AG405" s="199">
        <f t="shared" si="326"/>
        <v>6.8056532710072037</v>
      </c>
      <c r="AH405" s="199">
        <f t="shared" si="326"/>
        <v>5.661521833395855</v>
      </c>
      <c r="AI405" s="199">
        <f t="shared" si="326"/>
        <v>4.6058834993309601</v>
      </c>
      <c r="AJ405" s="203">
        <f t="shared" si="326"/>
        <v>3.6366430588249545</v>
      </c>
    </row>
    <row r="406" spans="1:36" x14ac:dyDescent="0.3">
      <c r="A406" s="7" t="s">
        <v>253</v>
      </c>
      <c r="B406" s="55" t="s">
        <v>529</v>
      </c>
      <c r="C406" s="198">
        <f t="shared" ref="C406:H406" si="327">+C322*C460</f>
        <v>2845.8545739389115</v>
      </c>
      <c r="D406" s="198">
        <f t="shared" si="327"/>
        <v>2985.3647850497528</v>
      </c>
      <c r="E406" s="198">
        <f t="shared" si="327"/>
        <v>2751.2544077466082</v>
      </c>
      <c r="F406" s="198">
        <f t="shared" si="327"/>
        <v>2927.9092468642875</v>
      </c>
      <c r="G406" s="198">
        <f t="shared" si="327"/>
        <v>3338.0983539228491</v>
      </c>
      <c r="H406" s="198">
        <f t="shared" si="327"/>
        <v>2717.2218928188599</v>
      </c>
      <c r="I406" s="198">
        <f t="shared" ref="I406:AJ406" si="328">+I322*I455</f>
        <v>2993.4549729231112</v>
      </c>
      <c r="J406" s="198">
        <f t="shared" si="328"/>
        <v>2916.9260120936938</v>
      </c>
      <c r="K406" s="198">
        <f t="shared" si="328"/>
        <v>2834.6563583899333</v>
      </c>
      <c r="L406" s="198">
        <f t="shared" si="328"/>
        <v>2753.4479094781204</v>
      </c>
      <c r="M406" s="198">
        <f t="shared" si="328"/>
        <v>2673.2497902512232</v>
      </c>
      <c r="N406" s="198">
        <f t="shared" si="328"/>
        <v>2593.988949264542</v>
      </c>
      <c r="O406" s="198">
        <f t="shared" si="328"/>
        <v>2515.6507958861821</v>
      </c>
      <c r="P406" s="198">
        <f t="shared" si="328"/>
        <v>2438.1632729447751</v>
      </c>
      <c r="Q406" s="198">
        <f t="shared" si="328"/>
        <v>2361.532082787081</v>
      </c>
      <c r="R406" s="198">
        <f t="shared" si="328"/>
        <v>2285.6934245825146</v>
      </c>
      <c r="S406" s="198">
        <f t="shared" si="328"/>
        <v>2210.7813316030201</v>
      </c>
      <c r="T406" s="198">
        <f t="shared" si="328"/>
        <v>2136.6407792296936</v>
      </c>
      <c r="U406" s="198">
        <f t="shared" si="328"/>
        <v>2063.5046188640704</v>
      </c>
      <c r="V406" s="198">
        <f t="shared" si="328"/>
        <v>1991.4970219622251</v>
      </c>
      <c r="W406" s="198">
        <f t="shared" si="328"/>
        <v>1920.5493482488923</v>
      </c>
      <c r="X406" s="198">
        <f t="shared" si="328"/>
        <v>1850.5773556371325</v>
      </c>
      <c r="Y406" s="198">
        <f t="shared" si="328"/>
        <v>1782.0153058369654</v>
      </c>
      <c r="Z406" s="198">
        <f t="shared" si="328"/>
        <v>1714.3643911283357</v>
      </c>
      <c r="AA406" s="198">
        <f t="shared" si="328"/>
        <v>1646.3183956713283</v>
      </c>
      <c r="AB406" s="198">
        <f t="shared" si="328"/>
        <v>1579.692345299085</v>
      </c>
      <c r="AC406" s="198">
        <f t="shared" si="328"/>
        <v>1514.2025308305938</v>
      </c>
      <c r="AD406" s="198">
        <f t="shared" si="328"/>
        <v>1449.647361988267</v>
      </c>
      <c r="AE406" s="198">
        <f t="shared" si="328"/>
        <v>1385.9813304969377</v>
      </c>
      <c r="AF406" s="198">
        <f t="shared" si="328"/>
        <v>1323.2724618418326</v>
      </c>
      <c r="AG406" s="198">
        <f t="shared" si="328"/>
        <v>1261.4604862400502</v>
      </c>
      <c r="AH406" s="198">
        <f t="shared" si="328"/>
        <v>1200.5398120327366</v>
      </c>
      <c r="AI406" s="198">
        <f t="shared" si="328"/>
        <v>1140.4870890002198</v>
      </c>
      <c r="AJ406" s="204">
        <f t="shared" si="328"/>
        <v>1081.3111297049343</v>
      </c>
    </row>
    <row r="407" spans="1:36" x14ac:dyDescent="0.3">
      <c r="A407" s="7" t="s">
        <v>254</v>
      </c>
      <c r="B407" s="55" t="s">
        <v>529</v>
      </c>
      <c r="C407" s="206">
        <f t="shared" ref="C407:AJ407" si="329">+C323*C419</f>
        <v>0</v>
      </c>
      <c r="D407" s="198">
        <f t="shared" si="329"/>
        <v>0</v>
      </c>
      <c r="E407" s="198">
        <f t="shared" si="329"/>
        <v>0</v>
      </c>
      <c r="F407" s="198">
        <f t="shared" si="329"/>
        <v>0</v>
      </c>
      <c r="G407" s="198">
        <f t="shared" si="329"/>
        <v>0</v>
      </c>
      <c r="H407" s="198">
        <f t="shared" si="329"/>
        <v>0</v>
      </c>
      <c r="I407" s="198">
        <f t="shared" si="329"/>
        <v>0</v>
      </c>
      <c r="J407" s="198">
        <f t="shared" si="329"/>
        <v>0</v>
      </c>
      <c r="K407" s="198">
        <f t="shared" si="329"/>
        <v>0</v>
      </c>
      <c r="L407" s="198">
        <f t="shared" si="329"/>
        <v>0</v>
      </c>
      <c r="M407" s="198">
        <f t="shared" si="329"/>
        <v>0</v>
      </c>
      <c r="N407" s="198">
        <f t="shared" si="329"/>
        <v>0</v>
      </c>
      <c r="O407" s="198">
        <f t="shared" si="329"/>
        <v>0</v>
      </c>
      <c r="P407" s="198">
        <f t="shared" si="329"/>
        <v>0</v>
      </c>
      <c r="Q407" s="198">
        <f t="shared" si="329"/>
        <v>0</v>
      </c>
      <c r="R407" s="198">
        <f t="shared" si="329"/>
        <v>0</v>
      </c>
      <c r="S407" s="198">
        <f t="shared" si="329"/>
        <v>0</v>
      </c>
      <c r="T407" s="198">
        <f t="shared" si="329"/>
        <v>0</v>
      </c>
      <c r="U407" s="198">
        <f t="shared" si="329"/>
        <v>0</v>
      </c>
      <c r="V407" s="198">
        <f t="shared" si="329"/>
        <v>0</v>
      </c>
      <c r="W407" s="198">
        <f t="shared" si="329"/>
        <v>0</v>
      </c>
      <c r="X407" s="198">
        <f t="shared" si="329"/>
        <v>0</v>
      </c>
      <c r="Y407" s="198">
        <f t="shared" si="329"/>
        <v>0</v>
      </c>
      <c r="Z407" s="198">
        <f t="shared" si="329"/>
        <v>0</v>
      </c>
      <c r="AA407" s="198">
        <f t="shared" si="329"/>
        <v>0</v>
      </c>
      <c r="AB407" s="198">
        <f t="shared" si="329"/>
        <v>0</v>
      </c>
      <c r="AC407" s="198">
        <f t="shared" si="329"/>
        <v>0</v>
      </c>
      <c r="AD407" s="198">
        <f t="shared" si="329"/>
        <v>0</v>
      </c>
      <c r="AE407" s="198">
        <f t="shared" si="329"/>
        <v>0</v>
      </c>
      <c r="AF407" s="198">
        <f t="shared" si="329"/>
        <v>0</v>
      </c>
      <c r="AG407" s="198">
        <f t="shared" si="329"/>
        <v>0</v>
      </c>
      <c r="AH407" s="198">
        <f t="shared" si="329"/>
        <v>0</v>
      </c>
      <c r="AI407" s="198">
        <f t="shared" si="329"/>
        <v>0</v>
      </c>
      <c r="AJ407" s="204">
        <f t="shared" si="329"/>
        <v>0</v>
      </c>
    </row>
    <row r="408" spans="1:36" x14ac:dyDescent="0.3">
      <c r="A408" s="7" t="s">
        <v>255</v>
      </c>
      <c r="B408" s="55" t="s">
        <v>529</v>
      </c>
      <c r="C408" s="207">
        <f t="shared" ref="C408:AJ408" si="330">+(C324/2)*(C419)+(C324/2)*(C420)</f>
        <v>0</v>
      </c>
      <c r="D408" s="199">
        <f t="shared" si="330"/>
        <v>0</v>
      </c>
      <c r="E408" s="199">
        <f t="shared" si="330"/>
        <v>0</v>
      </c>
      <c r="F408" s="199">
        <f t="shared" si="330"/>
        <v>0</v>
      </c>
      <c r="G408" s="199">
        <f t="shared" si="330"/>
        <v>0</v>
      </c>
      <c r="H408" s="199">
        <f t="shared" si="330"/>
        <v>0</v>
      </c>
      <c r="I408" s="199">
        <f t="shared" si="330"/>
        <v>0</v>
      </c>
      <c r="J408" s="199">
        <f t="shared" si="330"/>
        <v>0</v>
      </c>
      <c r="K408" s="199">
        <f t="shared" si="330"/>
        <v>0</v>
      </c>
      <c r="L408" s="199">
        <f t="shared" si="330"/>
        <v>0</v>
      </c>
      <c r="M408" s="199">
        <f t="shared" si="330"/>
        <v>0</v>
      </c>
      <c r="N408" s="199">
        <f t="shared" si="330"/>
        <v>0</v>
      </c>
      <c r="O408" s="199">
        <f t="shared" si="330"/>
        <v>0</v>
      </c>
      <c r="P408" s="199">
        <f t="shared" si="330"/>
        <v>0</v>
      </c>
      <c r="Q408" s="199">
        <f t="shared" si="330"/>
        <v>0</v>
      </c>
      <c r="R408" s="199">
        <f t="shared" si="330"/>
        <v>0</v>
      </c>
      <c r="S408" s="199">
        <f t="shared" si="330"/>
        <v>0</v>
      </c>
      <c r="T408" s="199">
        <f t="shared" si="330"/>
        <v>0</v>
      </c>
      <c r="U408" s="199">
        <f t="shared" si="330"/>
        <v>0</v>
      </c>
      <c r="V408" s="199">
        <f t="shared" si="330"/>
        <v>0</v>
      </c>
      <c r="W408" s="199">
        <f t="shared" si="330"/>
        <v>0</v>
      </c>
      <c r="X408" s="199">
        <f t="shared" si="330"/>
        <v>0</v>
      </c>
      <c r="Y408" s="199">
        <f t="shared" si="330"/>
        <v>0</v>
      </c>
      <c r="Z408" s="199">
        <f t="shared" si="330"/>
        <v>0</v>
      </c>
      <c r="AA408" s="199">
        <f t="shared" si="330"/>
        <v>0</v>
      </c>
      <c r="AB408" s="199">
        <f t="shared" si="330"/>
        <v>0</v>
      </c>
      <c r="AC408" s="199">
        <f t="shared" si="330"/>
        <v>0</v>
      </c>
      <c r="AD408" s="199">
        <f t="shared" si="330"/>
        <v>0</v>
      </c>
      <c r="AE408" s="199">
        <f t="shared" si="330"/>
        <v>0</v>
      </c>
      <c r="AF408" s="199">
        <f t="shared" si="330"/>
        <v>0</v>
      </c>
      <c r="AG408" s="199">
        <f t="shared" si="330"/>
        <v>0</v>
      </c>
      <c r="AH408" s="199">
        <f t="shared" si="330"/>
        <v>0</v>
      </c>
      <c r="AI408" s="199">
        <f t="shared" si="330"/>
        <v>0</v>
      </c>
      <c r="AJ408" s="203">
        <f t="shared" si="330"/>
        <v>0</v>
      </c>
    </row>
    <row r="409" spans="1:36" x14ac:dyDescent="0.3">
      <c r="A409" s="7" t="s">
        <v>256</v>
      </c>
      <c r="B409" s="55" t="s">
        <v>529</v>
      </c>
      <c r="C409" s="206">
        <f t="shared" ref="C409:AJ409" si="331">+(C325/2)*(C425)+(C325/2)*(C426)</f>
        <v>13228.484049870154</v>
      </c>
      <c r="D409" s="198">
        <f t="shared" si="331"/>
        <v>11542.06553070422</v>
      </c>
      <c r="E409" s="198">
        <f t="shared" si="331"/>
        <v>11024.077010092389</v>
      </c>
      <c r="F409" s="198">
        <f t="shared" si="331"/>
        <v>10461.961786704198</v>
      </c>
      <c r="G409" s="198">
        <f t="shared" si="331"/>
        <v>8095.908968638314</v>
      </c>
      <c r="H409" s="198">
        <f t="shared" si="331"/>
        <v>11627.939569609442</v>
      </c>
      <c r="I409" s="198">
        <f t="shared" si="331"/>
        <v>12438.247085985779</v>
      </c>
      <c r="J409" s="198">
        <f t="shared" si="331"/>
        <v>12517.122731425748</v>
      </c>
      <c r="K409" s="198">
        <f t="shared" si="331"/>
        <v>12567.393154253741</v>
      </c>
      <c r="L409" s="198">
        <f t="shared" si="331"/>
        <v>12617.381856878746</v>
      </c>
      <c r="M409" s="198">
        <f t="shared" si="331"/>
        <v>12666.915795310693</v>
      </c>
      <c r="N409" s="198">
        <f t="shared" si="331"/>
        <v>12715.688202871368</v>
      </c>
      <c r="O409" s="198">
        <f t="shared" si="331"/>
        <v>12763.645535087115</v>
      </c>
      <c r="P409" s="198">
        <f t="shared" si="331"/>
        <v>12810.425575783371</v>
      </c>
      <c r="Q409" s="198">
        <f t="shared" si="331"/>
        <v>12856.038172477698</v>
      </c>
      <c r="R409" s="198">
        <f t="shared" si="331"/>
        <v>12900.105003803283</v>
      </c>
      <c r="S409" s="198">
        <f t="shared" si="331"/>
        <v>12943.352053655812</v>
      </c>
      <c r="T409" s="198">
        <f t="shared" si="331"/>
        <v>12984.863296998637</v>
      </c>
      <c r="U409" s="198">
        <f t="shared" si="331"/>
        <v>13026.030217751537</v>
      </c>
      <c r="V409" s="198">
        <f t="shared" si="331"/>
        <v>13067.756044724985</v>
      </c>
      <c r="W409" s="198">
        <f t="shared" si="331"/>
        <v>13109.771908090926</v>
      </c>
      <c r="X409" s="198">
        <f t="shared" si="331"/>
        <v>13151.64796244693</v>
      </c>
      <c r="Y409" s="198">
        <f t="shared" si="331"/>
        <v>13196.717276290539</v>
      </c>
      <c r="Z409" s="198">
        <f t="shared" si="331"/>
        <v>13241.676763872021</v>
      </c>
      <c r="AA409" s="198">
        <f t="shared" si="331"/>
        <v>13287.629420407451</v>
      </c>
      <c r="AB409" s="198">
        <f t="shared" si="331"/>
        <v>13333.385790031018</v>
      </c>
      <c r="AC409" s="198">
        <f t="shared" si="331"/>
        <v>13380.820871779317</v>
      </c>
      <c r="AD409" s="198">
        <f t="shared" si="331"/>
        <v>13428.46560129397</v>
      </c>
      <c r="AE409" s="198">
        <f t="shared" si="331"/>
        <v>13476.063125925702</v>
      </c>
      <c r="AF409" s="198">
        <f t="shared" si="331"/>
        <v>13491.105316479465</v>
      </c>
      <c r="AG409" s="198">
        <f t="shared" si="331"/>
        <v>13495.878082396754</v>
      </c>
      <c r="AH409" s="198">
        <f t="shared" si="331"/>
        <v>13501.228815327459</v>
      </c>
      <c r="AI409" s="198">
        <f t="shared" si="331"/>
        <v>13507.146067734029</v>
      </c>
      <c r="AJ409" s="204">
        <f t="shared" si="331"/>
        <v>13514.011150703296</v>
      </c>
    </row>
    <row r="410" spans="1:36" x14ac:dyDescent="0.3">
      <c r="A410" s="7" t="s">
        <v>257</v>
      </c>
      <c r="B410" s="55" t="s">
        <v>529</v>
      </c>
      <c r="C410" s="207">
        <f t="shared" ref="C410:AJ410" si="332">+C326*C425</f>
        <v>0</v>
      </c>
      <c r="D410" s="199">
        <f t="shared" si="332"/>
        <v>0</v>
      </c>
      <c r="E410" s="199">
        <f t="shared" si="332"/>
        <v>0</v>
      </c>
      <c r="F410" s="199">
        <f t="shared" si="332"/>
        <v>0</v>
      </c>
      <c r="G410" s="199">
        <f t="shared" si="332"/>
        <v>0</v>
      </c>
      <c r="H410" s="199">
        <f t="shared" si="332"/>
        <v>0</v>
      </c>
      <c r="I410" s="199">
        <f t="shared" si="332"/>
        <v>0</v>
      </c>
      <c r="J410" s="199">
        <f t="shared" si="332"/>
        <v>0</v>
      </c>
      <c r="K410" s="199">
        <f t="shared" si="332"/>
        <v>0</v>
      </c>
      <c r="L410" s="199">
        <f t="shared" si="332"/>
        <v>0</v>
      </c>
      <c r="M410" s="199">
        <f t="shared" si="332"/>
        <v>0</v>
      </c>
      <c r="N410" s="199">
        <f t="shared" si="332"/>
        <v>0</v>
      </c>
      <c r="O410" s="199">
        <f t="shared" si="332"/>
        <v>0</v>
      </c>
      <c r="P410" s="199">
        <f t="shared" si="332"/>
        <v>0</v>
      </c>
      <c r="Q410" s="199">
        <f t="shared" si="332"/>
        <v>0</v>
      </c>
      <c r="R410" s="199">
        <f t="shared" si="332"/>
        <v>0</v>
      </c>
      <c r="S410" s="199">
        <f t="shared" si="332"/>
        <v>0</v>
      </c>
      <c r="T410" s="199">
        <f t="shared" si="332"/>
        <v>0</v>
      </c>
      <c r="U410" s="199">
        <f t="shared" si="332"/>
        <v>0</v>
      </c>
      <c r="V410" s="199">
        <f t="shared" si="332"/>
        <v>0</v>
      </c>
      <c r="W410" s="199">
        <f t="shared" si="332"/>
        <v>0</v>
      </c>
      <c r="X410" s="199">
        <f t="shared" si="332"/>
        <v>0</v>
      </c>
      <c r="Y410" s="199">
        <f t="shared" si="332"/>
        <v>0</v>
      </c>
      <c r="Z410" s="199">
        <f t="shared" si="332"/>
        <v>0</v>
      </c>
      <c r="AA410" s="199">
        <f t="shared" si="332"/>
        <v>0</v>
      </c>
      <c r="AB410" s="199">
        <f t="shared" si="332"/>
        <v>0</v>
      </c>
      <c r="AC410" s="199">
        <f t="shared" si="332"/>
        <v>0</v>
      </c>
      <c r="AD410" s="199">
        <f t="shared" si="332"/>
        <v>0</v>
      </c>
      <c r="AE410" s="199">
        <f t="shared" si="332"/>
        <v>0</v>
      </c>
      <c r="AF410" s="199">
        <f t="shared" si="332"/>
        <v>0</v>
      </c>
      <c r="AG410" s="199">
        <f t="shared" si="332"/>
        <v>0</v>
      </c>
      <c r="AH410" s="199">
        <f t="shared" si="332"/>
        <v>0</v>
      </c>
      <c r="AI410" s="199">
        <f t="shared" si="332"/>
        <v>0</v>
      </c>
      <c r="AJ410" s="203">
        <f t="shared" si="332"/>
        <v>0</v>
      </c>
    </row>
    <row r="411" spans="1:36" x14ac:dyDescent="0.3">
      <c r="A411" s="7" t="s">
        <v>258</v>
      </c>
      <c r="B411" s="55" t="s">
        <v>529</v>
      </c>
      <c r="C411" s="207">
        <f t="shared" ref="C411:H411" si="333">+C327*C432</f>
        <v>0</v>
      </c>
      <c r="D411" s="199">
        <f t="shared" si="333"/>
        <v>0.10047360080542292</v>
      </c>
      <c r="E411" s="199">
        <f t="shared" si="333"/>
        <v>1.3032670185587292</v>
      </c>
      <c r="F411" s="199">
        <f t="shared" si="333"/>
        <v>1.5158481908043764</v>
      </c>
      <c r="G411" s="199">
        <f t="shared" si="333"/>
        <v>0</v>
      </c>
      <c r="H411" s="199">
        <f t="shared" si="333"/>
        <v>0.18710938363740215</v>
      </c>
      <c r="I411" s="199">
        <f t="shared" ref="I411:AJ411" si="334">+I327*I431</f>
        <v>0.15366937402374917</v>
      </c>
      <c r="J411" s="199">
        <f t="shared" si="334"/>
        <v>0.15424590552974418</v>
      </c>
      <c r="K411" s="199">
        <f t="shared" si="334"/>
        <v>0.15446800948675696</v>
      </c>
      <c r="L411" s="199">
        <f t="shared" si="334"/>
        <v>0.15468564604058155</v>
      </c>
      <c r="M411" s="199">
        <f t="shared" si="334"/>
        <v>0.15489673379561794</v>
      </c>
      <c r="N411" s="199">
        <f t="shared" si="334"/>
        <v>0.15509758145322594</v>
      </c>
      <c r="O411" s="199">
        <f t="shared" si="334"/>
        <v>0.15528761594069102</v>
      </c>
      <c r="P411" s="199">
        <f t="shared" si="334"/>
        <v>0.15546252401086222</v>
      </c>
      <c r="Q411" s="199">
        <f t="shared" si="334"/>
        <v>0.1556225397195817</v>
      </c>
      <c r="R411" s="199">
        <f t="shared" si="334"/>
        <v>0.1557632077246604</v>
      </c>
      <c r="S411" s="199">
        <f t="shared" si="334"/>
        <v>0.15589341787876698</v>
      </c>
      <c r="T411" s="199">
        <f t="shared" si="334"/>
        <v>0.15600224364786966</v>
      </c>
      <c r="U411" s="199">
        <f t="shared" si="334"/>
        <v>0.15610652109720483</v>
      </c>
      <c r="V411" s="199">
        <f t="shared" si="334"/>
        <v>0.15621708191037006</v>
      </c>
      <c r="W411" s="199">
        <f t="shared" si="334"/>
        <v>0.15633067331816783</v>
      </c>
      <c r="X411" s="199">
        <f t="shared" si="334"/>
        <v>0.15644215991454596</v>
      </c>
      <c r="Y411" s="199">
        <f t="shared" si="334"/>
        <v>0.15659110738143381</v>
      </c>
      <c r="Z411" s="199">
        <f t="shared" si="334"/>
        <v>0.15673814178007586</v>
      </c>
      <c r="AA411" s="199">
        <f t="shared" si="334"/>
        <v>0.15689630130540572</v>
      </c>
      <c r="AB411" s="199">
        <f t="shared" si="334"/>
        <v>0.15705149422070619</v>
      </c>
      <c r="AC411" s="199">
        <f t="shared" si="334"/>
        <v>0.1572257739358518</v>
      </c>
      <c r="AD411" s="199">
        <f t="shared" si="334"/>
        <v>0.15740178181817102</v>
      </c>
      <c r="AE411" s="199">
        <f t="shared" si="334"/>
        <v>0.15757650223427369</v>
      </c>
      <c r="AF411" s="199">
        <f t="shared" si="334"/>
        <v>0.15737074476874108</v>
      </c>
      <c r="AG411" s="199">
        <f t="shared" si="334"/>
        <v>0.15704659666272888</v>
      </c>
      <c r="AH411" s="199">
        <f t="shared" si="334"/>
        <v>0.15673083540220861</v>
      </c>
      <c r="AI411" s="199">
        <f t="shared" si="334"/>
        <v>0.15642326726118702</v>
      </c>
      <c r="AJ411" s="203">
        <f t="shared" si="334"/>
        <v>0.15612823797156453</v>
      </c>
    </row>
    <row r="412" spans="1:36" x14ac:dyDescent="0.3">
      <c r="A412" s="7" t="s">
        <v>259</v>
      </c>
      <c r="B412" s="55" t="s">
        <v>529</v>
      </c>
      <c r="C412" s="208">
        <f t="shared" ref="C412:H412" si="335">+C328*C431</f>
        <v>12.64146562956895</v>
      </c>
      <c r="D412" s="200">
        <f t="shared" si="335"/>
        <v>5.4378545502579403</v>
      </c>
      <c r="E412" s="200">
        <f t="shared" si="335"/>
        <v>3.8637360743396418</v>
      </c>
      <c r="F412" s="200">
        <f t="shared" si="335"/>
        <v>3.691061526201985</v>
      </c>
      <c r="G412" s="200">
        <f t="shared" si="335"/>
        <v>1.0633390240207714</v>
      </c>
      <c r="H412" s="200">
        <f t="shared" si="335"/>
        <v>0</v>
      </c>
      <c r="I412" s="200">
        <f t="shared" ref="I412:AJ412" si="336">+I328*I430</f>
        <v>0</v>
      </c>
      <c r="J412" s="200">
        <f t="shared" si="336"/>
        <v>0</v>
      </c>
      <c r="K412" s="200">
        <f t="shared" si="336"/>
        <v>0</v>
      </c>
      <c r="L412" s="200">
        <f t="shared" si="336"/>
        <v>0</v>
      </c>
      <c r="M412" s="200">
        <f t="shared" si="336"/>
        <v>0</v>
      </c>
      <c r="N412" s="200">
        <f t="shared" si="336"/>
        <v>0</v>
      </c>
      <c r="O412" s="200">
        <f t="shared" si="336"/>
        <v>0</v>
      </c>
      <c r="P412" s="200">
        <f t="shared" si="336"/>
        <v>0</v>
      </c>
      <c r="Q412" s="200">
        <f t="shared" si="336"/>
        <v>0</v>
      </c>
      <c r="R412" s="200">
        <f t="shared" si="336"/>
        <v>0</v>
      </c>
      <c r="S412" s="200">
        <f t="shared" si="336"/>
        <v>0</v>
      </c>
      <c r="T412" s="200">
        <f t="shared" si="336"/>
        <v>0</v>
      </c>
      <c r="U412" s="200">
        <f t="shared" si="336"/>
        <v>0</v>
      </c>
      <c r="V412" s="200">
        <f t="shared" si="336"/>
        <v>0</v>
      </c>
      <c r="W412" s="200">
        <f t="shared" si="336"/>
        <v>0</v>
      </c>
      <c r="X412" s="200">
        <f t="shared" si="336"/>
        <v>0</v>
      </c>
      <c r="Y412" s="200">
        <f t="shared" si="336"/>
        <v>0</v>
      </c>
      <c r="Z412" s="200">
        <f t="shared" si="336"/>
        <v>0</v>
      </c>
      <c r="AA412" s="200">
        <f t="shared" si="336"/>
        <v>0</v>
      </c>
      <c r="AB412" s="200">
        <f t="shared" si="336"/>
        <v>0</v>
      </c>
      <c r="AC412" s="200">
        <f t="shared" si="336"/>
        <v>0</v>
      </c>
      <c r="AD412" s="200">
        <f t="shared" si="336"/>
        <v>0</v>
      </c>
      <c r="AE412" s="200">
        <f t="shared" si="336"/>
        <v>0</v>
      </c>
      <c r="AF412" s="200">
        <f t="shared" si="336"/>
        <v>0</v>
      </c>
      <c r="AG412" s="200">
        <f t="shared" si="336"/>
        <v>0</v>
      </c>
      <c r="AH412" s="200">
        <f t="shared" si="336"/>
        <v>0</v>
      </c>
      <c r="AI412" s="200">
        <f t="shared" si="336"/>
        <v>0</v>
      </c>
      <c r="AJ412" s="205">
        <f t="shared" si="336"/>
        <v>0</v>
      </c>
    </row>
    <row r="413" spans="1:36" x14ac:dyDescent="0.3">
      <c r="A413" s="7" t="s">
        <v>260</v>
      </c>
      <c r="B413" s="55" t="s">
        <v>529</v>
      </c>
      <c r="C413" s="199">
        <f t="shared" ref="C413:H413" si="337">+C329*C435</f>
        <v>2306.1612510734358</v>
      </c>
      <c r="D413" s="199">
        <f t="shared" si="337"/>
        <v>2013.0009730019658</v>
      </c>
      <c r="E413" s="199">
        <f t="shared" si="337"/>
        <v>2057.5818769972357</v>
      </c>
      <c r="F413" s="199">
        <f t="shared" si="337"/>
        <v>1906.9661650564335</v>
      </c>
      <c r="G413" s="199">
        <f t="shared" si="337"/>
        <v>1992.8354449264489</v>
      </c>
      <c r="H413" s="199">
        <f t="shared" si="337"/>
        <v>1293.1689864164216</v>
      </c>
      <c r="I413" s="199">
        <f t="shared" ref="I413:AJ413" si="338">+I329*I434</f>
        <v>1557.5693776091673</v>
      </c>
      <c r="J413" s="199">
        <f t="shared" si="338"/>
        <v>1491.151146120415</v>
      </c>
      <c r="K413" s="199">
        <f t="shared" si="338"/>
        <v>1421.1344554996124</v>
      </c>
      <c r="L413" s="199">
        <f t="shared" si="338"/>
        <v>1351.0709831294589</v>
      </c>
      <c r="M413" s="199">
        <f t="shared" si="338"/>
        <v>1280.9480497132199</v>
      </c>
      <c r="N413" s="199">
        <f t="shared" si="338"/>
        <v>1210.7442647191333</v>
      </c>
      <c r="O413" s="199">
        <f t="shared" si="338"/>
        <v>1140.467944701322</v>
      </c>
      <c r="P413" s="199">
        <f t="shared" si="338"/>
        <v>1070.102673871507</v>
      </c>
      <c r="Q413" s="199">
        <f t="shared" si="338"/>
        <v>999.66913032285561</v>
      </c>
      <c r="R413" s="199">
        <f t="shared" si="338"/>
        <v>929.15951242731205</v>
      </c>
      <c r="S413" s="199">
        <f t="shared" si="338"/>
        <v>858.64759822028873</v>
      </c>
      <c r="T413" s="199">
        <f t="shared" si="338"/>
        <v>788.09073418039429</v>
      </c>
      <c r="U413" s="199">
        <f t="shared" si="338"/>
        <v>717.5937311998357</v>
      </c>
      <c r="V413" s="199">
        <f t="shared" si="338"/>
        <v>647.20584697225752</v>
      </c>
      <c r="W413" s="199">
        <f t="shared" si="338"/>
        <v>576.90475103419999</v>
      </c>
      <c r="X413" s="199">
        <f t="shared" si="338"/>
        <v>506.66796525266051</v>
      </c>
      <c r="Y413" s="199">
        <f t="shared" si="338"/>
        <v>436.60695176683112</v>
      </c>
      <c r="Z413" s="199">
        <f t="shared" si="338"/>
        <v>366.57744136184118</v>
      </c>
      <c r="AA413" s="199">
        <f t="shared" si="338"/>
        <v>296.60512919831632</v>
      </c>
      <c r="AB413" s="199">
        <f t="shared" si="338"/>
        <v>226.65324532786985</v>
      </c>
      <c r="AC413" s="199">
        <f t="shared" si="338"/>
        <v>156.74630369856567</v>
      </c>
      <c r="AD413" s="199">
        <f t="shared" si="338"/>
        <v>86.847807339523015</v>
      </c>
      <c r="AE413" s="199">
        <f t="shared" si="338"/>
        <v>16.953785326136909</v>
      </c>
      <c r="AF413" s="199">
        <f t="shared" si="338"/>
        <v>0</v>
      </c>
      <c r="AG413" s="199">
        <f t="shared" si="338"/>
        <v>0</v>
      </c>
      <c r="AH413" s="199">
        <f t="shared" si="338"/>
        <v>0</v>
      </c>
      <c r="AI413" s="199">
        <f t="shared" si="338"/>
        <v>0</v>
      </c>
      <c r="AJ413" s="203">
        <f t="shared" si="338"/>
        <v>0</v>
      </c>
    </row>
    <row r="414" spans="1:36" x14ac:dyDescent="0.3">
      <c r="A414" s="7" t="s">
        <v>261</v>
      </c>
      <c r="B414" s="55" t="s">
        <v>529</v>
      </c>
      <c r="C414" s="198">
        <f t="shared" ref="C414:AJ414" si="339">+C330</f>
        <v>0</v>
      </c>
      <c r="D414" s="198">
        <f t="shared" si="339"/>
        <v>0</v>
      </c>
      <c r="E414" s="198">
        <f t="shared" si="339"/>
        <v>0</v>
      </c>
      <c r="F414" s="198">
        <f t="shared" si="339"/>
        <v>0</v>
      </c>
      <c r="G414" s="198">
        <f t="shared" si="339"/>
        <v>0</v>
      </c>
      <c r="H414" s="198">
        <f t="shared" si="339"/>
        <v>0</v>
      </c>
      <c r="I414" s="198">
        <f t="shared" si="339"/>
        <v>0</v>
      </c>
      <c r="J414" s="198">
        <f t="shared" si="339"/>
        <v>-5.7707997003253334E-11</v>
      </c>
      <c r="K414" s="198">
        <f t="shared" si="339"/>
        <v>-1.1502514666085865E-11</v>
      </c>
      <c r="L414" s="198">
        <f t="shared" si="339"/>
        <v>-4.5853828845749339E-11</v>
      </c>
      <c r="M414" s="198">
        <f t="shared" si="339"/>
        <v>-4.5697093212050241E-11</v>
      </c>
      <c r="N414" s="198">
        <f t="shared" si="339"/>
        <v>-1.1384693958490551E-11</v>
      </c>
      <c r="O414" s="198">
        <f t="shared" si="339"/>
        <v>-1.134468309490714E-11</v>
      </c>
      <c r="P414" s="198">
        <f t="shared" si="339"/>
        <v>-4.5215733434900895E-11</v>
      </c>
      <c r="Q414" s="198">
        <f t="shared" si="339"/>
        <v>0</v>
      </c>
      <c r="R414" s="198">
        <f t="shared" si="339"/>
        <v>-1.1219989009354763E-11</v>
      </c>
      <c r="S414" s="198">
        <f t="shared" si="339"/>
        <v>-2.2354270850021679E-11</v>
      </c>
      <c r="T414" s="198">
        <f t="shared" si="339"/>
        <v>-4.4532548217217472E-11</v>
      </c>
      <c r="U414" s="198">
        <f t="shared" si="339"/>
        <v>-1.1089205881598341E-11</v>
      </c>
      <c r="V414" s="198">
        <f t="shared" si="339"/>
        <v>-1.1046107071500201E-11</v>
      </c>
      <c r="W414" s="198">
        <f t="shared" si="339"/>
        <v>-2.2007200873584569E-11</v>
      </c>
      <c r="X414" s="198">
        <f t="shared" si="339"/>
        <v>-4.3845272991519235E-11</v>
      </c>
      <c r="Y414" s="198">
        <f t="shared" si="339"/>
        <v>-5.4610086392689983E-11</v>
      </c>
      <c r="Z414" s="198">
        <f t="shared" si="339"/>
        <v>-2.1765846892480624E-11</v>
      </c>
      <c r="AA414" s="198">
        <f t="shared" si="339"/>
        <v>-2.168987067705668E-11</v>
      </c>
      <c r="AB414" s="198">
        <f t="shared" si="339"/>
        <v>-5.4035342898350464E-11</v>
      </c>
      <c r="AC414" s="198">
        <f t="shared" si="339"/>
        <v>-1.0770832479325992E-11</v>
      </c>
      <c r="AD414" s="198">
        <f t="shared" si="339"/>
        <v>-2.1470043177430839E-11</v>
      </c>
      <c r="AE414" s="198">
        <f t="shared" si="339"/>
        <v>-2.1398851302290952E-11</v>
      </c>
      <c r="AF414" s="198">
        <f t="shared" si="339"/>
        <v>0</v>
      </c>
      <c r="AG414" s="198">
        <f t="shared" si="339"/>
        <v>0</v>
      </c>
      <c r="AH414" s="198">
        <f t="shared" si="339"/>
        <v>0</v>
      </c>
      <c r="AI414" s="198">
        <f t="shared" si="339"/>
        <v>0</v>
      </c>
      <c r="AJ414" s="204">
        <f t="shared" si="339"/>
        <v>0</v>
      </c>
    </row>
    <row r="415" spans="1:36" x14ac:dyDescent="0.3">
      <c r="A415" s="7" t="s">
        <v>262</v>
      </c>
      <c r="B415" s="55" t="s">
        <v>529</v>
      </c>
      <c r="C415" s="198">
        <f t="shared" ref="C415:H415" si="340">+C331*C451</f>
        <v>3165.1152150125918</v>
      </c>
      <c r="D415" s="198">
        <f t="shared" si="340"/>
        <v>3090.1918742095677</v>
      </c>
      <c r="E415" s="198">
        <f t="shared" si="340"/>
        <v>3178.6279121521784</v>
      </c>
      <c r="F415" s="198">
        <f t="shared" si="340"/>
        <v>3362.7979483645377</v>
      </c>
      <c r="G415" s="198">
        <f t="shared" si="340"/>
        <v>2512.4577032161719</v>
      </c>
      <c r="H415" s="198">
        <f t="shared" si="340"/>
        <v>1489.6522820135663</v>
      </c>
      <c r="I415" s="198">
        <f t="shared" ref="I415:AJ415" si="341">+I331*I448</f>
        <v>2615.4802659469601</v>
      </c>
      <c r="J415" s="198">
        <f t="shared" si="341"/>
        <v>2638.6523663097223</v>
      </c>
      <c r="K415" s="198">
        <f t="shared" si="341"/>
        <v>2655.6977456571117</v>
      </c>
      <c r="L415" s="198">
        <f t="shared" si="341"/>
        <v>2672.5729219792374</v>
      </c>
      <c r="M415" s="198">
        <f t="shared" si="341"/>
        <v>2689.2418916492306</v>
      </c>
      <c r="N415" s="198">
        <f t="shared" si="341"/>
        <v>2705.6398725557742</v>
      </c>
      <c r="O415" s="198">
        <f t="shared" si="341"/>
        <v>2721.755528328134</v>
      </c>
      <c r="P415" s="198">
        <f t="shared" si="341"/>
        <v>2737.5115020845628</v>
      </c>
      <c r="Q415" s="198">
        <f t="shared" si="341"/>
        <v>2752.9095112446907</v>
      </c>
      <c r="R415" s="198">
        <f t="shared" si="341"/>
        <v>2767.8680672172704</v>
      </c>
      <c r="S415" s="198">
        <f t="shared" si="341"/>
        <v>2782.5425129709683</v>
      </c>
      <c r="T415" s="198">
        <f t="shared" si="341"/>
        <v>2796.7357903709776</v>
      </c>
      <c r="U415" s="198">
        <f t="shared" si="341"/>
        <v>2810.7473401542525</v>
      </c>
      <c r="V415" s="198">
        <f t="shared" si="341"/>
        <v>2824.7732899082662</v>
      </c>
      <c r="W415" s="198">
        <f t="shared" si="341"/>
        <v>2838.757315301264</v>
      </c>
      <c r="X415" s="198">
        <f t="shared" si="341"/>
        <v>2852.6077299108629</v>
      </c>
      <c r="Y415" s="198">
        <f t="shared" si="341"/>
        <v>2867.0497128271827</v>
      </c>
      <c r="Z415" s="198">
        <f t="shared" si="341"/>
        <v>2881.3689976136466</v>
      </c>
      <c r="AA415" s="198">
        <f t="shared" si="341"/>
        <v>2895.8069280714917</v>
      </c>
      <c r="AB415" s="198">
        <f t="shared" si="341"/>
        <v>2910.1059260321776</v>
      </c>
      <c r="AC415" s="198">
        <f t="shared" si="341"/>
        <v>2924.6766467872949</v>
      </c>
      <c r="AD415" s="198">
        <f t="shared" si="341"/>
        <v>2939.2000935504934</v>
      </c>
      <c r="AE415" s="198">
        <f t="shared" si="341"/>
        <v>2953.6211053746792</v>
      </c>
      <c r="AF415" s="198">
        <f t="shared" si="341"/>
        <v>2960.8062200010449</v>
      </c>
      <c r="AG415" s="198">
        <f t="shared" si="341"/>
        <v>2965.6262283575757</v>
      </c>
      <c r="AH415" s="198">
        <f t="shared" si="341"/>
        <v>2970.4610958365211</v>
      </c>
      <c r="AI415" s="198">
        <f t="shared" si="341"/>
        <v>2975.3107165843808</v>
      </c>
      <c r="AJ415" s="204">
        <f t="shared" si="341"/>
        <v>2980.2615218585993</v>
      </c>
    </row>
    <row r="416" spans="1:36" x14ac:dyDescent="0.3">
      <c r="A416" s="11" t="s">
        <v>263</v>
      </c>
      <c r="B416" s="56" t="s">
        <v>529</v>
      </c>
      <c r="C416" s="209">
        <f t="shared" ref="C416:H416" si="342">+C332*C456</f>
        <v>9462.8206142451836</v>
      </c>
      <c r="D416" s="201">
        <f t="shared" si="342"/>
        <v>7650.1361556698475</v>
      </c>
      <c r="E416" s="201">
        <f t="shared" si="342"/>
        <v>6612.3069745110679</v>
      </c>
      <c r="F416" s="201">
        <f t="shared" si="342"/>
        <v>6246.3711360605776</v>
      </c>
      <c r="G416" s="201">
        <f t="shared" si="342"/>
        <v>5345.7578897376588</v>
      </c>
      <c r="H416" s="201">
        <f t="shared" si="342"/>
        <v>5927.3973494215161</v>
      </c>
      <c r="I416" s="201">
        <f t="shared" ref="I416:AJ416" si="343">+I332*I452</f>
        <v>2560.0203795942621</v>
      </c>
      <c r="J416" s="201">
        <f t="shared" si="343"/>
        <v>2551.0748785560522</v>
      </c>
      <c r="K416" s="201">
        <f t="shared" si="343"/>
        <v>2536.2773114819561</v>
      </c>
      <c r="L416" s="201">
        <f t="shared" si="343"/>
        <v>2521.4583748196064</v>
      </c>
      <c r="M416" s="201">
        <f t="shared" si="343"/>
        <v>2506.5850012991341</v>
      </c>
      <c r="N416" s="201">
        <f t="shared" si="343"/>
        <v>2491.5992402845477</v>
      </c>
      <c r="O416" s="201">
        <f t="shared" si="343"/>
        <v>2476.4945886804903</v>
      </c>
      <c r="P416" s="201">
        <f t="shared" si="343"/>
        <v>2461.2055756073364</v>
      </c>
      <c r="Q416" s="201">
        <f t="shared" si="343"/>
        <v>2445.7401668590564</v>
      </c>
      <c r="R416" s="201">
        <f t="shared" si="343"/>
        <v>2430.0330230134668</v>
      </c>
      <c r="S416" s="201">
        <f t="shared" si="343"/>
        <v>2414.2274753454963</v>
      </c>
      <c r="T416" s="201">
        <f t="shared" si="343"/>
        <v>2398.1581261675506</v>
      </c>
      <c r="U416" s="201">
        <f t="shared" si="343"/>
        <v>2382.0881460650021</v>
      </c>
      <c r="V416" s="201">
        <f t="shared" si="343"/>
        <v>2366.1821163725476</v>
      </c>
      <c r="W416" s="209">
        <f t="shared" si="343"/>
        <v>2350.3880106208385</v>
      </c>
      <c r="X416" s="201">
        <f t="shared" si="343"/>
        <v>2334.6271970245061</v>
      </c>
      <c r="Y416" s="201">
        <f t="shared" si="343"/>
        <v>2319.4854783431892</v>
      </c>
      <c r="Z416" s="201">
        <f t="shared" si="343"/>
        <v>2304.3706324906357</v>
      </c>
      <c r="AA416" s="201">
        <f t="shared" si="343"/>
        <v>2289.4726793643554</v>
      </c>
      <c r="AB416" s="201">
        <f t="shared" si="343"/>
        <v>2274.5830272864541</v>
      </c>
      <c r="AC416" s="201">
        <f t="shared" si="343"/>
        <v>2260.0188249030425</v>
      </c>
      <c r="AD416" s="201">
        <f t="shared" si="343"/>
        <v>2245.5254249070804</v>
      </c>
      <c r="AE416" s="201">
        <f t="shared" si="343"/>
        <v>2231.0588036857393</v>
      </c>
      <c r="AF416" s="201">
        <f t="shared" si="343"/>
        <v>2211.2904391488687</v>
      </c>
      <c r="AG416" s="201">
        <f t="shared" si="343"/>
        <v>2189.9960305471595</v>
      </c>
      <c r="AH416" s="201">
        <f t="shared" si="343"/>
        <v>2168.9663944050503</v>
      </c>
      <c r="AI416" s="201">
        <f t="shared" si="343"/>
        <v>2148.1947483679</v>
      </c>
      <c r="AJ416" s="202">
        <f t="shared" si="343"/>
        <v>2127.7363050206545</v>
      </c>
    </row>
    <row r="417" spans="1:36" x14ac:dyDescent="0.3">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row>
    <row r="418" spans="1:36" s="96" customFormat="1" x14ac:dyDescent="0.3">
      <c r="A418" s="213" t="s">
        <v>559</v>
      </c>
      <c r="B418" s="71"/>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c r="AA418" s="84"/>
      <c r="AB418" s="84"/>
      <c r="AC418" s="84"/>
      <c r="AD418" s="84"/>
      <c r="AE418" s="84"/>
      <c r="AF418" s="84"/>
      <c r="AG418" s="84"/>
      <c r="AH418" s="84"/>
      <c r="AI418" s="84"/>
      <c r="AJ418" s="84"/>
    </row>
    <row r="419" spans="1:36" x14ac:dyDescent="0.3">
      <c r="A419" s="7" t="s">
        <v>264</v>
      </c>
      <c r="B419" s="54" t="s">
        <v>265</v>
      </c>
      <c r="C419" s="31">
        <f>Aggregate_Efficiency_BAU!C350</f>
        <v>0.46793836363636365</v>
      </c>
      <c r="D419" s="31">
        <f>Aggregate_Efficiency_BAU!D350</f>
        <v>0.46794247878787881</v>
      </c>
      <c r="E419" s="31">
        <f>Aggregate_Efficiency_BAU!E350</f>
        <v>0.46794659393939397</v>
      </c>
      <c r="F419" s="31">
        <f>Aggregate_Efficiency_BAU!F350</f>
        <v>0.46795070909090913</v>
      </c>
      <c r="G419" s="31">
        <f>Aggregate_Efficiency_BAU!G350</f>
        <v>0.46795482424242424</v>
      </c>
      <c r="H419" s="31">
        <f>Aggregate_Efficiency_BAU!H350</f>
        <v>0.4679589393939394</v>
      </c>
      <c r="I419" s="31">
        <f>Aggregate_Efficiency_BAU!I350</f>
        <v>0.48996733677103688</v>
      </c>
      <c r="J419" s="31">
        <f>Aggregate_Efficiency_BAU!J350</f>
        <v>0.49134079316281554</v>
      </c>
      <c r="K419" s="31">
        <f>Aggregate_Efficiency_BAU!K350</f>
        <v>0.4927142495545942</v>
      </c>
      <c r="L419" s="31">
        <f>Aggregate_Efficiency_BAU!L350</f>
        <v>0.49408770594637286</v>
      </c>
      <c r="M419" s="31">
        <f>Aggregate_Efficiency_BAU!M350</f>
        <v>0.49546116233815152</v>
      </c>
      <c r="N419" s="31">
        <f>Aggregate_Efficiency_BAU!N350</f>
        <v>0.49683461872993018</v>
      </c>
      <c r="O419" s="31">
        <f>Aggregate_Efficiency_BAU!O350</f>
        <v>0.49820807512170884</v>
      </c>
      <c r="P419" s="31">
        <f>Aggregate_Efficiency_BAU!P350</f>
        <v>0.4995815315134875</v>
      </c>
      <c r="Q419" s="31">
        <f>Aggregate_Efficiency_BAU!Q350</f>
        <v>0.50095498790526616</v>
      </c>
      <c r="R419" s="31">
        <f>Aggregate_Efficiency_BAU!R350</f>
        <v>0.50232844429704482</v>
      </c>
      <c r="S419" s="31">
        <f>Aggregate_Efficiency_BAU!S350</f>
        <v>0.50370190068882348</v>
      </c>
      <c r="T419" s="31">
        <f>Aggregate_Efficiency_BAU!T350</f>
        <v>0.50507535708060258</v>
      </c>
      <c r="U419" s="31">
        <f>Aggregate_Efficiency_BAU!U350</f>
        <v>0.50644881347238124</v>
      </c>
      <c r="V419" s="31">
        <f>Aggregate_Efficiency_BAU!V350</f>
        <v>0.5078222698641599</v>
      </c>
      <c r="W419" s="31">
        <f>Aggregate_Efficiency_BAU!W350</f>
        <v>0.50919572625593856</v>
      </c>
      <c r="X419" s="31">
        <f>Aggregate_Efficiency_BAU!X350</f>
        <v>0.51056918264771722</v>
      </c>
      <c r="Y419" s="31">
        <f>Aggregate_Efficiency_BAU!Y350</f>
        <v>0.51194263903949588</v>
      </c>
      <c r="Z419" s="31">
        <f>Aggregate_Efficiency_BAU!Z350</f>
        <v>0.51331609543127454</v>
      </c>
      <c r="AA419" s="31">
        <f>Aggregate_Efficiency_BAU!AA350</f>
        <v>0.5146895518230532</v>
      </c>
      <c r="AB419" s="31">
        <f>Aggregate_Efficiency_BAU!AB350</f>
        <v>0.51606300821483186</v>
      </c>
      <c r="AC419" s="31">
        <f>Aggregate_Efficiency_BAU!AC350</f>
        <v>0.51743646460661052</v>
      </c>
      <c r="AD419" s="31">
        <f>Aggregate_Efficiency_BAU!AD350</f>
        <v>0.51880992099838918</v>
      </c>
      <c r="AE419" s="31">
        <f>Aggregate_Efficiency_BAU!AE350</f>
        <v>0.52018337739016784</v>
      </c>
      <c r="AF419" s="31">
        <f>Aggregate_Efficiency_BAU!AF350</f>
        <v>0.52155683378194651</v>
      </c>
      <c r="AG419" s="31">
        <f>Aggregate_Efficiency_BAU!AG350</f>
        <v>0.52293029017372517</v>
      </c>
      <c r="AH419" s="31">
        <f>Aggregate_Efficiency_BAU!AH350</f>
        <v>0.52430374656550383</v>
      </c>
      <c r="AI419" s="31">
        <f>Aggregate_Efficiency_BAU!AI350</f>
        <v>0.52567720295728249</v>
      </c>
      <c r="AJ419" s="28">
        <f>Aggregate_Efficiency_BAU!AJ350</f>
        <v>0.52705065934906115</v>
      </c>
    </row>
    <row r="420" spans="1:36" x14ac:dyDescent="0.3">
      <c r="A420" s="7" t="s">
        <v>264</v>
      </c>
      <c r="B420" s="55" t="s">
        <v>266</v>
      </c>
      <c r="C420" s="31">
        <f>Aggregate_Efficiency_BAU!C351</f>
        <v>0.2633855454545454</v>
      </c>
      <c r="D420" s="31">
        <f>Aggregate_Efficiency_BAU!D351</f>
        <v>0.26339261818181814</v>
      </c>
      <c r="E420" s="31">
        <f>Aggregate_Efficiency_BAU!E351</f>
        <v>0.26339969090909088</v>
      </c>
      <c r="F420" s="31">
        <f>Aggregate_Efficiency_BAU!F351</f>
        <v>0.26340676363636362</v>
      </c>
      <c r="G420" s="31">
        <f>Aggregate_Efficiency_BAU!G351</f>
        <v>0.26341383636363636</v>
      </c>
      <c r="H420" s="31">
        <f>Aggregate_Efficiency_BAU!H351</f>
        <v>0.26342090909090904</v>
      </c>
      <c r="I420" s="31">
        <f>Aggregate_Efficiency_BAU!I351</f>
        <v>0.27497876612028116</v>
      </c>
      <c r="J420" s="31">
        <f>Aggregate_Efficiency_BAU!J351</f>
        <v>0.27571847600927635</v>
      </c>
      <c r="K420" s="31">
        <f>Aggregate_Efficiency_BAU!K351</f>
        <v>0.27645818589827131</v>
      </c>
      <c r="L420" s="31">
        <f>Aggregate_Efficiency_BAU!L351</f>
        <v>0.2771978957872665</v>
      </c>
      <c r="M420" s="31">
        <f>Aggregate_Efficiency_BAU!M351</f>
        <v>0.27793760567626147</v>
      </c>
      <c r="N420" s="31">
        <f>Aggregate_Efficiency_BAU!N351</f>
        <v>0.27867731556525666</v>
      </c>
      <c r="O420" s="31">
        <f>Aggregate_Efficiency_BAU!O351</f>
        <v>0.27941702545425162</v>
      </c>
      <c r="P420" s="31">
        <f>Aggregate_Efficiency_BAU!P351</f>
        <v>0.28015673534324681</v>
      </c>
      <c r="Q420" s="31">
        <f>Aggregate_Efficiency_BAU!Q351</f>
        <v>0.28089644523224178</v>
      </c>
      <c r="R420" s="31">
        <f>Aggregate_Efficiency_BAU!R351</f>
        <v>0.28163615512123696</v>
      </c>
      <c r="S420" s="31">
        <f>Aggregate_Efficiency_BAU!S351</f>
        <v>0.28237586501023193</v>
      </c>
      <c r="T420" s="31">
        <f>Aggregate_Efficiency_BAU!T351</f>
        <v>0.28311557489922712</v>
      </c>
      <c r="U420" s="31">
        <f>Aggregate_Efficiency_BAU!U351</f>
        <v>0.28385528478822208</v>
      </c>
      <c r="V420" s="31">
        <f>Aggregate_Efficiency_BAU!V351</f>
        <v>0.28459499467721727</v>
      </c>
      <c r="W420" s="31">
        <f>Aggregate_Efficiency_BAU!W351</f>
        <v>0.28533470456621224</v>
      </c>
      <c r="X420" s="31">
        <f>Aggregate_Efficiency_BAU!X351</f>
        <v>0.28607441445520743</v>
      </c>
      <c r="Y420" s="31">
        <f>Aggregate_Efficiency_BAU!Y351</f>
        <v>0.28681412434420239</v>
      </c>
      <c r="Z420" s="31">
        <f>Aggregate_Efficiency_BAU!Z351</f>
        <v>0.28755383423319758</v>
      </c>
      <c r="AA420" s="31">
        <f>Aggregate_Efficiency_BAU!AA351</f>
        <v>0.28829354412219255</v>
      </c>
      <c r="AB420" s="31">
        <f>Aggregate_Efficiency_BAU!AB351</f>
        <v>0.28903325401118773</v>
      </c>
      <c r="AC420" s="31">
        <f>Aggregate_Efficiency_BAU!AC351</f>
        <v>0.2897729639001827</v>
      </c>
      <c r="AD420" s="31">
        <f>Aggregate_Efficiency_BAU!AD351</f>
        <v>0.29051267378917789</v>
      </c>
      <c r="AE420" s="31">
        <f>Aggregate_Efficiency_BAU!AE351</f>
        <v>0.29125238367817285</v>
      </c>
      <c r="AF420" s="31">
        <f>Aggregate_Efficiency_BAU!AF351</f>
        <v>0.29199209356716804</v>
      </c>
      <c r="AG420" s="31">
        <f>Aggregate_Efficiency_BAU!AG351</f>
        <v>0.29273180345616301</v>
      </c>
      <c r="AH420" s="31">
        <f>Aggregate_Efficiency_BAU!AH351</f>
        <v>0.2934715133451582</v>
      </c>
      <c r="AI420" s="31">
        <f>Aggregate_Efficiency_BAU!AI351</f>
        <v>0.29421122323415339</v>
      </c>
      <c r="AJ420" s="32">
        <f>Aggregate_Efficiency_BAU!AJ351</f>
        <v>0.29495093312314835</v>
      </c>
    </row>
    <row r="421" spans="1:36" x14ac:dyDescent="0.3">
      <c r="A421" s="7" t="s">
        <v>264</v>
      </c>
      <c r="B421" s="55" t="s">
        <v>267</v>
      </c>
      <c r="C421" s="31">
        <f>Aggregate_Efficiency_BAU!C352</f>
        <v>0.19531072727272727</v>
      </c>
      <c r="D421" s="31">
        <f>Aggregate_Efficiency_BAU!D352</f>
        <v>0.19531882424242425</v>
      </c>
      <c r="E421" s="31">
        <f>Aggregate_Efficiency_BAU!E352</f>
        <v>0.19532692121212122</v>
      </c>
      <c r="F421" s="31">
        <f>Aggregate_Efficiency_BAU!F352</f>
        <v>0.1953350181818182</v>
      </c>
      <c r="G421" s="31">
        <f>Aggregate_Efficiency_BAU!G352</f>
        <v>0.19534311515151515</v>
      </c>
      <c r="H421" s="31">
        <f>Aggregate_Efficiency_BAU!H352</f>
        <v>0.19535121212121212</v>
      </c>
      <c r="I421" s="31">
        <f>Aggregate_Efficiency_BAU!I352</f>
        <v>0.20378244191374573</v>
      </c>
      <c r="J421" s="31">
        <f>Aggregate_Efficiency_BAU!J352</f>
        <v>0.20431893656887867</v>
      </c>
      <c r="K421" s="31">
        <f>Aggregate_Efficiency_BAU!K352</f>
        <v>0.2048554312240114</v>
      </c>
      <c r="L421" s="31">
        <f>Aggregate_Efficiency_BAU!L352</f>
        <v>0.20539192587914434</v>
      </c>
      <c r="M421" s="31">
        <f>Aggregate_Efficiency_BAU!M352</f>
        <v>0.20592842053427707</v>
      </c>
      <c r="N421" s="31">
        <f>Aggregate_Efficiency_BAU!N352</f>
        <v>0.20646491518941001</v>
      </c>
      <c r="O421" s="31">
        <f>Aggregate_Efficiency_BAU!O352</f>
        <v>0.20700140984454274</v>
      </c>
      <c r="P421" s="31">
        <f>Aggregate_Efficiency_BAU!P352</f>
        <v>0.20753790449967568</v>
      </c>
      <c r="Q421" s="31">
        <f>Aggregate_Efficiency_BAU!Q352</f>
        <v>0.20807439915480841</v>
      </c>
      <c r="R421" s="31">
        <f>Aggregate_Efficiency_BAU!R352</f>
        <v>0.20861089380994136</v>
      </c>
      <c r="S421" s="31">
        <f>Aggregate_Efficiency_BAU!S352</f>
        <v>0.20914738846507408</v>
      </c>
      <c r="T421" s="31">
        <f>Aggregate_Efficiency_BAU!T352</f>
        <v>0.20968388312020703</v>
      </c>
      <c r="U421" s="31">
        <f>Aggregate_Efficiency_BAU!U352</f>
        <v>0.21022037777533975</v>
      </c>
      <c r="V421" s="31">
        <f>Aggregate_Efficiency_BAU!V352</f>
        <v>0.2107568724304727</v>
      </c>
      <c r="W421" s="31">
        <f>Aggregate_Efficiency_BAU!W352</f>
        <v>0.21129336708560542</v>
      </c>
      <c r="X421" s="31">
        <f>Aggregate_Efficiency_BAU!X352</f>
        <v>0.21182986174073837</v>
      </c>
      <c r="Y421" s="31">
        <f>Aggregate_Efficiency_BAU!Y352</f>
        <v>0.21236635639587109</v>
      </c>
      <c r="Z421" s="31">
        <f>Aggregate_Efficiency_BAU!Z352</f>
        <v>0.21290285105100404</v>
      </c>
      <c r="AA421" s="31">
        <f>Aggregate_Efficiency_BAU!AA352</f>
        <v>0.21343934570613676</v>
      </c>
      <c r="AB421" s="31">
        <f>Aggregate_Efficiency_BAU!AB352</f>
        <v>0.21397584036126971</v>
      </c>
      <c r="AC421" s="31">
        <f>Aggregate_Efficiency_BAU!AC352</f>
        <v>0.21451233501640243</v>
      </c>
      <c r="AD421" s="31">
        <f>Aggregate_Efficiency_BAU!AD352</f>
        <v>0.21504882967153538</v>
      </c>
      <c r="AE421" s="31">
        <f>Aggregate_Efficiency_BAU!AE352</f>
        <v>0.2155853243266681</v>
      </c>
      <c r="AF421" s="31">
        <f>Aggregate_Efficiency_BAU!AF352</f>
        <v>0.21612181898180105</v>
      </c>
      <c r="AG421" s="31">
        <f>Aggregate_Efficiency_BAU!AG352</f>
        <v>0.21665831363693377</v>
      </c>
      <c r="AH421" s="31">
        <f>Aggregate_Efficiency_BAU!AH352</f>
        <v>0.21719480829206672</v>
      </c>
      <c r="AI421" s="31">
        <f>Aggregate_Efficiency_BAU!AI352</f>
        <v>0.21773130294719967</v>
      </c>
      <c r="AJ421" s="32">
        <f>Aggregate_Efficiency_BAU!AJ352</f>
        <v>0.21826779760233239</v>
      </c>
    </row>
    <row r="422" spans="1:36" x14ac:dyDescent="0.3">
      <c r="A422" s="7" t="s">
        <v>264</v>
      </c>
      <c r="B422" s="55" t="s">
        <v>268</v>
      </c>
      <c r="C422" s="31">
        <f>Aggregate_Efficiency_BAU!C353</f>
        <v>0.14948749090909089</v>
      </c>
      <c r="D422" s="31">
        <f>Aggregate_Efficiency_BAU!D353</f>
        <v>0.14949623636363635</v>
      </c>
      <c r="E422" s="31">
        <f>Aggregate_Efficiency_BAU!E353</f>
        <v>0.14950498181818178</v>
      </c>
      <c r="F422" s="31">
        <f>Aggregate_Efficiency_BAU!F353</f>
        <v>0.14951372727272724</v>
      </c>
      <c r="G422" s="31">
        <f>Aggregate_Efficiency_BAU!G353</f>
        <v>0.1495224727272727</v>
      </c>
      <c r="H422" s="31">
        <f>Aggregate_Efficiency_BAU!H353</f>
        <v>0.14953121818181814</v>
      </c>
      <c r="I422" s="31">
        <f>Aggregate_Efficiency_BAU!I353</f>
        <v>0.15585822442028585</v>
      </c>
      <c r="J422" s="31">
        <f>Aggregate_Efficiency_BAU!J353</f>
        <v>0.15625792465627331</v>
      </c>
      <c r="K422" s="31">
        <f>Aggregate_Efficiency_BAU!K353</f>
        <v>0.15665762489226087</v>
      </c>
      <c r="L422" s="31">
        <f>Aggregate_Efficiency_BAU!L353</f>
        <v>0.15705732512824833</v>
      </c>
      <c r="M422" s="31">
        <f>Aggregate_Efficiency_BAU!M353</f>
        <v>0.15745702536423578</v>
      </c>
      <c r="N422" s="31">
        <f>Aggregate_Efficiency_BAU!N353</f>
        <v>0.15785672560022324</v>
      </c>
      <c r="O422" s="31">
        <f>Aggregate_Efficiency_BAU!O353</f>
        <v>0.15825642583621069</v>
      </c>
      <c r="P422" s="31">
        <f>Aggregate_Efficiency_BAU!P353</f>
        <v>0.15865612607219814</v>
      </c>
      <c r="Q422" s="31">
        <f>Aggregate_Efficiency_BAU!Q353</f>
        <v>0.1590558263081856</v>
      </c>
      <c r="R422" s="31">
        <f>Aggregate_Efficiency_BAU!R353</f>
        <v>0.15945552654417305</v>
      </c>
      <c r="S422" s="31">
        <f>Aggregate_Efficiency_BAU!S353</f>
        <v>0.15985522678016051</v>
      </c>
      <c r="T422" s="31">
        <f>Aggregate_Efficiency_BAU!T353</f>
        <v>0.16025492701614796</v>
      </c>
      <c r="U422" s="31">
        <f>Aggregate_Efficiency_BAU!U353</f>
        <v>0.16065462725213553</v>
      </c>
      <c r="V422" s="31">
        <f>Aggregate_Efficiency_BAU!V353</f>
        <v>0.16105432748812298</v>
      </c>
      <c r="W422" s="31">
        <f>Aggregate_Efficiency_BAU!W353</f>
        <v>0.16145402772411044</v>
      </c>
      <c r="X422" s="31">
        <f>Aggregate_Efficiency_BAU!X353</f>
        <v>0.16185372796009789</v>
      </c>
      <c r="Y422" s="31">
        <f>Aggregate_Efficiency_BAU!Y353</f>
        <v>0.16225342819608535</v>
      </c>
      <c r="Z422" s="31">
        <f>Aggregate_Efficiency_BAU!Z353</f>
        <v>0.1626531284320728</v>
      </c>
      <c r="AA422" s="31">
        <f>Aggregate_Efficiency_BAU!AA353</f>
        <v>0.16305282866806026</v>
      </c>
      <c r="AB422" s="31">
        <f>Aggregate_Efficiency_BAU!AB353</f>
        <v>0.16345252890404771</v>
      </c>
      <c r="AC422" s="31">
        <f>Aggregate_Efficiency_BAU!AC353</f>
        <v>0.16385222914003517</v>
      </c>
      <c r="AD422" s="31">
        <f>Aggregate_Efficiency_BAU!AD353</f>
        <v>0.16425192937602273</v>
      </c>
      <c r="AE422" s="31">
        <f>Aggregate_Efficiency_BAU!AE353</f>
        <v>0.16465162961201019</v>
      </c>
      <c r="AF422" s="31">
        <f>Aggregate_Efficiency_BAU!AF353</f>
        <v>0.16505132984799764</v>
      </c>
      <c r="AG422" s="31">
        <f>Aggregate_Efficiency_BAU!AG353</f>
        <v>0.1654510300839851</v>
      </c>
      <c r="AH422" s="31">
        <f>Aggregate_Efficiency_BAU!AH353</f>
        <v>0.16585073031997255</v>
      </c>
      <c r="AI422" s="31">
        <f>Aggregate_Efficiency_BAU!AI353</f>
        <v>0.16625043055596</v>
      </c>
      <c r="AJ422" s="32">
        <f>Aggregate_Efficiency_BAU!AJ353</f>
        <v>0.16665013079194746</v>
      </c>
    </row>
    <row r="423" spans="1:36" x14ac:dyDescent="0.3">
      <c r="A423" s="7" t="s">
        <v>264</v>
      </c>
      <c r="B423" s="55" t="s">
        <v>269</v>
      </c>
      <c r="C423" s="31">
        <f>Aggregate_Efficiency_BAU!C354</f>
        <v>8.7961999999999999E-2</v>
      </c>
      <c r="D423" s="31">
        <f>Aggregate_Efficiency_BAU!D354</f>
        <v>8.7961999999999999E-2</v>
      </c>
      <c r="E423" s="31">
        <f>Aggregate_Efficiency_BAU!E354</f>
        <v>8.7961999999999999E-2</v>
      </c>
      <c r="F423" s="31">
        <f>Aggregate_Efficiency_BAU!F354</f>
        <v>8.7961999999999999E-2</v>
      </c>
      <c r="G423" s="31">
        <f>Aggregate_Efficiency_BAU!G354</f>
        <v>8.7961999999999999E-2</v>
      </c>
      <c r="H423" s="31">
        <f>Aggregate_Efficiency_BAU!H354</f>
        <v>8.7961999999999999E-2</v>
      </c>
      <c r="I423" s="31">
        <f>Aggregate_Efficiency_BAU!I354</f>
        <v>9.1938512846390208E-2</v>
      </c>
      <c r="J423" s="31">
        <f>Aggregate_Efficiency_BAU!J354</f>
        <v>9.2195639402601781E-2</v>
      </c>
      <c r="K423" s="31">
        <f>Aggregate_Efficiency_BAU!K354</f>
        <v>9.2452765958813354E-2</v>
      </c>
      <c r="L423" s="31">
        <f>Aggregate_Efficiency_BAU!L354</f>
        <v>9.2709892515024928E-2</v>
      </c>
      <c r="M423" s="31">
        <f>Aggregate_Efficiency_BAU!M354</f>
        <v>9.2967019071236501E-2</v>
      </c>
      <c r="N423" s="31">
        <f>Aggregate_Efficiency_BAU!N354</f>
        <v>9.3224145627448185E-2</v>
      </c>
      <c r="O423" s="31">
        <f>Aggregate_Efficiency_BAU!O354</f>
        <v>9.3481272183659758E-2</v>
      </c>
      <c r="P423" s="31">
        <f>Aggregate_Efficiency_BAU!P354</f>
        <v>9.3738398739871331E-2</v>
      </c>
      <c r="Q423" s="31">
        <f>Aggregate_Efficiency_BAU!Q354</f>
        <v>9.3995525296082905E-2</v>
      </c>
      <c r="R423" s="31">
        <f>Aggregate_Efficiency_BAU!R354</f>
        <v>9.4252651852294478E-2</v>
      </c>
      <c r="S423" s="31">
        <f>Aggregate_Efficiency_BAU!S354</f>
        <v>9.4509778408506162E-2</v>
      </c>
      <c r="T423" s="31">
        <f>Aggregate_Efficiency_BAU!T354</f>
        <v>9.4766904964717735E-2</v>
      </c>
      <c r="U423" s="31">
        <f>Aggregate_Efficiency_BAU!U354</f>
        <v>9.5024031520929308E-2</v>
      </c>
      <c r="V423" s="31">
        <f>Aggregate_Efficiency_BAU!V354</f>
        <v>9.5281158077140882E-2</v>
      </c>
      <c r="W423" s="31">
        <f>Aggregate_Efficiency_BAU!W354</f>
        <v>9.5538284633352566E-2</v>
      </c>
      <c r="X423" s="31">
        <f>Aggregate_Efficiency_BAU!X354</f>
        <v>9.5795411189564139E-2</v>
      </c>
      <c r="Y423" s="31">
        <f>Aggregate_Efficiency_BAU!Y354</f>
        <v>9.6052537745775712E-2</v>
      </c>
      <c r="Z423" s="31">
        <f>Aggregate_Efficiency_BAU!Z354</f>
        <v>9.6309664301987286E-2</v>
      </c>
      <c r="AA423" s="31">
        <f>Aggregate_Efficiency_BAU!AA354</f>
        <v>9.6566790858198859E-2</v>
      </c>
      <c r="AB423" s="31">
        <f>Aggregate_Efficiency_BAU!AB354</f>
        <v>9.6823917414410543E-2</v>
      </c>
      <c r="AC423" s="31">
        <f>Aggregate_Efficiency_BAU!AC354</f>
        <v>9.7081043970622116E-2</v>
      </c>
      <c r="AD423" s="31">
        <f>Aggregate_Efficiency_BAU!AD354</f>
        <v>9.7338170526833689E-2</v>
      </c>
      <c r="AE423" s="31">
        <f>Aggregate_Efficiency_BAU!AE354</f>
        <v>9.7595297083045263E-2</v>
      </c>
      <c r="AF423" s="31">
        <f>Aggregate_Efficiency_BAU!AF354</f>
        <v>9.7852423639256947E-2</v>
      </c>
      <c r="AG423" s="31">
        <f>Aggregate_Efficiency_BAU!AG354</f>
        <v>9.810955019546852E-2</v>
      </c>
      <c r="AH423" s="31">
        <f>Aggregate_Efficiency_BAU!AH354</f>
        <v>9.8366676751680093E-2</v>
      </c>
      <c r="AI423" s="31">
        <f>Aggregate_Efficiency_BAU!AI354</f>
        <v>9.8623803307891666E-2</v>
      </c>
      <c r="AJ423" s="32">
        <f>Aggregate_Efficiency_BAU!AJ354</f>
        <v>9.888092986410324E-2</v>
      </c>
    </row>
    <row r="424" spans="1:36" x14ac:dyDescent="0.3">
      <c r="A424" s="7" t="s">
        <v>264</v>
      </c>
      <c r="B424" s="55" t="s">
        <v>270</v>
      </c>
      <c r="C424" s="31">
        <f>Aggregate_Efficiency_BAU!C355</f>
        <v>0</v>
      </c>
      <c r="D424" s="31">
        <f>Aggregate_Efficiency_BAU!D355</f>
        <v>0</v>
      </c>
      <c r="E424" s="31">
        <f>Aggregate_Efficiency_BAU!E355</f>
        <v>0</v>
      </c>
      <c r="F424" s="31">
        <f>Aggregate_Efficiency_BAU!F355</f>
        <v>0</v>
      </c>
      <c r="G424" s="31">
        <f>Aggregate_Efficiency_BAU!G355</f>
        <v>0</v>
      </c>
      <c r="H424" s="31">
        <f>Aggregate_Efficiency_BAU!H355</f>
        <v>0</v>
      </c>
      <c r="I424" s="31">
        <f>Aggregate_Efficiency_BAU!I355</f>
        <v>0</v>
      </c>
      <c r="J424" s="31">
        <f>Aggregate_Efficiency_BAU!J355</f>
        <v>0</v>
      </c>
      <c r="K424" s="31">
        <f>Aggregate_Efficiency_BAU!K355</f>
        <v>0</v>
      </c>
      <c r="L424" s="31">
        <f>Aggregate_Efficiency_BAU!L355</f>
        <v>0</v>
      </c>
      <c r="M424" s="31">
        <f>Aggregate_Efficiency_BAU!M355</f>
        <v>0</v>
      </c>
      <c r="N424" s="31">
        <f>Aggregate_Efficiency_BAU!N355</f>
        <v>0</v>
      </c>
      <c r="O424" s="31">
        <f>Aggregate_Efficiency_BAU!O355</f>
        <v>0</v>
      </c>
      <c r="P424" s="31">
        <f>Aggregate_Efficiency_BAU!P355</f>
        <v>0</v>
      </c>
      <c r="Q424" s="31">
        <f>Aggregate_Efficiency_BAU!Q355</f>
        <v>0</v>
      </c>
      <c r="R424" s="31">
        <f>Aggregate_Efficiency_BAU!R355</f>
        <v>0</v>
      </c>
      <c r="S424" s="31">
        <f>Aggregate_Efficiency_BAU!S355</f>
        <v>0</v>
      </c>
      <c r="T424" s="31">
        <f>Aggregate_Efficiency_BAU!T355</f>
        <v>0</v>
      </c>
      <c r="U424" s="31">
        <f>Aggregate_Efficiency_BAU!U355</f>
        <v>0</v>
      </c>
      <c r="V424" s="31">
        <f>Aggregate_Efficiency_BAU!V355</f>
        <v>0</v>
      </c>
      <c r="W424" s="31">
        <f>Aggregate_Efficiency_BAU!W355</f>
        <v>0</v>
      </c>
      <c r="X424" s="31">
        <f>Aggregate_Efficiency_BAU!X355</f>
        <v>0</v>
      </c>
      <c r="Y424" s="31">
        <f>Aggregate_Efficiency_BAU!Y355</f>
        <v>0</v>
      </c>
      <c r="Z424" s="31">
        <f>Aggregate_Efficiency_BAU!Z355</f>
        <v>0</v>
      </c>
      <c r="AA424" s="31">
        <f>Aggregate_Efficiency_BAU!AA355</f>
        <v>0</v>
      </c>
      <c r="AB424" s="31">
        <f>Aggregate_Efficiency_BAU!AB355</f>
        <v>0</v>
      </c>
      <c r="AC424" s="31">
        <f>Aggregate_Efficiency_BAU!AC355</f>
        <v>0</v>
      </c>
      <c r="AD424" s="31">
        <f>Aggregate_Efficiency_BAU!AD355</f>
        <v>0</v>
      </c>
      <c r="AE424" s="31">
        <f>Aggregate_Efficiency_BAU!AE355</f>
        <v>0</v>
      </c>
      <c r="AF424" s="31">
        <f>Aggregate_Efficiency_BAU!AF355</f>
        <v>0</v>
      </c>
      <c r="AG424" s="31">
        <f>Aggregate_Efficiency_BAU!AG355</f>
        <v>0</v>
      </c>
      <c r="AH424" s="31">
        <f>Aggregate_Efficiency_BAU!AH355</f>
        <v>0</v>
      </c>
      <c r="AI424" s="31">
        <f>Aggregate_Efficiency_BAU!AI355</f>
        <v>0</v>
      </c>
      <c r="AJ424" s="32">
        <f>Aggregate_Efficiency_BAU!AJ355</f>
        <v>0</v>
      </c>
    </row>
    <row r="425" spans="1:36" x14ac:dyDescent="0.3">
      <c r="A425" s="16" t="s">
        <v>271</v>
      </c>
      <c r="B425" s="54" t="s">
        <v>272</v>
      </c>
      <c r="C425" s="27">
        <f>Aggregate_Efficiency_BAU!C356</f>
        <v>0.46793812796528966</v>
      </c>
      <c r="D425" s="27">
        <f>Aggregate_Efficiency_BAU!D356</f>
        <v>0.46794224336098494</v>
      </c>
      <c r="E425" s="27">
        <f>Aggregate_Efficiency_BAU!E356</f>
        <v>0.46794635875668023</v>
      </c>
      <c r="F425" s="27">
        <f>Aggregate_Efficiency_BAU!F356</f>
        <v>0.46795047415237551</v>
      </c>
      <c r="G425" s="27">
        <f>Aggregate_Efficiency_BAU!G356</f>
        <v>0.46795458954807084</v>
      </c>
      <c r="H425" s="27">
        <f>Aggregate_Efficiency_BAU!H356</f>
        <v>0.46795870494376612</v>
      </c>
      <c r="I425" s="27">
        <f>Aggregate_Efficiency_BAU!I356</f>
        <v>0.48891036012510991</v>
      </c>
      <c r="J425" s="27">
        <f>Aggregate_Efficiency_BAU!J356</f>
        <v>0.49026072672196497</v>
      </c>
      <c r="K425" s="27">
        <f>Aggregate_Efficiency_BAU!K356</f>
        <v>0.49161109331882002</v>
      </c>
      <c r="L425" s="27">
        <f>Aggregate_Efficiency_BAU!L356</f>
        <v>0.49296145991567508</v>
      </c>
      <c r="M425" s="27">
        <f>Aggregate_Efficiency_BAU!M356</f>
        <v>0.49431182651253014</v>
      </c>
      <c r="N425" s="27">
        <f>Aggregate_Efficiency_BAU!N356</f>
        <v>0.4956621931093852</v>
      </c>
      <c r="O425" s="27">
        <f>Aggregate_Efficiency_BAU!O356</f>
        <v>0.49701255970624025</v>
      </c>
      <c r="P425" s="27">
        <f>Aggregate_Efficiency_BAU!P356</f>
        <v>0.49836292630309531</v>
      </c>
      <c r="Q425" s="27">
        <f>Aggregate_Efficiency_BAU!Q356</f>
        <v>0.49971329289995037</v>
      </c>
      <c r="R425" s="27">
        <f>Aggregate_Efficiency_BAU!R356</f>
        <v>0.50106365949680587</v>
      </c>
      <c r="S425" s="27">
        <f>Aggregate_Efficiency_BAU!S356</f>
        <v>0.50241402609366093</v>
      </c>
      <c r="T425" s="27">
        <f>Aggregate_Efficiency_BAU!T356</f>
        <v>0.50376439269051598</v>
      </c>
      <c r="U425" s="27">
        <f>Aggregate_Efficiency_BAU!U356</f>
        <v>0.50511475928737104</v>
      </c>
      <c r="V425" s="27">
        <f>Aggregate_Efficiency_BAU!V356</f>
        <v>0.5064651258842261</v>
      </c>
      <c r="W425" s="27">
        <f>Aggregate_Efficiency_BAU!W356</f>
        <v>0.50781549248108115</v>
      </c>
      <c r="X425" s="27">
        <f>Aggregate_Efficiency_BAU!X356</f>
        <v>0.50916585907793621</v>
      </c>
      <c r="Y425" s="27">
        <f>Aggregate_Efficiency_BAU!Y356</f>
        <v>0.51051622567479127</v>
      </c>
      <c r="Z425" s="27">
        <f>Aggregate_Efficiency_BAU!Z356</f>
        <v>0.51186659227164633</v>
      </c>
      <c r="AA425" s="27">
        <f>Aggregate_Efficiency_BAU!AA356</f>
        <v>0.51321695886850138</v>
      </c>
      <c r="AB425" s="27">
        <f>Aggregate_Efficiency_BAU!AB356</f>
        <v>0.51456732546535644</v>
      </c>
      <c r="AC425" s="27">
        <f>Aggregate_Efficiency_BAU!AC356</f>
        <v>0.51591769206221194</v>
      </c>
      <c r="AD425" s="27">
        <f>Aggregate_Efficiency_BAU!AD356</f>
        <v>0.517268058659067</v>
      </c>
      <c r="AE425" s="27">
        <f>Aggregate_Efficiency_BAU!AE356</f>
        <v>0.51861842525592206</v>
      </c>
      <c r="AF425" s="27">
        <f>Aggregate_Efficiency_BAU!AF356</f>
        <v>0.51996879185277711</v>
      </c>
      <c r="AG425" s="27">
        <f>Aggregate_Efficiency_BAU!AG356</f>
        <v>0.52131915844963217</v>
      </c>
      <c r="AH425" s="27">
        <f>Aggregate_Efficiency_BAU!AH356</f>
        <v>0.52266952504648723</v>
      </c>
      <c r="AI425" s="27">
        <f>Aggregate_Efficiency_BAU!AI356</f>
        <v>0.52401989164334228</v>
      </c>
      <c r="AJ425" s="28">
        <f>Aggregate_Efficiency_BAU!AJ356</f>
        <v>0.52537025824019734</v>
      </c>
    </row>
    <row r="426" spans="1:36" x14ac:dyDescent="0.3">
      <c r="A426" s="7" t="s">
        <v>271</v>
      </c>
      <c r="B426" s="55" t="s">
        <v>273</v>
      </c>
      <c r="C426" s="31">
        <f>Aggregate_Efficiency_BAU!C357</f>
        <v>0.26338583875122973</v>
      </c>
      <c r="D426" s="31">
        <f>Aggregate_Efficiency_BAU!D357</f>
        <v>0.26339293864675983</v>
      </c>
      <c r="E426" s="31">
        <f>Aggregate_Efficiency_BAU!E357</f>
        <v>0.26340003854228994</v>
      </c>
      <c r="F426" s="31">
        <f>Aggregate_Efficiency_BAU!F357</f>
        <v>0.26340713843782004</v>
      </c>
      <c r="G426" s="31">
        <f>Aggregate_Efficiency_BAU!G357</f>
        <v>0.26341423833335015</v>
      </c>
      <c r="H426" s="31">
        <f>Aggregate_Efficiency_BAU!H357</f>
        <v>0.26342133822888025</v>
      </c>
      <c r="I426" s="31">
        <f>Aggregate_Efficiency_BAU!I357</f>
        <v>0.2749789532985738</v>
      </c>
      <c r="J426" s="31">
        <f>Aggregate_Efficiency_BAU!J357</f>
        <v>0.27571867030822372</v>
      </c>
      <c r="K426" s="31">
        <f>Aggregate_Efficiency_BAU!K357</f>
        <v>0.27645838731787364</v>
      </c>
      <c r="L426" s="31">
        <f>Aggregate_Efficiency_BAU!L357</f>
        <v>0.27719810432752356</v>
      </c>
      <c r="M426" s="31">
        <f>Aggregate_Efficiency_BAU!M357</f>
        <v>0.27793782133717349</v>
      </c>
      <c r="N426" s="31">
        <f>Aggregate_Efficiency_BAU!N357</f>
        <v>0.27867753834682341</v>
      </c>
      <c r="O426" s="31">
        <f>Aggregate_Efficiency_BAU!O357</f>
        <v>0.27941725535647333</v>
      </c>
      <c r="P426" s="31">
        <f>Aggregate_Efficiency_BAU!P357</f>
        <v>0.28015697236612325</v>
      </c>
      <c r="Q426" s="31">
        <f>Aggregate_Efficiency_BAU!Q357</f>
        <v>0.28089668937577317</v>
      </c>
      <c r="R426" s="31">
        <f>Aggregate_Efficiency_BAU!R357</f>
        <v>0.28163640638542287</v>
      </c>
      <c r="S426" s="31">
        <f>Aggregate_Efficiency_BAU!S357</f>
        <v>0.28237612339507279</v>
      </c>
      <c r="T426" s="31">
        <f>Aggregate_Efficiency_BAU!T357</f>
        <v>0.28311584040472271</v>
      </c>
      <c r="U426" s="31">
        <f>Aggregate_Efficiency_BAU!U357</f>
        <v>0.28385555741437263</v>
      </c>
      <c r="V426" s="31">
        <f>Aggregate_Efficiency_BAU!V357</f>
        <v>0.28459527442402255</v>
      </c>
      <c r="W426" s="31">
        <f>Aggregate_Efficiency_BAU!W357</f>
        <v>0.28533499143367247</v>
      </c>
      <c r="X426" s="31">
        <f>Aggregate_Efficiency_BAU!X357</f>
        <v>0.28607470844332239</v>
      </c>
      <c r="Y426" s="31">
        <f>Aggregate_Efficiency_BAU!Y357</f>
        <v>0.28681442545297231</v>
      </c>
      <c r="Z426" s="31">
        <f>Aggregate_Efficiency_BAU!Z357</f>
        <v>0.28755414246262223</v>
      </c>
      <c r="AA426" s="31">
        <f>Aggregate_Efficiency_BAU!AA357</f>
        <v>0.28829385947227215</v>
      </c>
      <c r="AB426" s="31">
        <f>Aggregate_Efficiency_BAU!AB357</f>
        <v>0.28903357648192207</v>
      </c>
      <c r="AC426" s="31">
        <f>Aggregate_Efficiency_BAU!AC357</f>
        <v>0.28977329349157199</v>
      </c>
      <c r="AD426" s="31">
        <f>Aggregate_Efficiency_BAU!AD357</f>
        <v>0.29051301050122191</v>
      </c>
      <c r="AE426" s="31">
        <f>Aggregate_Efficiency_BAU!AE357</f>
        <v>0.29125272751087183</v>
      </c>
      <c r="AF426" s="31">
        <f>Aggregate_Efficiency_BAU!AF357</f>
        <v>0.29199244452052175</v>
      </c>
      <c r="AG426" s="31">
        <f>Aggregate_Efficiency_BAU!AG357</f>
        <v>0.29273216153017168</v>
      </c>
      <c r="AH426" s="31">
        <f>Aggregate_Efficiency_BAU!AH357</f>
        <v>0.2934718785398216</v>
      </c>
      <c r="AI426" s="31">
        <f>Aggregate_Efficiency_BAU!AI357</f>
        <v>0.29421159554947152</v>
      </c>
      <c r="AJ426" s="32">
        <f>Aggregate_Efficiency_BAU!AJ357</f>
        <v>0.29495131255912144</v>
      </c>
    </row>
    <row r="427" spans="1:36" x14ac:dyDescent="0.3">
      <c r="A427" s="7" t="s">
        <v>271</v>
      </c>
      <c r="B427" s="55" t="s">
        <v>274</v>
      </c>
      <c r="C427" s="31">
        <f>Aggregate_Efficiency_BAU!C358</f>
        <v>0.19531060317019872</v>
      </c>
      <c r="D427" s="31">
        <f>Aggregate_Efficiency_BAU!D358</f>
        <v>0.19531869631068408</v>
      </c>
      <c r="E427" s="31">
        <f>Aggregate_Efficiency_BAU!E358</f>
        <v>0.19532678945116944</v>
      </c>
      <c r="F427" s="31">
        <f>Aggregate_Efficiency_BAU!F358</f>
        <v>0.1953348825916548</v>
      </c>
      <c r="G427" s="31">
        <f>Aggregate_Efficiency_BAU!G358</f>
        <v>0.19534297573214013</v>
      </c>
      <c r="H427" s="31">
        <f>Aggregate_Efficiency_BAU!H358</f>
        <v>0.19535106887262549</v>
      </c>
      <c r="I427" s="31">
        <f>Aggregate_Efficiency_BAU!I358</f>
        <v>0.20378233665911138</v>
      </c>
      <c r="J427" s="31">
        <f>Aggregate_Efficiency_BAU!J358</f>
        <v>0.20431882878838392</v>
      </c>
      <c r="K427" s="31">
        <f>Aggregate_Efficiency_BAU!K358</f>
        <v>0.20485532091765646</v>
      </c>
      <c r="L427" s="31">
        <f>Aggregate_Efficiency_BAU!L358</f>
        <v>0.20539181304692899</v>
      </c>
      <c r="M427" s="31">
        <f>Aggregate_Efficiency_BAU!M358</f>
        <v>0.20592830517620153</v>
      </c>
      <c r="N427" s="31">
        <f>Aggregate_Efficiency_BAU!N358</f>
        <v>0.20646479730547407</v>
      </c>
      <c r="O427" s="31">
        <f>Aggregate_Efficiency_BAU!O358</f>
        <v>0.20700128943474638</v>
      </c>
      <c r="P427" s="31">
        <f>Aggregate_Efficiency_BAU!P358</f>
        <v>0.20753778156401892</v>
      </c>
      <c r="Q427" s="31">
        <f>Aggregate_Efficiency_BAU!Q358</f>
        <v>0.20807427369329146</v>
      </c>
      <c r="R427" s="31">
        <f>Aggregate_Efficiency_BAU!R358</f>
        <v>0.20861076582256399</v>
      </c>
      <c r="S427" s="31">
        <f>Aggregate_Efficiency_BAU!S358</f>
        <v>0.20914725795183653</v>
      </c>
      <c r="T427" s="31">
        <f>Aggregate_Efficiency_BAU!T358</f>
        <v>0.20968375008110907</v>
      </c>
      <c r="U427" s="31">
        <f>Aggregate_Efficiency_BAU!U358</f>
        <v>0.2102202422103816</v>
      </c>
      <c r="V427" s="31">
        <f>Aggregate_Efficiency_BAU!V358</f>
        <v>0.21075673433965414</v>
      </c>
      <c r="W427" s="31">
        <f>Aggregate_Efficiency_BAU!W358</f>
        <v>0.21129322646892645</v>
      </c>
      <c r="X427" s="31">
        <f>Aggregate_Efficiency_BAU!X358</f>
        <v>0.21182971859819899</v>
      </c>
      <c r="Y427" s="31">
        <f>Aggregate_Efficiency_BAU!Y358</f>
        <v>0.21236621072747153</v>
      </c>
      <c r="Z427" s="31">
        <f>Aggregate_Efficiency_BAU!Z358</f>
        <v>0.21290270285674406</v>
      </c>
      <c r="AA427" s="31">
        <f>Aggregate_Efficiency_BAU!AA358</f>
        <v>0.2134391949860166</v>
      </c>
      <c r="AB427" s="31">
        <f>Aggregate_Efficiency_BAU!AB358</f>
        <v>0.21397568711528914</v>
      </c>
      <c r="AC427" s="31">
        <f>Aggregate_Efficiency_BAU!AC358</f>
        <v>0.21451217924456167</v>
      </c>
      <c r="AD427" s="31">
        <f>Aggregate_Efficiency_BAU!AD358</f>
        <v>0.21504867137383421</v>
      </c>
      <c r="AE427" s="31">
        <f>Aggregate_Efficiency_BAU!AE358</f>
        <v>0.21558516350310652</v>
      </c>
      <c r="AF427" s="31">
        <f>Aggregate_Efficiency_BAU!AF358</f>
        <v>0.21612165563237906</v>
      </c>
      <c r="AG427" s="31">
        <f>Aggregate_Efficiency_BAU!AG358</f>
        <v>0.2166581477616516</v>
      </c>
      <c r="AH427" s="31">
        <f>Aggregate_Efficiency_BAU!AH358</f>
        <v>0.21719463989092413</v>
      </c>
      <c r="AI427" s="31">
        <f>Aggregate_Efficiency_BAU!AI358</f>
        <v>0.21773113202019667</v>
      </c>
      <c r="AJ427" s="32">
        <f>Aggregate_Efficiency_BAU!AJ358</f>
        <v>0.21826762414946921</v>
      </c>
    </row>
    <row r="428" spans="1:36" x14ac:dyDescent="0.3">
      <c r="A428" s="7" t="s">
        <v>271</v>
      </c>
      <c r="B428" s="55" t="s">
        <v>275</v>
      </c>
      <c r="C428" s="31">
        <f>Aggregate_Efficiency_BAU!C359</f>
        <v>0.14948743945026471</v>
      </c>
      <c r="D428" s="31">
        <f>Aggregate_Efficiency_BAU!D359</f>
        <v>0.14949620116906362</v>
      </c>
      <c r="E428" s="31">
        <f>Aggregate_Efficiency_BAU!E359</f>
        <v>0.14950496288786252</v>
      </c>
      <c r="F428" s="31">
        <f>Aggregate_Efficiency_BAU!F359</f>
        <v>0.1495137246066614</v>
      </c>
      <c r="G428" s="31">
        <f>Aggregate_Efficiency_BAU!G359</f>
        <v>0.14952248632546031</v>
      </c>
      <c r="H428" s="31">
        <f>Aggregate_Efficiency_BAU!H359</f>
        <v>0.14953124804425921</v>
      </c>
      <c r="I428" s="31">
        <f>Aggregate_Efficiency_BAU!I359</f>
        <v>0.1558580923619014</v>
      </c>
      <c r="J428" s="31">
        <f>Aggregate_Efficiency_BAU!J359</f>
        <v>0.15625778868156681</v>
      </c>
      <c r="K428" s="31">
        <f>Aggregate_Efficiency_BAU!K359</f>
        <v>0.15665748500123222</v>
      </c>
      <c r="L428" s="31">
        <f>Aggregate_Efficiency_BAU!L359</f>
        <v>0.15705718132089774</v>
      </c>
      <c r="M428" s="31">
        <f>Aggregate_Efficiency_BAU!M359</f>
        <v>0.15745687764056315</v>
      </c>
      <c r="N428" s="31">
        <f>Aggregate_Efficiency_BAU!N359</f>
        <v>0.15785657396022867</v>
      </c>
      <c r="O428" s="31">
        <f>Aggregate_Efficiency_BAU!O359</f>
        <v>0.15825627027989408</v>
      </c>
      <c r="P428" s="31">
        <f>Aggregate_Efficiency_BAU!P359</f>
        <v>0.15865596659955949</v>
      </c>
      <c r="Q428" s="31">
        <f>Aggregate_Efficiency_BAU!Q359</f>
        <v>0.15905566291922502</v>
      </c>
      <c r="R428" s="31">
        <f>Aggregate_Efficiency_BAU!R359</f>
        <v>0.15945535923889043</v>
      </c>
      <c r="S428" s="31">
        <f>Aggregate_Efficiency_BAU!S359</f>
        <v>0.15985505555855595</v>
      </c>
      <c r="T428" s="31">
        <f>Aggregate_Efficiency_BAU!T359</f>
        <v>0.16025475187822136</v>
      </c>
      <c r="U428" s="31">
        <f>Aggregate_Efficiency_BAU!U359</f>
        <v>0.16065444819788688</v>
      </c>
      <c r="V428" s="31">
        <f>Aggregate_Efficiency_BAU!V359</f>
        <v>0.16105414451755229</v>
      </c>
      <c r="W428" s="31">
        <f>Aggregate_Efficiency_BAU!W359</f>
        <v>0.1614538408372177</v>
      </c>
      <c r="X428" s="31">
        <f>Aggregate_Efficiency_BAU!X359</f>
        <v>0.16185353715688322</v>
      </c>
      <c r="Y428" s="31">
        <f>Aggregate_Efficiency_BAU!Y359</f>
        <v>0.16225323347654863</v>
      </c>
      <c r="Z428" s="31">
        <f>Aggregate_Efficiency_BAU!Z359</f>
        <v>0.16265292979621415</v>
      </c>
      <c r="AA428" s="31">
        <f>Aggregate_Efficiency_BAU!AA359</f>
        <v>0.16305262611587956</v>
      </c>
      <c r="AB428" s="31">
        <f>Aggregate_Efficiency_BAU!AB359</f>
        <v>0.16345232243554497</v>
      </c>
      <c r="AC428" s="31">
        <f>Aggregate_Efficiency_BAU!AC359</f>
        <v>0.16385201875521049</v>
      </c>
      <c r="AD428" s="31">
        <f>Aggregate_Efficiency_BAU!AD359</f>
        <v>0.1642517150748759</v>
      </c>
      <c r="AE428" s="31">
        <f>Aggregate_Efficiency_BAU!AE359</f>
        <v>0.16465141139454142</v>
      </c>
      <c r="AF428" s="31">
        <f>Aggregate_Efficiency_BAU!AF359</f>
        <v>0.16505110771420684</v>
      </c>
      <c r="AG428" s="31">
        <f>Aggregate_Efficiency_BAU!AG359</f>
        <v>0.16545080403387236</v>
      </c>
      <c r="AH428" s="31">
        <f>Aggregate_Efficiency_BAU!AH359</f>
        <v>0.16585050035353777</v>
      </c>
      <c r="AI428" s="31">
        <f>Aggregate_Efficiency_BAU!AI359</f>
        <v>0.16625019667320318</v>
      </c>
      <c r="AJ428" s="32">
        <f>Aggregate_Efficiency_BAU!AJ359</f>
        <v>0.1666498929928687</v>
      </c>
    </row>
    <row r="429" spans="1:36" x14ac:dyDescent="0.3">
      <c r="A429" s="7" t="s">
        <v>271</v>
      </c>
      <c r="B429" s="55" t="s">
        <v>276</v>
      </c>
      <c r="C429" s="31">
        <f>Aggregate_Efficiency_BAU!C360</f>
        <v>8.7962246634689753E-2</v>
      </c>
      <c r="D429" s="31">
        <f>Aggregate_Efficiency_BAU!D360</f>
        <v>8.7962246634689753E-2</v>
      </c>
      <c r="E429" s="31">
        <f>Aggregate_Efficiency_BAU!E360</f>
        <v>8.7962246634689753E-2</v>
      </c>
      <c r="F429" s="31">
        <f>Aggregate_Efficiency_BAU!F360</f>
        <v>8.7962246634689753E-2</v>
      </c>
      <c r="G429" s="31">
        <f>Aggregate_Efficiency_BAU!G360</f>
        <v>8.7962246634689753E-2</v>
      </c>
      <c r="H429" s="31">
        <f>Aggregate_Efficiency_BAU!H360</f>
        <v>8.7962246634689753E-2</v>
      </c>
      <c r="I429" s="31">
        <f>Aggregate_Efficiency_BAU!I360</f>
        <v>9.1938763409971258E-2</v>
      </c>
      <c r="J429" s="31">
        <f>Aggregate_Efficiency_BAU!J360</f>
        <v>9.2195895283197549E-2</v>
      </c>
      <c r="K429" s="31">
        <f>Aggregate_Efficiency_BAU!K360</f>
        <v>9.2453027156423728E-2</v>
      </c>
      <c r="L429" s="31">
        <f>Aggregate_Efficiency_BAU!L360</f>
        <v>9.2710159029649908E-2</v>
      </c>
      <c r="M429" s="31">
        <f>Aggregate_Efficiency_BAU!M360</f>
        <v>9.2967290902876087E-2</v>
      </c>
      <c r="N429" s="31">
        <f>Aggregate_Efficiency_BAU!N360</f>
        <v>9.3224422776102267E-2</v>
      </c>
      <c r="O429" s="31">
        <f>Aggregate_Efficiency_BAU!O360</f>
        <v>9.3481554649328447E-2</v>
      </c>
      <c r="P429" s="31">
        <f>Aggregate_Efficiency_BAU!P360</f>
        <v>9.3738686522554737E-2</v>
      </c>
      <c r="Q429" s="31">
        <f>Aggregate_Efficiency_BAU!Q360</f>
        <v>9.3995818395780917E-2</v>
      </c>
      <c r="R429" s="31">
        <f>Aggregate_Efficiency_BAU!R360</f>
        <v>9.4252950269007096E-2</v>
      </c>
      <c r="S429" s="31">
        <f>Aggregate_Efficiency_BAU!S360</f>
        <v>9.4510082142233276E-2</v>
      </c>
      <c r="T429" s="31">
        <f>Aggregate_Efficiency_BAU!T360</f>
        <v>9.4767214015459456E-2</v>
      </c>
      <c r="U429" s="31">
        <f>Aggregate_Efficiency_BAU!U360</f>
        <v>9.5024345888685746E-2</v>
      </c>
      <c r="V429" s="31">
        <f>Aggregate_Efficiency_BAU!V360</f>
        <v>9.5281477761911926E-2</v>
      </c>
      <c r="W429" s="31">
        <f>Aggregate_Efficiency_BAU!W360</f>
        <v>9.5538609635138105E-2</v>
      </c>
      <c r="X429" s="31">
        <f>Aggregate_Efficiency_BAU!X360</f>
        <v>9.5795741508364285E-2</v>
      </c>
      <c r="Y429" s="31">
        <f>Aggregate_Efficiency_BAU!Y360</f>
        <v>9.6052873381590465E-2</v>
      </c>
      <c r="Z429" s="31">
        <f>Aggregate_Efficiency_BAU!Z360</f>
        <v>9.6310005254816755E-2</v>
      </c>
      <c r="AA429" s="31">
        <f>Aggregate_Efficiency_BAU!AA360</f>
        <v>9.6567137128042935E-2</v>
      </c>
      <c r="AB429" s="31">
        <f>Aggregate_Efficiency_BAU!AB360</f>
        <v>9.6824269001269114E-2</v>
      </c>
      <c r="AC429" s="31">
        <f>Aggregate_Efficiency_BAU!AC360</f>
        <v>9.7081400874495294E-2</v>
      </c>
      <c r="AD429" s="31">
        <f>Aggregate_Efficiency_BAU!AD360</f>
        <v>9.7338532747721473E-2</v>
      </c>
      <c r="AE429" s="31">
        <f>Aggregate_Efficiency_BAU!AE360</f>
        <v>9.7595664620947653E-2</v>
      </c>
      <c r="AF429" s="31">
        <f>Aggregate_Efficiency_BAU!AF360</f>
        <v>9.7852796494173944E-2</v>
      </c>
      <c r="AG429" s="31">
        <f>Aggregate_Efficiency_BAU!AG360</f>
        <v>9.8109928367400123E-2</v>
      </c>
      <c r="AH429" s="31">
        <f>Aggregate_Efficiency_BAU!AH360</f>
        <v>9.8367060240626303E-2</v>
      </c>
      <c r="AI429" s="31">
        <f>Aggregate_Efficiency_BAU!AI360</f>
        <v>9.8624192113852482E-2</v>
      </c>
      <c r="AJ429" s="32">
        <f>Aggregate_Efficiency_BAU!AJ360</f>
        <v>9.8881323987078662E-2</v>
      </c>
    </row>
    <row r="430" spans="1:36" x14ac:dyDescent="0.3">
      <c r="A430" s="7" t="s">
        <v>271</v>
      </c>
      <c r="B430" s="55" t="s">
        <v>277</v>
      </c>
      <c r="C430" s="31">
        <f>Aggregate_Efficiency_BAU!C361</f>
        <v>0.30942766648609421</v>
      </c>
      <c r="D430" s="31">
        <f>Aggregate_Efficiency_BAU!D361</f>
        <v>0.30942766648609421</v>
      </c>
      <c r="E430" s="31">
        <f>Aggregate_Efficiency_BAU!E361</f>
        <v>0.30942766648609421</v>
      </c>
      <c r="F430" s="31">
        <f>Aggregate_Efficiency_BAU!F361</f>
        <v>0.30942766648609421</v>
      </c>
      <c r="G430" s="31">
        <f>Aggregate_Efficiency_BAU!G361</f>
        <v>0.30942766648609421</v>
      </c>
      <c r="H430" s="31">
        <f>Aggregate_Efficiency_BAU!H361</f>
        <v>0.30942766648609421</v>
      </c>
      <c r="I430" s="31">
        <f>Aggregate_Efficiency_BAU!I361</f>
        <v>0.30942766648609421</v>
      </c>
      <c r="J430" s="31">
        <f>Aggregate_Efficiency_BAU!J361</f>
        <v>0.30942766648609421</v>
      </c>
      <c r="K430" s="31">
        <f>Aggregate_Efficiency_BAU!K361</f>
        <v>0.30942766648609421</v>
      </c>
      <c r="L430" s="31">
        <f>Aggregate_Efficiency_BAU!L361</f>
        <v>0.30942766648609421</v>
      </c>
      <c r="M430" s="31">
        <f>Aggregate_Efficiency_BAU!M361</f>
        <v>0.30942766648609421</v>
      </c>
      <c r="N430" s="31">
        <f>Aggregate_Efficiency_BAU!N361</f>
        <v>0.30942766648609421</v>
      </c>
      <c r="O430" s="31">
        <f>Aggregate_Efficiency_BAU!O361</f>
        <v>0.30942766648609421</v>
      </c>
      <c r="P430" s="31">
        <f>Aggregate_Efficiency_BAU!P361</f>
        <v>0.30942766648609421</v>
      </c>
      <c r="Q430" s="31">
        <f>Aggregate_Efficiency_BAU!Q361</f>
        <v>0.30942766648609421</v>
      </c>
      <c r="R430" s="31">
        <f>Aggregate_Efficiency_BAU!R361</f>
        <v>0.30942766648609421</v>
      </c>
      <c r="S430" s="31">
        <f>Aggregate_Efficiency_BAU!S361</f>
        <v>0.30942766648609421</v>
      </c>
      <c r="T430" s="31">
        <f>Aggregate_Efficiency_BAU!T361</f>
        <v>0.30942766648609421</v>
      </c>
      <c r="U430" s="31">
        <f>Aggregate_Efficiency_BAU!U361</f>
        <v>0.30942766648609421</v>
      </c>
      <c r="V430" s="31">
        <f>Aggregate_Efficiency_BAU!V361</f>
        <v>0.30942766648609421</v>
      </c>
      <c r="W430" s="31">
        <f>Aggregate_Efficiency_BAU!W361</f>
        <v>0.30942766648609421</v>
      </c>
      <c r="X430" s="31">
        <f>Aggregate_Efficiency_BAU!X361</f>
        <v>0.30942766648609421</v>
      </c>
      <c r="Y430" s="31">
        <f>Aggregate_Efficiency_BAU!Y361</f>
        <v>0.30942766648609421</v>
      </c>
      <c r="Z430" s="31">
        <f>Aggregate_Efficiency_BAU!Z361</f>
        <v>0.30942766648609421</v>
      </c>
      <c r="AA430" s="31">
        <f>Aggregate_Efficiency_BAU!AA361</f>
        <v>0.30942766648609399</v>
      </c>
      <c r="AB430" s="31">
        <f>Aggregate_Efficiency_BAU!AB361</f>
        <v>0.30942766648609399</v>
      </c>
      <c r="AC430" s="31">
        <f>Aggregate_Efficiency_BAU!AC361</f>
        <v>0.30942766648609399</v>
      </c>
      <c r="AD430" s="31">
        <f>Aggregate_Efficiency_BAU!AD361</f>
        <v>0.30942766648609399</v>
      </c>
      <c r="AE430" s="31">
        <f>Aggregate_Efficiency_BAU!AE361</f>
        <v>0.30942766648609399</v>
      </c>
      <c r="AF430" s="31">
        <f>Aggregate_Efficiency_BAU!AF361</f>
        <v>0.30942766648609399</v>
      </c>
      <c r="AG430" s="31">
        <f>Aggregate_Efficiency_BAU!AG361</f>
        <v>0.30942766648609399</v>
      </c>
      <c r="AH430" s="31">
        <f>Aggregate_Efficiency_BAU!AH361</f>
        <v>0.30942766648609399</v>
      </c>
      <c r="AI430" s="31">
        <f>Aggregate_Efficiency_BAU!AI361</f>
        <v>0.30942766648609399</v>
      </c>
      <c r="AJ430" s="32">
        <f>Aggregate_Efficiency_BAU!AJ361</f>
        <v>0.30942766648609399</v>
      </c>
    </row>
    <row r="431" spans="1:36" x14ac:dyDescent="0.3">
      <c r="A431" s="7" t="s">
        <v>271</v>
      </c>
      <c r="B431" s="55" t="s">
        <v>278</v>
      </c>
      <c r="C431" s="31">
        <f>Aggregate_Efficiency_BAU!C362</f>
        <v>0.10086943930603479</v>
      </c>
      <c r="D431" s="31">
        <f>Aggregate_Efficiency_BAU!D362</f>
        <v>0.10086856037443767</v>
      </c>
      <c r="E431" s="31">
        <f>Aggregate_Efficiency_BAU!E362</f>
        <v>0.10086768144284056</v>
      </c>
      <c r="F431" s="31">
        <f>Aggregate_Efficiency_BAU!F362</f>
        <v>0.10086680251124344</v>
      </c>
      <c r="G431" s="31">
        <f>Aggregate_Efficiency_BAU!G362</f>
        <v>0.10086592357964633</v>
      </c>
      <c r="H431" s="31">
        <f>Aggregate_Efficiency_BAU!H362</f>
        <v>0.10086504464804921</v>
      </c>
      <c r="I431" s="31">
        <f>Aggregate_Efficiency_BAU!I362</f>
        <v>0.10110517076121897</v>
      </c>
      <c r="J431" s="31">
        <f>Aggregate_Efficiency_BAU!J362</f>
        <v>0.10112092008097387</v>
      </c>
      <c r="K431" s="31">
        <f>Aggregate_Efficiency_BAU!K362</f>
        <v>0.10113666940072877</v>
      </c>
      <c r="L431" s="31">
        <f>Aggregate_Efficiency_BAU!L362</f>
        <v>0.10115241872048367</v>
      </c>
      <c r="M431" s="31">
        <f>Aggregate_Efficiency_BAU!M362</f>
        <v>0.10116816804023855</v>
      </c>
      <c r="N431" s="31">
        <f>Aggregate_Efficiency_BAU!N362</f>
        <v>0.10118391735999344</v>
      </c>
      <c r="O431" s="31">
        <f>Aggregate_Efficiency_BAU!O362</f>
        <v>0.10119966667974833</v>
      </c>
      <c r="P431" s="31">
        <f>Aggregate_Efficiency_BAU!P362</f>
        <v>0.10121541599950323</v>
      </c>
      <c r="Q431" s="31">
        <f>Aggregate_Efficiency_BAU!Q362</f>
        <v>0.10123116531925813</v>
      </c>
      <c r="R431" s="31">
        <f>Aggregate_Efficiency_BAU!R362</f>
        <v>0.10124691463901302</v>
      </c>
      <c r="S431" s="31">
        <f>Aggregate_Efficiency_BAU!S362</f>
        <v>0.10126266395876792</v>
      </c>
      <c r="T431" s="31">
        <f>Aggregate_Efficiency_BAU!T362</f>
        <v>0.1012784132785228</v>
      </c>
      <c r="U431" s="31">
        <f>Aggregate_Efficiency_BAU!U362</f>
        <v>0.1012941625982777</v>
      </c>
      <c r="V431" s="31">
        <f>Aggregate_Efficiency_BAU!V362</f>
        <v>0.1013099119180326</v>
      </c>
      <c r="W431" s="31">
        <f>Aggregate_Efficiency_BAU!W362</f>
        <v>0.1013256612377875</v>
      </c>
      <c r="X431" s="31">
        <f>Aggregate_Efficiency_BAU!X362</f>
        <v>0.10134141055754238</v>
      </c>
      <c r="Y431" s="31">
        <f>Aggregate_Efficiency_BAU!Y362</f>
        <v>0.10135715987729726</v>
      </c>
      <c r="Z431" s="31">
        <f>Aggregate_Efficiency_BAU!Z362</f>
        <v>0.10137290919705216</v>
      </c>
      <c r="AA431" s="31">
        <f>Aggregate_Efficiency_BAU!AA362</f>
        <v>0.10138865851680706</v>
      </c>
      <c r="AB431" s="31">
        <f>Aggregate_Efficiency_BAU!AB362</f>
        <v>0.10140440783656196</v>
      </c>
      <c r="AC431" s="31">
        <f>Aggregate_Efficiency_BAU!AC362</f>
        <v>0.10142015715631686</v>
      </c>
      <c r="AD431" s="31">
        <f>Aggregate_Efficiency_BAU!AD362</f>
        <v>0.10143590647607174</v>
      </c>
      <c r="AE431" s="31">
        <f>Aggregate_Efficiency_BAU!AE362</f>
        <v>0.10145165579582663</v>
      </c>
      <c r="AF431" s="31">
        <f>Aggregate_Efficiency_BAU!AF362</f>
        <v>0.10146740511558153</v>
      </c>
      <c r="AG431" s="31">
        <f>Aggregate_Efficiency_BAU!AG362</f>
        <v>0.10148315443533643</v>
      </c>
      <c r="AH431" s="31">
        <f>Aggregate_Efficiency_BAU!AH362</f>
        <v>0.10149890375509132</v>
      </c>
      <c r="AI431" s="31">
        <f>Aggregate_Efficiency_BAU!AI362</f>
        <v>0.10151465307484621</v>
      </c>
      <c r="AJ431" s="32">
        <f>Aggregate_Efficiency_BAU!AJ362</f>
        <v>0.10153040239460111</v>
      </c>
    </row>
    <row r="432" spans="1:36" x14ac:dyDescent="0.3">
      <c r="A432" s="7" t="s">
        <v>271</v>
      </c>
      <c r="B432" s="55" t="s">
        <v>279</v>
      </c>
      <c r="C432" s="31">
        <f>Aggregate_Efficiency_BAU!C363</f>
        <v>0.12608679913254359</v>
      </c>
      <c r="D432" s="31">
        <f>Aggregate_Efficiency_BAU!D363</f>
        <v>0.12608570046804721</v>
      </c>
      <c r="E432" s="31">
        <f>Aggregate_Efficiency_BAU!E363</f>
        <v>0.1260846018035508</v>
      </c>
      <c r="F432" s="31">
        <f>Aggregate_Efficiency_BAU!F363</f>
        <v>0.12608350313905439</v>
      </c>
      <c r="G432" s="31">
        <f>Aggregate_Efficiency_BAU!G363</f>
        <v>0.12608240447455801</v>
      </c>
      <c r="H432" s="31">
        <f>Aggregate_Efficiency_BAU!H363</f>
        <v>0.12608130581006161</v>
      </c>
      <c r="I432" s="31">
        <f>Aggregate_Efficiency_BAU!I363</f>
        <v>0.12638146345152382</v>
      </c>
      <c r="J432" s="31">
        <f>Aggregate_Efficiency_BAU!J363</f>
        <v>0.12640115010121744</v>
      </c>
      <c r="K432" s="31">
        <f>Aggregate_Efficiency_BAU!K363</f>
        <v>0.12642083675091106</v>
      </c>
      <c r="L432" s="31">
        <f>Aggregate_Efficiency_BAU!L363</f>
        <v>0.12644052340060469</v>
      </c>
      <c r="M432" s="31">
        <f>Aggregate_Efficiency_BAU!M363</f>
        <v>0.12646021005029828</v>
      </c>
      <c r="N432" s="31">
        <f>Aggregate_Efficiency_BAU!N363</f>
        <v>0.12647989669999191</v>
      </c>
      <c r="O432" s="31">
        <f>Aggregate_Efficiency_BAU!O363</f>
        <v>0.12649958334968553</v>
      </c>
      <c r="P432" s="31">
        <f>Aggregate_Efficiency_BAU!P363</f>
        <v>0.12651926999937915</v>
      </c>
      <c r="Q432" s="31">
        <f>Aggregate_Efficiency_BAU!Q363</f>
        <v>0.12653895664907278</v>
      </c>
      <c r="R432" s="31">
        <f>Aggregate_Efficiency_BAU!R363</f>
        <v>0.1265586432987664</v>
      </c>
      <c r="S432" s="31">
        <f>Aggregate_Efficiency_BAU!S363</f>
        <v>0.12657832994846002</v>
      </c>
      <c r="T432" s="31">
        <f>Aggregate_Efficiency_BAU!T363</f>
        <v>0.12659801659815362</v>
      </c>
      <c r="U432" s="31">
        <f>Aggregate_Efficiency_BAU!U363</f>
        <v>0.12661770324784724</v>
      </c>
      <c r="V432" s="31">
        <f>Aggregate_Efficiency_BAU!V363</f>
        <v>0.12663738989754086</v>
      </c>
      <c r="W432" s="31">
        <f>Aggregate_Efficiency_BAU!W363</f>
        <v>0.12665707654723449</v>
      </c>
      <c r="X432" s="31">
        <f>Aggregate_Efficiency_BAU!X363</f>
        <v>0.12667676319692811</v>
      </c>
      <c r="Y432" s="31">
        <f>Aggregate_Efficiency_BAU!Y363</f>
        <v>0.12669644984662171</v>
      </c>
      <c r="Z432" s="31">
        <f>Aggregate_Efficiency_BAU!Z363</f>
        <v>0.12671613649631536</v>
      </c>
      <c r="AA432" s="31">
        <f>Aggregate_Efficiency_BAU!AA363</f>
        <v>0.12673582314600895</v>
      </c>
      <c r="AB432" s="31">
        <f>Aggregate_Efficiency_BAU!AB363</f>
        <v>0.12675550979570258</v>
      </c>
      <c r="AC432" s="31">
        <f>Aggregate_Efficiency_BAU!AC363</f>
        <v>0.1267751964453962</v>
      </c>
      <c r="AD432" s="31">
        <f>Aggregate_Efficiency_BAU!AD363</f>
        <v>0.12679488309508982</v>
      </c>
      <c r="AE432" s="31">
        <f>Aggregate_Efficiency_BAU!AE363</f>
        <v>0.12681456974478345</v>
      </c>
      <c r="AF432" s="31">
        <f>Aggregate_Efficiency_BAU!AF363</f>
        <v>0.12683425639447704</v>
      </c>
      <c r="AG432" s="31">
        <f>Aggregate_Efficiency_BAU!AG363</f>
        <v>0.12685394304417069</v>
      </c>
      <c r="AH432" s="31">
        <f>Aggregate_Efficiency_BAU!AH363</f>
        <v>0.12687362969386429</v>
      </c>
      <c r="AI432" s="31">
        <f>Aggregate_Efficiency_BAU!AI363</f>
        <v>0.12689331634355791</v>
      </c>
      <c r="AJ432" s="32">
        <f>Aggregate_Efficiency_BAU!AJ363</f>
        <v>0.12691300299325153</v>
      </c>
    </row>
    <row r="433" spans="1:36" x14ac:dyDescent="0.3">
      <c r="A433" s="7" t="s">
        <v>271</v>
      </c>
      <c r="B433" s="55" t="s">
        <v>280</v>
      </c>
      <c r="C433" s="31">
        <f>Aggregate_Efficiency_BAU!C364</f>
        <v>0.2533439727986706</v>
      </c>
      <c r="D433" s="31">
        <f>Aggregate_Efficiency_BAU!D364</f>
        <v>0.25325600664576309</v>
      </c>
      <c r="E433" s="31">
        <f>Aggregate_Efficiency_BAU!E364</f>
        <v>0.25316804049285557</v>
      </c>
      <c r="F433" s="31">
        <f>Aggregate_Efficiency_BAU!F364</f>
        <v>0.25308007433994806</v>
      </c>
      <c r="G433" s="31">
        <f>Aggregate_Efficiency_BAU!G364</f>
        <v>0.2529921081870406</v>
      </c>
      <c r="H433" s="31">
        <f>Aggregate_Efficiency_BAU!H364</f>
        <v>0.25290414203413314</v>
      </c>
      <c r="I433" s="31">
        <f>Aggregate_Efficiency_BAU!I364</f>
        <v>0.27821155928826702</v>
      </c>
      <c r="J433" s="31">
        <f>Aggregate_Efficiency_BAU!J364</f>
        <v>0.2801229167531134</v>
      </c>
      <c r="K433" s="31">
        <f>Aggregate_Efficiency_BAU!K364</f>
        <v>0.28203427421795979</v>
      </c>
      <c r="L433" s="31">
        <f>Aggregate_Efficiency_BAU!L364</f>
        <v>0.28394563168280618</v>
      </c>
      <c r="M433" s="31">
        <f>Aggregate_Efficiency_BAU!M364</f>
        <v>0.28585698914765256</v>
      </c>
      <c r="N433" s="31">
        <f>Aggregate_Efficiency_BAU!N364</f>
        <v>0.28776834661249895</v>
      </c>
      <c r="O433" s="31">
        <f>Aggregate_Efficiency_BAU!O364</f>
        <v>0.28967970407734533</v>
      </c>
      <c r="P433" s="31">
        <f>Aggregate_Efficiency_BAU!P364</f>
        <v>0.29159106154219172</v>
      </c>
      <c r="Q433" s="31">
        <f>Aggregate_Efficiency_BAU!Q364</f>
        <v>0.29350241900703811</v>
      </c>
      <c r="R433" s="31">
        <f>Aggregate_Efficiency_BAU!R364</f>
        <v>0.29541377647188449</v>
      </c>
      <c r="S433" s="31">
        <f>Aggregate_Efficiency_BAU!S364</f>
        <v>0.29732513393673088</v>
      </c>
      <c r="T433" s="31">
        <f>Aggregate_Efficiency_BAU!T364</f>
        <v>0.29923649140157726</v>
      </c>
      <c r="U433" s="31">
        <f>Aggregate_Efficiency_BAU!U364</f>
        <v>0.30114784886642365</v>
      </c>
      <c r="V433" s="31">
        <f>Aggregate_Efficiency_BAU!V364</f>
        <v>0.30305920633127004</v>
      </c>
      <c r="W433" s="31">
        <f>Aggregate_Efficiency_BAU!W364</f>
        <v>0.30497056379611642</v>
      </c>
      <c r="X433" s="31">
        <f>Aggregate_Efficiency_BAU!X364</f>
        <v>0.30688192126096281</v>
      </c>
      <c r="Y433" s="31">
        <f>Aggregate_Efficiency_BAU!Y364</f>
        <v>0.30879327872580919</v>
      </c>
      <c r="Z433" s="31">
        <f>Aggregate_Efficiency_BAU!Z364</f>
        <v>0.31070463619065558</v>
      </c>
      <c r="AA433" s="31">
        <f>Aggregate_Efficiency_BAU!AA364</f>
        <v>0.31261599365550197</v>
      </c>
      <c r="AB433" s="31">
        <f>Aggregate_Efficiency_BAU!AB364</f>
        <v>0.31452735112034835</v>
      </c>
      <c r="AC433" s="31">
        <f>Aggregate_Efficiency_BAU!AC364</f>
        <v>0.31643870858519474</v>
      </c>
      <c r="AD433" s="31">
        <f>Aggregate_Efficiency_BAU!AD364</f>
        <v>0.31835006605004113</v>
      </c>
      <c r="AE433" s="31">
        <f>Aggregate_Efficiency_BAU!AE364</f>
        <v>0.32026142351488751</v>
      </c>
      <c r="AF433" s="31">
        <f>Aggregate_Efficiency_BAU!AF364</f>
        <v>0.3221727809797339</v>
      </c>
      <c r="AG433" s="31">
        <f>Aggregate_Efficiency_BAU!AG364</f>
        <v>0.32408413844458028</v>
      </c>
      <c r="AH433" s="31">
        <f>Aggregate_Efficiency_BAU!AH364</f>
        <v>0.32599549590942667</v>
      </c>
      <c r="AI433" s="31">
        <f>Aggregate_Efficiency_BAU!AI364</f>
        <v>0.32790685337427306</v>
      </c>
      <c r="AJ433" s="32">
        <f>Aggregate_Efficiency_BAU!AJ364</f>
        <v>0.32981821083911944</v>
      </c>
    </row>
    <row r="434" spans="1:36" x14ac:dyDescent="0.3">
      <c r="A434" s="11" t="s">
        <v>271</v>
      </c>
      <c r="B434" s="56" t="s">
        <v>281</v>
      </c>
      <c r="C434" s="70">
        <f>Aggregate_Efficiency_BAU!C365</f>
        <v>0.39556041544898346</v>
      </c>
      <c r="D434" s="70">
        <f>Aggregate_Efficiency_BAU!D365</f>
        <v>0.39546356319700571</v>
      </c>
      <c r="E434" s="70">
        <f>Aggregate_Efficiency_BAU!E365</f>
        <v>0.3953667109450279</v>
      </c>
      <c r="F434" s="70">
        <f>Aggregate_Efficiency_BAU!F365</f>
        <v>0.39526985869305009</v>
      </c>
      <c r="G434" s="70">
        <f>Aggregate_Efficiency_BAU!G365</f>
        <v>0.39517300644107234</v>
      </c>
      <c r="H434" s="70">
        <f>Aggregate_Efficiency_BAU!H365</f>
        <v>0.39507615418909459</v>
      </c>
      <c r="I434" s="70">
        <f>Aggregate_Efficiency_BAU!I365</f>
        <v>0.41227882280457839</v>
      </c>
      <c r="J434" s="70">
        <f>Aggregate_Efficiency_BAU!J365</f>
        <v>0.41373716080073963</v>
      </c>
      <c r="K434" s="70">
        <f>Aggregate_Efficiency_BAU!K365</f>
        <v>0.41519549879690087</v>
      </c>
      <c r="L434" s="70">
        <f>Aggregate_Efficiency_BAU!L365</f>
        <v>0.41665383679306212</v>
      </c>
      <c r="M434" s="70">
        <f>Aggregate_Efficiency_BAU!M365</f>
        <v>0.41811217478922291</v>
      </c>
      <c r="N434" s="70">
        <f>Aggregate_Efficiency_BAU!N365</f>
        <v>0.41957051278538415</v>
      </c>
      <c r="O434" s="70">
        <f>Aggregate_Efficiency_BAU!O365</f>
        <v>0.42102885078154539</v>
      </c>
      <c r="P434" s="70">
        <f>Aggregate_Efficiency_BAU!P365</f>
        <v>0.42248718877770663</v>
      </c>
      <c r="Q434" s="70">
        <f>Aggregate_Efficiency_BAU!Q365</f>
        <v>0.42394552677386788</v>
      </c>
      <c r="R434" s="70">
        <f>Aggregate_Efficiency_BAU!R365</f>
        <v>0.42540386477002867</v>
      </c>
      <c r="S434" s="70">
        <f>Aggregate_Efficiency_BAU!S365</f>
        <v>0.42686220276618991</v>
      </c>
      <c r="T434" s="70">
        <f>Aggregate_Efficiency_BAU!T365</f>
        <v>0.42832054076235115</v>
      </c>
      <c r="U434" s="70">
        <f>Aggregate_Efficiency_BAU!U365</f>
        <v>0.42977887875851239</v>
      </c>
      <c r="V434" s="70">
        <f>Aggregate_Efficiency_BAU!V365</f>
        <v>0.43123721675467364</v>
      </c>
      <c r="W434" s="70">
        <f>Aggregate_Efficiency_BAU!W365</f>
        <v>0.43269555475083443</v>
      </c>
      <c r="X434" s="70">
        <f>Aggregate_Efficiency_BAU!X365</f>
        <v>0.43415389274699567</v>
      </c>
      <c r="Y434" s="70">
        <f>Aggregate_Efficiency_BAU!Y365</f>
        <v>0.43561223074315691</v>
      </c>
      <c r="Z434" s="70">
        <f>Aggregate_Efficiency_BAU!Z365</f>
        <v>0.43707056873931815</v>
      </c>
      <c r="AA434" s="70">
        <f>Aggregate_Efficiency_BAU!AA365</f>
        <v>0.43852890673547895</v>
      </c>
      <c r="AB434" s="70">
        <f>Aggregate_Efficiency_BAU!AB365</f>
        <v>0.43998724473164019</v>
      </c>
      <c r="AC434" s="70">
        <f>Aggregate_Efficiency_BAU!AC365</f>
        <v>0.44144558272780143</v>
      </c>
      <c r="AD434" s="70">
        <f>Aggregate_Efficiency_BAU!AD365</f>
        <v>0.44290392072396267</v>
      </c>
      <c r="AE434" s="70">
        <f>Aggregate_Efficiency_BAU!AE365</f>
        <v>0.44436225872012391</v>
      </c>
      <c r="AF434" s="70">
        <f>Aggregate_Efficiency_BAU!AF365</f>
        <v>0.44582059671628471</v>
      </c>
      <c r="AG434" s="70">
        <f>Aggregate_Efficiency_BAU!AG365</f>
        <v>0.44727893471244595</v>
      </c>
      <c r="AH434" s="70">
        <f>Aggregate_Efficiency_BAU!AH365</f>
        <v>0.44873727270860719</v>
      </c>
      <c r="AI434" s="70">
        <f>Aggregate_Efficiency_BAU!AI365</f>
        <v>0.45019561070476843</v>
      </c>
      <c r="AJ434" s="86">
        <f>Aggregate_Efficiency_BAU!AJ365</f>
        <v>0.45165394870092967</v>
      </c>
    </row>
    <row r="435" spans="1:36" x14ac:dyDescent="0.3">
      <c r="A435" s="7" t="s">
        <v>282</v>
      </c>
      <c r="B435" s="55" t="s">
        <v>272</v>
      </c>
      <c r="C435" s="31">
        <f>Aggregate_Efficiency_BAU!C366</f>
        <v>0.46793812796528966</v>
      </c>
      <c r="D435" s="31">
        <f>Aggregate_Efficiency_BAU!D366</f>
        <v>0.46794224336098494</v>
      </c>
      <c r="E435" s="31">
        <f>Aggregate_Efficiency_BAU!E366</f>
        <v>0.46794635875668023</v>
      </c>
      <c r="F435" s="31">
        <f>Aggregate_Efficiency_BAU!F366</f>
        <v>0.46795047415237551</v>
      </c>
      <c r="G435" s="31">
        <f>Aggregate_Efficiency_BAU!G366</f>
        <v>0.46795458954807084</v>
      </c>
      <c r="H435" s="31">
        <f>Aggregate_Efficiency_BAU!H366</f>
        <v>0.46795870494376612</v>
      </c>
      <c r="I435" s="31">
        <f>Aggregate_Efficiency_BAU!I366</f>
        <v>0.46831597510882167</v>
      </c>
      <c r="J435" s="31">
        <f>Aggregate_Efficiency_BAU!J366</f>
        <v>0.46835852266446687</v>
      </c>
      <c r="K435" s="31">
        <f>Aggregate_Efficiency_BAU!K366</f>
        <v>0.46840107022011213</v>
      </c>
      <c r="L435" s="31">
        <f>Aggregate_Efficiency_BAU!L366</f>
        <v>0.46844361777575733</v>
      </c>
      <c r="M435" s="31">
        <f>Aggregate_Efficiency_BAU!M366</f>
        <v>0.46848616533140253</v>
      </c>
      <c r="N435" s="31">
        <f>Aggregate_Efficiency_BAU!N366</f>
        <v>0.46852871288704773</v>
      </c>
      <c r="O435" s="31">
        <f>Aggregate_Efficiency_BAU!O366</f>
        <v>0.46857126044269293</v>
      </c>
      <c r="P435" s="31">
        <f>Aggregate_Efficiency_BAU!P366</f>
        <v>0.46861380799833818</v>
      </c>
      <c r="Q435" s="31">
        <f>Aggregate_Efficiency_BAU!Q366</f>
        <v>0.46865635555398338</v>
      </c>
      <c r="R435" s="31">
        <f>Aggregate_Efficiency_BAU!R366</f>
        <v>0.46869890310962858</v>
      </c>
      <c r="S435" s="31">
        <f>Aggregate_Efficiency_BAU!S366</f>
        <v>0.46874145066527378</v>
      </c>
      <c r="T435" s="31">
        <f>Aggregate_Efficiency_BAU!T366</f>
        <v>0.46878399822091898</v>
      </c>
      <c r="U435" s="31">
        <f>Aggregate_Efficiency_BAU!U366</f>
        <v>0.46882654577656424</v>
      </c>
      <c r="V435" s="31">
        <f>Aggregate_Efficiency_BAU!V366</f>
        <v>0.46886909333220939</v>
      </c>
      <c r="W435" s="31">
        <f>Aggregate_Efficiency_BAU!W366</f>
        <v>0.46891164088785464</v>
      </c>
      <c r="X435" s="31">
        <f>Aggregate_Efficiency_BAU!X366</f>
        <v>0.46895418844349984</v>
      </c>
      <c r="Y435" s="31">
        <f>Aggregate_Efficiency_BAU!Y366</f>
        <v>0.46899673599914504</v>
      </c>
      <c r="Z435" s="31">
        <f>Aggregate_Efficiency_BAU!Z366</f>
        <v>0.46903928355479024</v>
      </c>
      <c r="AA435" s="31">
        <f>Aggregate_Efficiency_BAU!AA366</f>
        <v>0.46908183111043544</v>
      </c>
      <c r="AB435" s="31">
        <f>Aggregate_Efficiency_BAU!AB366</f>
        <v>0.4691243786660807</v>
      </c>
      <c r="AC435" s="31">
        <f>Aggregate_Efficiency_BAU!AC366</f>
        <v>0.4691669262217259</v>
      </c>
      <c r="AD435" s="31">
        <f>Aggregate_Efficiency_BAU!AD366</f>
        <v>0.4692094737773711</v>
      </c>
      <c r="AE435" s="31">
        <f>Aggregate_Efficiency_BAU!AE366</f>
        <v>0.4692520213330163</v>
      </c>
      <c r="AF435" s="31">
        <f>Aggregate_Efficiency_BAU!AF366</f>
        <v>0.4692945688886615</v>
      </c>
      <c r="AG435" s="31">
        <f>Aggregate_Efficiency_BAU!AG366</f>
        <v>0.46933711644430676</v>
      </c>
      <c r="AH435" s="31">
        <f>Aggregate_Efficiency_BAU!AH366</f>
        <v>0.46937966399995196</v>
      </c>
      <c r="AI435" s="31">
        <f>Aggregate_Efficiency_BAU!AI366</f>
        <v>0.46942221155559716</v>
      </c>
      <c r="AJ435" s="28">
        <f>Aggregate_Efficiency_BAU!AJ366</f>
        <v>0.46946475911124236</v>
      </c>
    </row>
    <row r="436" spans="1:36" x14ac:dyDescent="0.3">
      <c r="A436" s="7" t="s">
        <v>282</v>
      </c>
      <c r="B436" s="55" t="s">
        <v>273</v>
      </c>
      <c r="C436" s="31">
        <f>Aggregate_Efficiency_BAU!C367</f>
        <v>0.26338583875122973</v>
      </c>
      <c r="D436" s="31">
        <f>Aggregate_Efficiency_BAU!D367</f>
        <v>0.26339293864675983</v>
      </c>
      <c r="E436" s="31">
        <f>Aggregate_Efficiency_BAU!E367</f>
        <v>0.26340003854228994</v>
      </c>
      <c r="F436" s="31">
        <f>Aggregate_Efficiency_BAU!F367</f>
        <v>0.26340713843782004</v>
      </c>
      <c r="G436" s="31">
        <f>Aggregate_Efficiency_BAU!G367</f>
        <v>0.26341423833335015</v>
      </c>
      <c r="H436" s="31">
        <f>Aggregate_Efficiency_BAU!H367</f>
        <v>0.26342133822888025</v>
      </c>
      <c r="I436" s="31">
        <f>Aggregate_Efficiency_BAU!I367</f>
        <v>0.26357820788352826</v>
      </c>
      <c r="J436" s="31">
        <f>Aggregate_Efficiency_BAU!J367</f>
        <v>0.26359910879933285</v>
      </c>
      <c r="K436" s="31">
        <f>Aggregate_Efficiency_BAU!K367</f>
        <v>0.26362000971513744</v>
      </c>
      <c r="L436" s="31">
        <f>Aggregate_Efficiency_BAU!L367</f>
        <v>0.26364091063094208</v>
      </c>
      <c r="M436" s="31">
        <f>Aggregate_Efficiency_BAU!M367</f>
        <v>0.26366181154674667</v>
      </c>
      <c r="N436" s="31">
        <f>Aggregate_Efficiency_BAU!N367</f>
        <v>0.26368271246255126</v>
      </c>
      <c r="O436" s="31">
        <f>Aggregate_Efficiency_BAU!O367</f>
        <v>0.26370361337835591</v>
      </c>
      <c r="P436" s="31">
        <f>Aggregate_Efficiency_BAU!P367</f>
        <v>0.26372451429416049</v>
      </c>
      <c r="Q436" s="31">
        <f>Aggregate_Efficiency_BAU!Q367</f>
        <v>0.26374541520996508</v>
      </c>
      <c r="R436" s="31">
        <f>Aggregate_Efficiency_BAU!R367</f>
        <v>0.26376631612576973</v>
      </c>
      <c r="S436" s="31">
        <f>Aggregate_Efficiency_BAU!S367</f>
        <v>0.26378721704157432</v>
      </c>
      <c r="T436" s="31">
        <f>Aggregate_Efficiency_BAU!T367</f>
        <v>0.26380811795737891</v>
      </c>
      <c r="U436" s="31">
        <f>Aggregate_Efficiency_BAU!U367</f>
        <v>0.2638290188731835</v>
      </c>
      <c r="V436" s="31">
        <f>Aggregate_Efficiency_BAU!V367</f>
        <v>0.26384991978898814</v>
      </c>
      <c r="W436" s="31">
        <f>Aggregate_Efficiency_BAU!W367</f>
        <v>0.26387082070479273</v>
      </c>
      <c r="X436" s="31">
        <f>Aggregate_Efficiency_BAU!X367</f>
        <v>0.26389172162059732</v>
      </c>
      <c r="Y436" s="31">
        <f>Aggregate_Efficiency_BAU!Y367</f>
        <v>0.26391262253640196</v>
      </c>
      <c r="Z436" s="31">
        <f>Aggregate_Efficiency_BAU!Z367</f>
        <v>0.26393352345220655</v>
      </c>
      <c r="AA436" s="31">
        <f>Aggregate_Efficiency_BAU!AA367</f>
        <v>0.26395442436801114</v>
      </c>
      <c r="AB436" s="31">
        <f>Aggregate_Efficiency_BAU!AB367</f>
        <v>0.26397532528381579</v>
      </c>
      <c r="AC436" s="31">
        <f>Aggregate_Efficiency_BAU!AC367</f>
        <v>0.26399622619962038</v>
      </c>
      <c r="AD436" s="31">
        <f>Aggregate_Efficiency_BAU!AD367</f>
        <v>0.26401712711542497</v>
      </c>
      <c r="AE436" s="31">
        <f>Aggregate_Efficiency_BAU!AE367</f>
        <v>0.26403802803122955</v>
      </c>
      <c r="AF436" s="31">
        <f>Aggregate_Efficiency_BAU!AF367</f>
        <v>0.2640589289470342</v>
      </c>
      <c r="AG436" s="31">
        <f>Aggregate_Efficiency_BAU!AG367</f>
        <v>0.26407982986283879</v>
      </c>
      <c r="AH436" s="31">
        <f>Aggregate_Efficiency_BAU!AH367</f>
        <v>0.26410073077864338</v>
      </c>
      <c r="AI436" s="31">
        <f>Aggregate_Efficiency_BAU!AI367</f>
        <v>0.26412163169444802</v>
      </c>
      <c r="AJ436" s="32">
        <f>Aggregate_Efficiency_BAU!AJ367</f>
        <v>0.26414253261025261</v>
      </c>
    </row>
    <row r="437" spans="1:36" x14ac:dyDescent="0.3">
      <c r="A437" s="7" t="s">
        <v>282</v>
      </c>
      <c r="B437" s="55" t="s">
        <v>274</v>
      </c>
      <c r="C437" s="31">
        <f>Aggregate_Efficiency_BAU!C368</f>
        <v>0.19531060317019872</v>
      </c>
      <c r="D437" s="31">
        <f>Aggregate_Efficiency_BAU!D368</f>
        <v>0.19531869631068408</v>
      </c>
      <c r="E437" s="31">
        <f>Aggregate_Efficiency_BAU!E368</f>
        <v>0.19532678945116944</v>
      </c>
      <c r="F437" s="31">
        <f>Aggregate_Efficiency_BAU!F368</f>
        <v>0.1953348825916548</v>
      </c>
      <c r="G437" s="31">
        <f>Aggregate_Efficiency_BAU!G368</f>
        <v>0.19534297573214013</v>
      </c>
      <c r="H437" s="31">
        <f>Aggregate_Efficiency_BAU!H368</f>
        <v>0.19535106887262549</v>
      </c>
      <c r="I437" s="31">
        <f>Aggregate_Efficiency_BAU!I368</f>
        <v>0.19544124500842328</v>
      </c>
      <c r="J437" s="31">
        <f>Aggregate_Efficiency_BAU!J368</f>
        <v>0.19545494189775453</v>
      </c>
      <c r="K437" s="31">
        <f>Aggregate_Efficiency_BAU!K368</f>
        <v>0.19546863878708576</v>
      </c>
      <c r="L437" s="31">
        <f>Aggregate_Efficiency_BAU!L368</f>
        <v>0.19548233567641699</v>
      </c>
      <c r="M437" s="31">
        <f>Aggregate_Efficiency_BAU!M368</f>
        <v>0.19549603256574824</v>
      </c>
      <c r="N437" s="31">
        <f>Aggregate_Efficiency_BAU!N368</f>
        <v>0.19550972945507947</v>
      </c>
      <c r="O437" s="31">
        <f>Aggregate_Efficiency_BAU!O368</f>
        <v>0.19552342634441072</v>
      </c>
      <c r="P437" s="31">
        <f>Aggregate_Efficiency_BAU!P368</f>
        <v>0.19553712323374195</v>
      </c>
      <c r="Q437" s="31">
        <f>Aggregate_Efficiency_BAU!Q368</f>
        <v>0.1955508201230732</v>
      </c>
      <c r="R437" s="31">
        <f>Aggregate_Efficiency_BAU!R368</f>
        <v>0.19556451701240443</v>
      </c>
      <c r="S437" s="31">
        <f>Aggregate_Efficiency_BAU!S368</f>
        <v>0.19557821390173569</v>
      </c>
      <c r="T437" s="31">
        <f>Aggregate_Efficiency_BAU!T368</f>
        <v>0.19559191079106691</v>
      </c>
      <c r="U437" s="31">
        <f>Aggregate_Efficiency_BAU!U368</f>
        <v>0.19560560768039814</v>
      </c>
      <c r="V437" s="31">
        <f>Aggregate_Efficiency_BAU!V368</f>
        <v>0.1956193045697294</v>
      </c>
      <c r="W437" s="31">
        <f>Aggregate_Efficiency_BAU!W368</f>
        <v>0.19563300145906062</v>
      </c>
      <c r="X437" s="31">
        <f>Aggregate_Efficiency_BAU!X368</f>
        <v>0.19564669834839188</v>
      </c>
      <c r="Y437" s="31">
        <f>Aggregate_Efficiency_BAU!Y368</f>
        <v>0.19566039523772311</v>
      </c>
      <c r="Z437" s="31">
        <f>Aggregate_Efficiency_BAU!Z368</f>
        <v>0.19567409212705433</v>
      </c>
      <c r="AA437" s="31">
        <f>Aggregate_Efficiency_BAU!AA368</f>
        <v>0.19568778901638559</v>
      </c>
      <c r="AB437" s="31">
        <f>Aggregate_Efficiency_BAU!AB368</f>
        <v>0.19570148590571682</v>
      </c>
      <c r="AC437" s="31">
        <f>Aggregate_Efficiency_BAU!AC368</f>
        <v>0.19571518279504807</v>
      </c>
      <c r="AD437" s="31">
        <f>Aggregate_Efficiency_BAU!AD368</f>
        <v>0.1957288796843793</v>
      </c>
      <c r="AE437" s="31">
        <f>Aggregate_Efficiency_BAU!AE368</f>
        <v>0.19574257657371055</v>
      </c>
      <c r="AF437" s="31">
        <f>Aggregate_Efficiency_BAU!AF368</f>
        <v>0.19575627346304178</v>
      </c>
      <c r="AG437" s="31">
        <f>Aggregate_Efficiency_BAU!AG368</f>
        <v>0.19576997035237304</v>
      </c>
      <c r="AH437" s="31">
        <f>Aggregate_Efficiency_BAU!AH368</f>
        <v>0.19578366724170426</v>
      </c>
      <c r="AI437" s="31">
        <f>Aggregate_Efficiency_BAU!AI368</f>
        <v>0.19579736413103549</v>
      </c>
      <c r="AJ437" s="32">
        <f>Aggregate_Efficiency_BAU!AJ368</f>
        <v>0.19581106102036674</v>
      </c>
    </row>
    <row r="438" spans="1:36" x14ac:dyDescent="0.3">
      <c r="A438" s="7" t="s">
        <v>282</v>
      </c>
      <c r="B438" s="55" t="s">
        <v>275</v>
      </c>
      <c r="C438" s="31">
        <f>Aggregate_Efficiency_BAU!C369</f>
        <v>0.14948743945026471</v>
      </c>
      <c r="D438" s="31">
        <f>Aggregate_Efficiency_BAU!D369</f>
        <v>0.14949620116906362</v>
      </c>
      <c r="E438" s="31">
        <f>Aggregate_Efficiency_BAU!E369</f>
        <v>0.14950496288786252</v>
      </c>
      <c r="F438" s="31">
        <f>Aggregate_Efficiency_BAU!F369</f>
        <v>0.1495137246066614</v>
      </c>
      <c r="G438" s="31">
        <f>Aggregate_Efficiency_BAU!G369</f>
        <v>0.14952248632546031</v>
      </c>
      <c r="H438" s="31">
        <f>Aggregate_Efficiency_BAU!H369</f>
        <v>0.14953124804425921</v>
      </c>
      <c r="I438" s="31">
        <f>Aggregate_Efficiency_BAU!I369</f>
        <v>0.14957653108483301</v>
      </c>
      <c r="J438" s="31">
        <f>Aggregate_Efficiency_BAU!J369</f>
        <v>0.14958537876164643</v>
      </c>
      <c r="K438" s="31">
        <f>Aggregate_Efficiency_BAU!K369</f>
        <v>0.14959422643845988</v>
      </c>
      <c r="L438" s="31">
        <f>Aggregate_Efficiency_BAU!L369</f>
        <v>0.14960307411527332</v>
      </c>
      <c r="M438" s="31">
        <f>Aggregate_Efficiency_BAU!M369</f>
        <v>0.14961192179208677</v>
      </c>
      <c r="N438" s="31">
        <f>Aggregate_Efficiency_BAU!N369</f>
        <v>0.14962076946890018</v>
      </c>
      <c r="O438" s="31">
        <f>Aggregate_Efficiency_BAU!O369</f>
        <v>0.14962961714571363</v>
      </c>
      <c r="P438" s="31">
        <f>Aggregate_Efficiency_BAU!P369</f>
        <v>0.14963846482252707</v>
      </c>
      <c r="Q438" s="31">
        <f>Aggregate_Efficiency_BAU!Q369</f>
        <v>0.14964731249934049</v>
      </c>
      <c r="R438" s="31">
        <f>Aggregate_Efficiency_BAU!R369</f>
        <v>0.14965616017615394</v>
      </c>
      <c r="S438" s="31">
        <f>Aggregate_Efficiency_BAU!S369</f>
        <v>0.14966500785296738</v>
      </c>
      <c r="T438" s="31">
        <f>Aggregate_Efficiency_BAU!T369</f>
        <v>0.1496738555297808</v>
      </c>
      <c r="U438" s="31">
        <f>Aggregate_Efficiency_BAU!U369</f>
        <v>0.14968270320659424</v>
      </c>
      <c r="V438" s="31">
        <f>Aggregate_Efficiency_BAU!V369</f>
        <v>0.14969155088340769</v>
      </c>
      <c r="W438" s="31">
        <f>Aggregate_Efficiency_BAU!W369</f>
        <v>0.14970039856022113</v>
      </c>
      <c r="X438" s="31">
        <f>Aggregate_Efficiency_BAU!X369</f>
        <v>0.14970924623703455</v>
      </c>
      <c r="Y438" s="31">
        <f>Aggregate_Efficiency_BAU!Y369</f>
        <v>0.14971809391384799</v>
      </c>
      <c r="Z438" s="31">
        <f>Aggregate_Efficiency_BAU!Z369</f>
        <v>0.14972694159066144</v>
      </c>
      <c r="AA438" s="31">
        <f>Aggregate_Efficiency_BAU!AA369</f>
        <v>0.14973578926747486</v>
      </c>
      <c r="AB438" s="31">
        <f>Aggregate_Efficiency_BAU!AB369</f>
        <v>0.1497446369442883</v>
      </c>
      <c r="AC438" s="31">
        <f>Aggregate_Efficiency_BAU!AC369</f>
        <v>0.14975348462110175</v>
      </c>
      <c r="AD438" s="31">
        <f>Aggregate_Efficiency_BAU!AD369</f>
        <v>0.14976233229791519</v>
      </c>
      <c r="AE438" s="31">
        <f>Aggregate_Efficiency_BAU!AE369</f>
        <v>0.14977117997472861</v>
      </c>
      <c r="AF438" s="31">
        <f>Aggregate_Efficiency_BAU!AF369</f>
        <v>0.14978002765154205</v>
      </c>
      <c r="AG438" s="31">
        <f>Aggregate_Efficiency_BAU!AG369</f>
        <v>0.1497888753283555</v>
      </c>
      <c r="AH438" s="31">
        <f>Aggregate_Efficiency_BAU!AH369</f>
        <v>0.14979772300516891</v>
      </c>
      <c r="AI438" s="31">
        <f>Aggregate_Efficiency_BAU!AI369</f>
        <v>0.14980657068198236</v>
      </c>
      <c r="AJ438" s="32">
        <f>Aggregate_Efficiency_BAU!AJ369</f>
        <v>0.1498154183587958</v>
      </c>
    </row>
    <row r="439" spans="1:36" x14ac:dyDescent="0.3">
      <c r="A439" s="7" t="s">
        <v>282</v>
      </c>
      <c r="B439" s="55" t="s">
        <v>276</v>
      </c>
      <c r="C439" s="31">
        <f>Aggregate_Efficiency_BAU!C370</f>
        <v>8.7962246634689753E-2</v>
      </c>
      <c r="D439" s="31">
        <f>Aggregate_Efficiency_BAU!D370</f>
        <v>8.7962246634689753E-2</v>
      </c>
      <c r="E439" s="31">
        <f>Aggregate_Efficiency_BAU!E370</f>
        <v>8.7962246634689753E-2</v>
      </c>
      <c r="F439" s="31">
        <f>Aggregate_Efficiency_BAU!F370</f>
        <v>8.7962246634689753E-2</v>
      </c>
      <c r="G439" s="31">
        <f>Aggregate_Efficiency_BAU!G370</f>
        <v>8.7962246634689753E-2</v>
      </c>
      <c r="H439" s="31">
        <f>Aggregate_Efficiency_BAU!H370</f>
        <v>8.7962246634689753E-2</v>
      </c>
      <c r="I439" s="31">
        <f>Aggregate_Efficiency_BAU!I370</f>
        <v>8.8036557967900372E-2</v>
      </c>
      <c r="J439" s="31">
        <f>Aggregate_Efficiency_BAU!J370</f>
        <v>8.8045048858817795E-2</v>
      </c>
      <c r="K439" s="31">
        <f>Aggregate_Efficiency_BAU!K370</f>
        <v>8.8053539749735218E-2</v>
      </c>
      <c r="L439" s="31">
        <f>Aggregate_Efficiency_BAU!L370</f>
        <v>8.8062030640652642E-2</v>
      </c>
      <c r="M439" s="31">
        <f>Aggregate_Efficiency_BAU!M370</f>
        <v>8.8070521531570065E-2</v>
      </c>
      <c r="N439" s="31">
        <f>Aggregate_Efficiency_BAU!N370</f>
        <v>8.8079012422487502E-2</v>
      </c>
      <c r="O439" s="31">
        <f>Aggregate_Efficiency_BAU!O370</f>
        <v>8.8087503313404925E-2</v>
      </c>
      <c r="P439" s="31">
        <f>Aggregate_Efficiency_BAU!P370</f>
        <v>8.8095994204322348E-2</v>
      </c>
      <c r="Q439" s="31">
        <f>Aggregate_Efficiency_BAU!Q370</f>
        <v>8.8104485095239771E-2</v>
      </c>
      <c r="R439" s="31">
        <f>Aggregate_Efficiency_BAU!R370</f>
        <v>8.8112975986157194E-2</v>
      </c>
      <c r="S439" s="31">
        <f>Aggregate_Efficiency_BAU!S370</f>
        <v>8.8121466877074617E-2</v>
      </c>
      <c r="T439" s="31">
        <f>Aggregate_Efficiency_BAU!T370</f>
        <v>8.812995776799204E-2</v>
      </c>
      <c r="U439" s="31">
        <f>Aggregate_Efficiency_BAU!U370</f>
        <v>8.8138448658909463E-2</v>
      </c>
      <c r="V439" s="31">
        <f>Aggregate_Efficiency_BAU!V370</f>
        <v>8.81469395498269E-2</v>
      </c>
      <c r="W439" s="31">
        <f>Aggregate_Efficiency_BAU!W370</f>
        <v>8.8155430440744323E-2</v>
      </c>
      <c r="X439" s="31">
        <f>Aggregate_Efficiency_BAU!X370</f>
        <v>8.8163921331661746E-2</v>
      </c>
      <c r="Y439" s="31">
        <f>Aggregate_Efficiency_BAU!Y370</f>
        <v>8.8172412222579169E-2</v>
      </c>
      <c r="Z439" s="31">
        <f>Aggregate_Efficiency_BAU!Z370</f>
        <v>8.8180903113496606E-2</v>
      </c>
      <c r="AA439" s="31">
        <f>Aggregate_Efficiency_BAU!AA370</f>
        <v>8.8189394004414029E-2</v>
      </c>
      <c r="AB439" s="31">
        <f>Aggregate_Efficiency_BAU!AB370</f>
        <v>8.8197884895331452E-2</v>
      </c>
      <c r="AC439" s="31">
        <f>Aggregate_Efficiency_BAU!AC370</f>
        <v>8.8206375786248875E-2</v>
      </c>
      <c r="AD439" s="31">
        <f>Aggregate_Efficiency_BAU!AD370</f>
        <v>8.8214866677166298E-2</v>
      </c>
      <c r="AE439" s="31">
        <f>Aggregate_Efficiency_BAU!AE370</f>
        <v>8.8223357568083721E-2</v>
      </c>
      <c r="AF439" s="31">
        <f>Aggregate_Efficiency_BAU!AF370</f>
        <v>8.8231848459001144E-2</v>
      </c>
      <c r="AG439" s="31">
        <f>Aggregate_Efficiency_BAU!AG370</f>
        <v>8.8240339349918567E-2</v>
      </c>
      <c r="AH439" s="31">
        <f>Aggregate_Efficiency_BAU!AH370</f>
        <v>8.8248830240836004E-2</v>
      </c>
      <c r="AI439" s="31">
        <f>Aggregate_Efficiency_BAU!AI370</f>
        <v>8.8257321131753427E-2</v>
      </c>
      <c r="AJ439" s="32">
        <f>Aggregate_Efficiency_BAU!AJ370</f>
        <v>8.826581202267085E-2</v>
      </c>
    </row>
    <row r="440" spans="1:36" x14ac:dyDescent="0.3">
      <c r="A440" s="7" t="s">
        <v>282</v>
      </c>
      <c r="B440" s="55" t="s">
        <v>283</v>
      </c>
      <c r="C440" s="31">
        <f>Aggregate_Efficiency_BAU!C371</f>
        <v>7.9999999999999988E-2</v>
      </c>
      <c r="D440" s="31">
        <f>Aggregate_Efficiency_BAU!D371</f>
        <v>7.9999999999999988E-2</v>
      </c>
      <c r="E440" s="31">
        <f>Aggregate_Efficiency_BAU!E371</f>
        <v>7.9999999999999988E-2</v>
      </c>
      <c r="F440" s="31">
        <f>Aggregate_Efficiency_BAU!F371</f>
        <v>7.9999999999999988E-2</v>
      </c>
      <c r="G440" s="31">
        <f>Aggregate_Efficiency_BAU!G371</f>
        <v>7.9999999999999988E-2</v>
      </c>
      <c r="H440" s="31">
        <f>Aggregate_Efficiency_BAU!H371</f>
        <v>7.9999999999999988E-2</v>
      </c>
      <c r="I440" s="31">
        <f>Aggregate_Efficiency_BAU!I371</f>
        <v>0.08</v>
      </c>
      <c r="J440" s="31">
        <f>Aggregate_Efficiency_BAU!J371</f>
        <v>0.08</v>
      </c>
      <c r="K440" s="31">
        <f>Aggregate_Efficiency_BAU!K371</f>
        <v>0.08</v>
      </c>
      <c r="L440" s="31">
        <f>Aggregate_Efficiency_BAU!L371</f>
        <v>0.08</v>
      </c>
      <c r="M440" s="31">
        <f>Aggregate_Efficiency_BAU!M371</f>
        <v>0.08</v>
      </c>
      <c r="N440" s="31">
        <f>Aggregate_Efficiency_BAU!N371</f>
        <v>0.08</v>
      </c>
      <c r="O440" s="31">
        <f>Aggregate_Efficiency_BAU!O371</f>
        <v>0.08</v>
      </c>
      <c r="P440" s="31">
        <f>Aggregate_Efficiency_BAU!P371</f>
        <v>0.08</v>
      </c>
      <c r="Q440" s="31">
        <f>Aggregate_Efficiency_BAU!Q371</f>
        <v>0.08</v>
      </c>
      <c r="R440" s="31">
        <f>Aggregate_Efficiency_BAU!R371</f>
        <v>0.08</v>
      </c>
      <c r="S440" s="31">
        <f>Aggregate_Efficiency_BAU!S371</f>
        <v>0.08</v>
      </c>
      <c r="T440" s="31">
        <f>Aggregate_Efficiency_BAU!T371</f>
        <v>0.08</v>
      </c>
      <c r="U440" s="31">
        <f>Aggregate_Efficiency_BAU!U371</f>
        <v>0.08</v>
      </c>
      <c r="V440" s="31">
        <f>Aggregate_Efficiency_BAU!V371</f>
        <v>0.08</v>
      </c>
      <c r="W440" s="31">
        <f>Aggregate_Efficiency_BAU!W371</f>
        <v>0.08</v>
      </c>
      <c r="X440" s="31">
        <f>Aggregate_Efficiency_BAU!X371</f>
        <v>0.08</v>
      </c>
      <c r="Y440" s="31">
        <f>Aggregate_Efficiency_BAU!Y371</f>
        <v>0.08</v>
      </c>
      <c r="Z440" s="31">
        <f>Aggregate_Efficiency_BAU!Z371</f>
        <v>0.08</v>
      </c>
      <c r="AA440" s="31">
        <f>Aggregate_Efficiency_BAU!AA371</f>
        <v>0.08</v>
      </c>
      <c r="AB440" s="31">
        <f>Aggregate_Efficiency_BAU!AB371</f>
        <v>7.9999999999999988E-2</v>
      </c>
      <c r="AC440" s="31">
        <f>Aggregate_Efficiency_BAU!AC371</f>
        <v>7.9999999999999988E-2</v>
      </c>
      <c r="AD440" s="31">
        <f>Aggregate_Efficiency_BAU!AD371</f>
        <v>7.9999999999999988E-2</v>
      </c>
      <c r="AE440" s="31">
        <f>Aggregate_Efficiency_BAU!AE371</f>
        <v>7.9999999999999988E-2</v>
      </c>
      <c r="AF440" s="31">
        <f>Aggregate_Efficiency_BAU!AF371</f>
        <v>7.9999999999999988E-2</v>
      </c>
      <c r="AG440" s="31">
        <f>Aggregate_Efficiency_BAU!AG371</f>
        <v>7.9999999999999988E-2</v>
      </c>
      <c r="AH440" s="31">
        <f>Aggregate_Efficiency_BAU!AH371</f>
        <v>7.9999999999999988E-2</v>
      </c>
      <c r="AI440" s="31">
        <f>Aggregate_Efficiency_BAU!AI371</f>
        <v>7.9999999999999988E-2</v>
      </c>
      <c r="AJ440" s="32">
        <f>Aggregate_Efficiency_BAU!AJ371</f>
        <v>7.9999999999999988E-2</v>
      </c>
    </row>
    <row r="441" spans="1:36" x14ac:dyDescent="0.3">
      <c r="A441" s="7" t="s">
        <v>282</v>
      </c>
      <c r="B441" s="55" t="s">
        <v>284</v>
      </c>
      <c r="C441" s="31">
        <f>Aggregate_Efficiency_BAU!C372</f>
        <v>0.3955604154489839</v>
      </c>
      <c r="D441" s="31">
        <f>Aggregate_Efficiency_BAU!D372</f>
        <v>0.39546356319700615</v>
      </c>
      <c r="E441" s="31">
        <f>Aggregate_Efficiency_BAU!E372</f>
        <v>0.39536671094502845</v>
      </c>
      <c r="F441" s="31">
        <f>Aggregate_Efficiency_BAU!F372</f>
        <v>0.39526985869305076</v>
      </c>
      <c r="G441" s="31">
        <f>Aggregate_Efficiency_BAU!G372</f>
        <v>0.395173006441073</v>
      </c>
      <c r="H441" s="31">
        <f>Aggregate_Efficiency_BAU!H372</f>
        <v>0.39507615418909525</v>
      </c>
      <c r="I441" s="31">
        <f>Aggregate_Efficiency_BAU!I372</f>
        <v>0.39988056046434994</v>
      </c>
      <c r="J441" s="31">
        <f>Aggregate_Efficiency_BAU!J372</f>
        <v>0.40041172573924377</v>
      </c>
      <c r="K441" s="31">
        <f>Aggregate_Efficiency_BAU!K372</f>
        <v>0.40094289101413783</v>
      </c>
      <c r="L441" s="31">
        <f>Aggregate_Efficiency_BAU!L372</f>
        <v>0.40147405628903188</v>
      </c>
      <c r="M441" s="31">
        <f>Aggregate_Efficiency_BAU!M372</f>
        <v>0.40200522156392571</v>
      </c>
      <c r="N441" s="31">
        <f>Aggregate_Efficiency_BAU!N372</f>
        <v>0.40253638683881976</v>
      </c>
      <c r="O441" s="31">
        <f>Aggregate_Efficiency_BAU!O372</f>
        <v>0.40306755211371381</v>
      </c>
      <c r="P441" s="31">
        <f>Aggregate_Efficiency_BAU!P372</f>
        <v>0.40359871738860764</v>
      </c>
      <c r="Q441" s="31">
        <f>Aggregate_Efficiency_BAU!Q372</f>
        <v>0.40412988266350169</v>
      </c>
      <c r="R441" s="31">
        <f>Aggregate_Efficiency_BAU!R372</f>
        <v>0.40466104793839552</v>
      </c>
      <c r="S441" s="31">
        <f>Aggregate_Efficiency_BAU!S372</f>
        <v>0.40519221321328958</v>
      </c>
      <c r="T441" s="31">
        <f>Aggregate_Efficiency_BAU!T372</f>
        <v>0.40572337848818363</v>
      </c>
      <c r="U441" s="31">
        <f>Aggregate_Efficiency_BAU!U372</f>
        <v>0.40625454376307746</v>
      </c>
      <c r="V441" s="31">
        <f>Aggregate_Efficiency_BAU!V372</f>
        <v>0.40678570903797151</v>
      </c>
      <c r="W441" s="31">
        <f>Aggregate_Efficiency_BAU!W372</f>
        <v>0.40731687431286556</v>
      </c>
      <c r="X441" s="31">
        <f>Aggregate_Efficiency_BAU!X372</f>
        <v>0.40784803958775939</v>
      </c>
      <c r="Y441" s="31">
        <f>Aggregate_Efficiency_BAU!Y372</f>
        <v>0.40837920486265344</v>
      </c>
      <c r="Z441" s="31">
        <f>Aggregate_Efficiency_BAU!Z372</f>
        <v>0.4089103701375475</v>
      </c>
      <c r="AA441" s="31">
        <f>Aggregate_Efficiency_BAU!AA372</f>
        <v>0.40944153541244133</v>
      </c>
      <c r="AB441" s="31">
        <f>Aggregate_Efficiency_BAU!AB372</f>
        <v>0.40997270068733538</v>
      </c>
      <c r="AC441" s="31">
        <f>Aggregate_Efficiency_BAU!AC372</f>
        <v>0.41050386596222943</v>
      </c>
      <c r="AD441" s="31">
        <f>Aggregate_Efficiency_BAU!AD372</f>
        <v>0.41103503123712326</v>
      </c>
      <c r="AE441" s="31">
        <f>Aggregate_Efficiency_BAU!AE372</f>
        <v>0.41156619651201731</v>
      </c>
      <c r="AF441" s="31">
        <f>Aggregate_Efficiency_BAU!AF372</f>
        <v>0.41209736178691136</v>
      </c>
      <c r="AG441" s="31">
        <f>Aggregate_Efficiency_BAU!AG372</f>
        <v>0.41262852706180519</v>
      </c>
      <c r="AH441" s="31">
        <f>Aggregate_Efficiency_BAU!AH372</f>
        <v>0.41315969233669925</v>
      </c>
      <c r="AI441" s="31">
        <f>Aggregate_Efficiency_BAU!AI372</f>
        <v>0.4136908576115933</v>
      </c>
      <c r="AJ441" s="86">
        <f>Aggregate_Efficiency_BAU!AJ372</f>
        <v>0.41422202288648713</v>
      </c>
    </row>
    <row r="442" spans="1:36" x14ac:dyDescent="0.3">
      <c r="A442" s="16" t="s">
        <v>285</v>
      </c>
      <c r="B442" s="54" t="s">
        <v>272</v>
      </c>
      <c r="C442" s="27">
        <f>Aggregate_Efficiency_BAU!C373</f>
        <v>0.46793812796528966</v>
      </c>
      <c r="D442" s="27">
        <f>Aggregate_Efficiency_BAU!D373</f>
        <v>0.46794224336098494</v>
      </c>
      <c r="E442" s="27">
        <f>Aggregate_Efficiency_BAU!E373</f>
        <v>0.46794635875668023</v>
      </c>
      <c r="F442" s="27">
        <f>Aggregate_Efficiency_BAU!F373</f>
        <v>0.46795047415237551</v>
      </c>
      <c r="G442" s="27">
        <f>Aggregate_Efficiency_BAU!G373</f>
        <v>0.46795458954807084</v>
      </c>
      <c r="H442" s="27">
        <f>Aggregate_Efficiency_BAU!H373</f>
        <v>0.46795870494376612</v>
      </c>
      <c r="I442" s="27">
        <f>Aggregate_Efficiency_BAU!I373</f>
        <v>0.48891036012510991</v>
      </c>
      <c r="J442" s="27">
        <f>Aggregate_Efficiency_BAU!J373</f>
        <v>0.49026072672196497</v>
      </c>
      <c r="K442" s="27">
        <f>Aggregate_Efficiency_BAU!K373</f>
        <v>0.49161109331882002</v>
      </c>
      <c r="L442" s="27">
        <f>Aggregate_Efficiency_BAU!L373</f>
        <v>0.49296145991567508</v>
      </c>
      <c r="M442" s="27">
        <f>Aggregate_Efficiency_BAU!M373</f>
        <v>0.49431182651253014</v>
      </c>
      <c r="N442" s="27">
        <f>Aggregate_Efficiency_BAU!N373</f>
        <v>0.4956621931093852</v>
      </c>
      <c r="O442" s="27">
        <f>Aggregate_Efficiency_BAU!O373</f>
        <v>0.49701255970624025</v>
      </c>
      <c r="P442" s="27">
        <f>Aggregate_Efficiency_BAU!P373</f>
        <v>0.49836292630309531</v>
      </c>
      <c r="Q442" s="27">
        <f>Aggregate_Efficiency_BAU!Q373</f>
        <v>0.49971329289995037</v>
      </c>
      <c r="R442" s="27">
        <f>Aggregate_Efficiency_BAU!R373</f>
        <v>0.50106365949680587</v>
      </c>
      <c r="S442" s="27">
        <f>Aggregate_Efficiency_BAU!S373</f>
        <v>0.50241402609366093</v>
      </c>
      <c r="T442" s="27">
        <f>Aggregate_Efficiency_BAU!T373</f>
        <v>0.50376439269051598</v>
      </c>
      <c r="U442" s="27">
        <f>Aggregate_Efficiency_BAU!U373</f>
        <v>0.50511475928737104</v>
      </c>
      <c r="V442" s="27">
        <f>Aggregate_Efficiency_BAU!V373</f>
        <v>0.5064651258842261</v>
      </c>
      <c r="W442" s="27">
        <f>Aggregate_Efficiency_BAU!W373</f>
        <v>0.50781549248108115</v>
      </c>
      <c r="X442" s="27">
        <f>Aggregate_Efficiency_BAU!X373</f>
        <v>0.50916585907793621</v>
      </c>
      <c r="Y442" s="27">
        <f>Aggregate_Efficiency_BAU!Y373</f>
        <v>0.51051622567479127</v>
      </c>
      <c r="Z442" s="27">
        <f>Aggregate_Efficiency_BAU!Z373</f>
        <v>0.51186659227164633</v>
      </c>
      <c r="AA442" s="27">
        <f>Aggregate_Efficiency_BAU!AA373</f>
        <v>0.51321695886850138</v>
      </c>
      <c r="AB442" s="27">
        <f>Aggregate_Efficiency_BAU!AB373</f>
        <v>0.51456732546535644</v>
      </c>
      <c r="AC442" s="27">
        <f>Aggregate_Efficiency_BAU!AC373</f>
        <v>0.51591769206221194</v>
      </c>
      <c r="AD442" s="27">
        <f>Aggregate_Efficiency_BAU!AD373</f>
        <v>0.517268058659067</v>
      </c>
      <c r="AE442" s="27">
        <f>Aggregate_Efficiency_BAU!AE373</f>
        <v>0.51861842525592206</v>
      </c>
      <c r="AF442" s="27">
        <f>Aggregate_Efficiency_BAU!AF373</f>
        <v>0.51996879185277711</v>
      </c>
      <c r="AG442" s="27">
        <f>Aggregate_Efficiency_BAU!AG373</f>
        <v>0.52131915844963217</v>
      </c>
      <c r="AH442" s="27">
        <f>Aggregate_Efficiency_BAU!AH373</f>
        <v>0.52266952504648723</v>
      </c>
      <c r="AI442" s="27">
        <f>Aggregate_Efficiency_BAU!AI373</f>
        <v>0.52401989164334228</v>
      </c>
      <c r="AJ442" s="28">
        <f>Aggregate_Efficiency_BAU!AJ373</f>
        <v>0.52537025824019734</v>
      </c>
    </row>
    <row r="443" spans="1:36" x14ac:dyDescent="0.3">
      <c r="A443" s="7" t="s">
        <v>285</v>
      </c>
      <c r="B443" s="55" t="s">
        <v>273</v>
      </c>
      <c r="C443" s="31">
        <f>Aggregate_Efficiency_BAU!C374</f>
        <v>0.26338583875122973</v>
      </c>
      <c r="D443" s="31">
        <f>Aggregate_Efficiency_BAU!D374</f>
        <v>0.26339293864675983</v>
      </c>
      <c r="E443" s="31">
        <f>Aggregate_Efficiency_BAU!E374</f>
        <v>0.26340003854228994</v>
      </c>
      <c r="F443" s="31">
        <f>Aggregate_Efficiency_BAU!F374</f>
        <v>0.26340713843782004</v>
      </c>
      <c r="G443" s="31">
        <f>Aggregate_Efficiency_BAU!G374</f>
        <v>0.26341423833335015</v>
      </c>
      <c r="H443" s="31">
        <f>Aggregate_Efficiency_BAU!H374</f>
        <v>0.26342133822888025</v>
      </c>
      <c r="I443" s="31">
        <f>Aggregate_Efficiency_BAU!I374</f>
        <v>0.2749789532985738</v>
      </c>
      <c r="J443" s="31">
        <f>Aggregate_Efficiency_BAU!J374</f>
        <v>0.27571867030822372</v>
      </c>
      <c r="K443" s="31">
        <f>Aggregate_Efficiency_BAU!K374</f>
        <v>0.27645838731787364</v>
      </c>
      <c r="L443" s="31">
        <f>Aggregate_Efficiency_BAU!L374</f>
        <v>0.27719810432752356</v>
      </c>
      <c r="M443" s="31">
        <f>Aggregate_Efficiency_BAU!M374</f>
        <v>0.27793782133717349</v>
      </c>
      <c r="N443" s="31">
        <f>Aggregate_Efficiency_BAU!N374</f>
        <v>0.27867753834682341</v>
      </c>
      <c r="O443" s="31">
        <f>Aggregate_Efficiency_BAU!O374</f>
        <v>0.27941725535647333</v>
      </c>
      <c r="P443" s="31">
        <f>Aggregate_Efficiency_BAU!P374</f>
        <v>0.28015697236612325</v>
      </c>
      <c r="Q443" s="31">
        <f>Aggregate_Efficiency_BAU!Q374</f>
        <v>0.28089668937577317</v>
      </c>
      <c r="R443" s="31">
        <f>Aggregate_Efficiency_BAU!R374</f>
        <v>0.28163640638542287</v>
      </c>
      <c r="S443" s="31">
        <f>Aggregate_Efficiency_BAU!S374</f>
        <v>0.28237612339507279</v>
      </c>
      <c r="T443" s="31">
        <f>Aggregate_Efficiency_BAU!T374</f>
        <v>0.28311584040472271</v>
      </c>
      <c r="U443" s="31">
        <f>Aggregate_Efficiency_BAU!U374</f>
        <v>0.28385555741437263</v>
      </c>
      <c r="V443" s="31">
        <f>Aggregate_Efficiency_BAU!V374</f>
        <v>0.28459527442402255</v>
      </c>
      <c r="W443" s="31">
        <f>Aggregate_Efficiency_BAU!W374</f>
        <v>0.28533499143367247</v>
      </c>
      <c r="X443" s="31">
        <f>Aggregate_Efficiency_BAU!X374</f>
        <v>0.28607470844332239</v>
      </c>
      <c r="Y443" s="31">
        <f>Aggregate_Efficiency_BAU!Y374</f>
        <v>0.28681442545297231</v>
      </c>
      <c r="Z443" s="31">
        <f>Aggregate_Efficiency_BAU!Z374</f>
        <v>0.28755414246262223</v>
      </c>
      <c r="AA443" s="31">
        <f>Aggregate_Efficiency_BAU!AA374</f>
        <v>0.28829385947227215</v>
      </c>
      <c r="AB443" s="31">
        <f>Aggregate_Efficiency_BAU!AB374</f>
        <v>0.28903357648192207</v>
      </c>
      <c r="AC443" s="31">
        <f>Aggregate_Efficiency_BAU!AC374</f>
        <v>0.28977329349157199</v>
      </c>
      <c r="AD443" s="31">
        <f>Aggregate_Efficiency_BAU!AD374</f>
        <v>0.29051301050122191</v>
      </c>
      <c r="AE443" s="31">
        <f>Aggregate_Efficiency_BAU!AE374</f>
        <v>0.29125272751087183</v>
      </c>
      <c r="AF443" s="31">
        <f>Aggregate_Efficiency_BAU!AF374</f>
        <v>0.29199244452052175</v>
      </c>
      <c r="AG443" s="31">
        <f>Aggregate_Efficiency_BAU!AG374</f>
        <v>0.29273216153017168</v>
      </c>
      <c r="AH443" s="31">
        <f>Aggregate_Efficiency_BAU!AH374</f>
        <v>0.2934718785398216</v>
      </c>
      <c r="AI443" s="31">
        <f>Aggregate_Efficiency_BAU!AI374</f>
        <v>0.29421159554947152</v>
      </c>
      <c r="AJ443" s="32">
        <f>Aggregate_Efficiency_BAU!AJ374</f>
        <v>0.29495131255912144</v>
      </c>
    </row>
    <row r="444" spans="1:36" x14ac:dyDescent="0.3">
      <c r="A444" s="7" t="s">
        <v>285</v>
      </c>
      <c r="B444" s="55" t="s">
        <v>274</v>
      </c>
      <c r="C444" s="31">
        <f>Aggregate_Efficiency_BAU!C375</f>
        <v>0.19531060317019872</v>
      </c>
      <c r="D444" s="31">
        <f>Aggregate_Efficiency_BAU!D375</f>
        <v>0.19531869631068408</v>
      </c>
      <c r="E444" s="31">
        <f>Aggregate_Efficiency_BAU!E375</f>
        <v>0.19532678945116944</v>
      </c>
      <c r="F444" s="31">
        <f>Aggregate_Efficiency_BAU!F375</f>
        <v>0.1953348825916548</v>
      </c>
      <c r="G444" s="31">
        <f>Aggregate_Efficiency_BAU!G375</f>
        <v>0.19534297573214013</v>
      </c>
      <c r="H444" s="31">
        <f>Aggregate_Efficiency_BAU!H375</f>
        <v>0.19535106887262549</v>
      </c>
      <c r="I444" s="31">
        <f>Aggregate_Efficiency_BAU!I375</f>
        <v>0.20378233665911138</v>
      </c>
      <c r="J444" s="31">
        <f>Aggregate_Efficiency_BAU!J375</f>
        <v>0.20431882878838392</v>
      </c>
      <c r="K444" s="31">
        <f>Aggregate_Efficiency_BAU!K375</f>
        <v>0.20485532091765646</v>
      </c>
      <c r="L444" s="31">
        <f>Aggregate_Efficiency_BAU!L375</f>
        <v>0.20539181304692899</v>
      </c>
      <c r="M444" s="31">
        <f>Aggregate_Efficiency_BAU!M375</f>
        <v>0.20592830517620153</v>
      </c>
      <c r="N444" s="31">
        <f>Aggregate_Efficiency_BAU!N375</f>
        <v>0.20646479730547407</v>
      </c>
      <c r="O444" s="31">
        <f>Aggregate_Efficiency_BAU!O375</f>
        <v>0.20700128943474638</v>
      </c>
      <c r="P444" s="31">
        <f>Aggregate_Efficiency_BAU!P375</f>
        <v>0.20753778156401892</v>
      </c>
      <c r="Q444" s="31">
        <f>Aggregate_Efficiency_BAU!Q375</f>
        <v>0.20807427369329146</v>
      </c>
      <c r="R444" s="31">
        <f>Aggregate_Efficiency_BAU!R375</f>
        <v>0.20861076582256399</v>
      </c>
      <c r="S444" s="31">
        <f>Aggregate_Efficiency_BAU!S375</f>
        <v>0.20914725795183653</v>
      </c>
      <c r="T444" s="31">
        <f>Aggregate_Efficiency_BAU!T375</f>
        <v>0.20968375008110907</v>
      </c>
      <c r="U444" s="31">
        <f>Aggregate_Efficiency_BAU!U375</f>
        <v>0.2102202422103816</v>
      </c>
      <c r="V444" s="31">
        <f>Aggregate_Efficiency_BAU!V375</f>
        <v>0.21075673433965414</v>
      </c>
      <c r="W444" s="31">
        <f>Aggregate_Efficiency_BAU!W375</f>
        <v>0.21129322646892645</v>
      </c>
      <c r="X444" s="31">
        <f>Aggregate_Efficiency_BAU!X375</f>
        <v>0.21182971859819899</v>
      </c>
      <c r="Y444" s="31">
        <f>Aggregate_Efficiency_BAU!Y375</f>
        <v>0.21236621072747153</v>
      </c>
      <c r="Z444" s="31">
        <f>Aggregate_Efficiency_BAU!Z375</f>
        <v>0.21290270285674406</v>
      </c>
      <c r="AA444" s="31">
        <f>Aggregate_Efficiency_BAU!AA375</f>
        <v>0.2134391949860166</v>
      </c>
      <c r="AB444" s="31">
        <f>Aggregate_Efficiency_BAU!AB375</f>
        <v>0.21397568711528914</v>
      </c>
      <c r="AC444" s="31">
        <f>Aggregate_Efficiency_BAU!AC375</f>
        <v>0.21451217924456167</v>
      </c>
      <c r="AD444" s="31">
        <f>Aggregate_Efficiency_BAU!AD375</f>
        <v>0.21504867137383421</v>
      </c>
      <c r="AE444" s="31">
        <f>Aggregate_Efficiency_BAU!AE375</f>
        <v>0.21558516350310652</v>
      </c>
      <c r="AF444" s="31">
        <f>Aggregate_Efficiency_BAU!AF375</f>
        <v>0.21612165563237906</v>
      </c>
      <c r="AG444" s="31">
        <f>Aggregate_Efficiency_BAU!AG375</f>
        <v>0.2166581477616516</v>
      </c>
      <c r="AH444" s="31">
        <f>Aggregate_Efficiency_BAU!AH375</f>
        <v>0.21719463989092413</v>
      </c>
      <c r="AI444" s="31">
        <f>Aggregate_Efficiency_BAU!AI375</f>
        <v>0.21773113202019667</v>
      </c>
      <c r="AJ444" s="32">
        <f>Aggregate_Efficiency_BAU!AJ375</f>
        <v>0.21826762414946921</v>
      </c>
    </row>
    <row r="445" spans="1:36" x14ac:dyDescent="0.3">
      <c r="A445" s="7" t="s">
        <v>285</v>
      </c>
      <c r="B445" s="55" t="s">
        <v>275</v>
      </c>
      <c r="C445" s="31">
        <f>Aggregate_Efficiency_BAU!C376</f>
        <v>0.14948743945026471</v>
      </c>
      <c r="D445" s="31">
        <f>Aggregate_Efficiency_BAU!D376</f>
        <v>0.14949620116906362</v>
      </c>
      <c r="E445" s="31">
        <f>Aggregate_Efficiency_BAU!E376</f>
        <v>0.14950496288786252</v>
      </c>
      <c r="F445" s="31">
        <f>Aggregate_Efficiency_BAU!F376</f>
        <v>0.1495137246066614</v>
      </c>
      <c r="G445" s="31">
        <f>Aggregate_Efficiency_BAU!G376</f>
        <v>0.14952248632546031</v>
      </c>
      <c r="H445" s="31">
        <f>Aggregate_Efficiency_BAU!H376</f>
        <v>0.14953124804425921</v>
      </c>
      <c r="I445" s="31">
        <f>Aggregate_Efficiency_BAU!I376</f>
        <v>0.1558580923619014</v>
      </c>
      <c r="J445" s="31">
        <f>Aggregate_Efficiency_BAU!J376</f>
        <v>0.15625778868156681</v>
      </c>
      <c r="K445" s="31">
        <f>Aggregate_Efficiency_BAU!K376</f>
        <v>0.15665748500123222</v>
      </c>
      <c r="L445" s="31">
        <f>Aggregate_Efficiency_BAU!L376</f>
        <v>0.15705718132089774</v>
      </c>
      <c r="M445" s="31">
        <f>Aggregate_Efficiency_BAU!M376</f>
        <v>0.15745687764056315</v>
      </c>
      <c r="N445" s="31">
        <f>Aggregate_Efficiency_BAU!N376</f>
        <v>0.15785657396022867</v>
      </c>
      <c r="O445" s="31">
        <f>Aggregate_Efficiency_BAU!O376</f>
        <v>0.15825627027989408</v>
      </c>
      <c r="P445" s="31">
        <f>Aggregate_Efficiency_BAU!P376</f>
        <v>0.15865596659955949</v>
      </c>
      <c r="Q445" s="31">
        <f>Aggregate_Efficiency_BAU!Q376</f>
        <v>0.15905566291922502</v>
      </c>
      <c r="R445" s="31">
        <f>Aggregate_Efficiency_BAU!R376</f>
        <v>0.15945535923889043</v>
      </c>
      <c r="S445" s="31">
        <f>Aggregate_Efficiency_BAU!S376</f>
        <v>0.15985505555855595</v>
      </c>
      <c r="T445" s="31">
        <f>Aggregate_Efficiency_BAU!T376</f>
        <v>0.16025475187822136</v>
      </c>
      <c r="U445" s="31">
        <f>Aggregate_Efficiency_BAU!U376</f>
        <v>0.16065444819788688</v>
      </c>
      <c r="V445" s="31">
        <f>Aggregate_Efficiency_BAU!V376</f>
        <v>0.16105414451755229</v>
      </c>
      <c r="W445" s="31">
        <f>Aggregate_Efficiency_BAU!W376</f>
        <v>0.1614538408372177</v>
      </c>
      <c r="X445" s="31">
        <f>Aggregate_Efficiency_BAU!X376</f>
        <v>0.16185353715688322</v>
      </c>
      <c r="Y445" s="31">
        <f>Aggregate_Efficiency_BAU!Y376</f>
        <v>0.16225323347654863</v>
      </c>
      <c r="Z445" s="31">
        <f>Aggregate_Efficiency_BAU!Z376</f>
        <v>0.16265292979621415</v>
      </c>
      <c r="AA445" s="31">
        <f>Aggregate_Efficiency_BAU!AA376</f>
        <v>0.16305262611587956</v>
      </c>
      <c r="AB445" s="31">
        <f>Aggregate_Efficiency_BAU!AB376</f>
        <v>0.16345232243554497</v>
      </c>
      <c r="AC445" s="31">
        <f>Aggregate_Efficiency_BAU!AC376</f>
        <v>0.16385201875521049</v>
      </c>
      <c r="AD445" s="31">
        <f>Aggregate_Efficiency_BAU!AD376</f>
        <v>0.1642517150748759</v>
      </c>
      <c r="AE445" s="31">
        <f>Aggregate_Efficiency_BAU!AE376</f>
        <v>0.16465141139454142</v>
      </c>
      <c r="AF445" s="31">
        <f>Aggregate_Efficiency_BAU!AF376</f>
        <v>0.16505110771420684</v>
      </c>
      <c r="AG445" s="31">
        <f>Aggregate_Efficiency_BAU!AG376</f>
        <v>0.16545080403387236</v>
      </c>
      <c r="AH445" s="31">
        <f>Aggregate_Efficiency_BAU!AH376</f>
        <v>0.16585050035353777</v>
      </c>
      <c r="AI445" s="31">
        <f>Aggregate_Efficiency_BAU!AI376</f>
        <v>0.16625019667320318</v>
      </c>
      <c r="AJ445" s="32">
        <f>Aggregate_Efficiency_BAU!AJ376</f>
        <v>0.1666498929928687</v>
      </c>
    </row>
    <row r="446" spans="1:36" x14ac:dyDescent="0.3">
      <c r="A446" s="7" t="s">
        <v>285</v>
      </c>
      <c r="B446" s="55" t="s">
        <v>276</v>
      </c>
      <c r="C446" s="31">
        <f>Aggregate_Efficiency_BAU!C377</f>
        <v>8.7962246634689753E-2</v>
      </c>
      <c r="D446" s="31">
        <f>Aggregate_Efficiency_BAU!D377</f>
        <v>8.7962246634689753E-2</v>
      </c>
      <c r="E446" s="31">
        <f>Aggregate_Efficiency_BAU!E377</f>
        <v>8.7962246634689753E-2</v>
      </c>
      <c r="F446" s="31">
        <f>Aggregate_Efficiency_BAU!F377</f>
        <v>8.7962246634689753E-2</v>
      </c>
      <c r="G446" s="31">
        <f>Aggregate_Efficiency_BAU!G377</f>
        <v>8.7962246634689753E-2</v>
      </c>
      <c r="H446" s="31">
        <f>Aggregate_Efficiency_BAU!H377</f>
        <v>8.7962246634689753E-2</v>
      </c>
      <c r="I446" s="31">
        <f>Aggregate_Efficiency_BAU!I377</f>
        <v>9.1938763409971258E-2</v>
      </c>
      <c r="J446" s="31">
        <f>Aggregate_Efficiency_BAU!J377</f>
        <v>9.2195895283197549E-2</v>
      </c>
      <c r="K446" s="31">
        <f>Aggregate_Efficiency_BAU!K377</f>
        <v>9.2453027156423728E-2</v>
      </c>
      <c r="L446" s="31">
        <f>Aggregate_Efficiency_BAU!L377</f>
        <v>9.2710159029649908E-2</v>
      </c>
      <c r="M446" s="31">
        <f>Aggregate_Efficiency_BAU!M377</f>
        <v>9.2967290902876087E-2</v>
      </c>
      <c r="N446" s="31">
        <f>Aggregate_Efficiency_BAU!N377</f>
        <v>9.3224422776102267E-2</v>
      </c>
      <c r="O446" s="31">
        <f>Aggregate_Efficiency_BAU!O377</f>
        <v>9.3481554649328447E-2</v>
      </c>
      <c r="P446" s="31">
        <f>Aggregate_Efficiency_BAU!P377</f>
        <v>9.3738686522554737E-2</v>
      </c>
      <c r="Q446" s="31">
        <f>Aggregate_Efficiency_BAU!Q377</f>
        <v>9.3995818395780917E-2</v>
      </c>
      <c r="R446" s="31">
        <f>Aggregate_Efficiency_BAU!R377</f>
        <v>9.4252950269007096E-2</v>
      </c>
      <c r="S446" s="31">
        <f>Aggregate_Efficiency_BAU!S377</f>
        <v>9.4510082142233276E-2</v>
      </c>
      <c r="T446" s="31">
        <f>Aggregate_Efficiency_BAU!T377</f>
        <v>9.4767214015459456E-2</v>
      </c>
      <c r="U446" s="31">
        <f>Aggregate_Efficiency_BAU!U377</f>
        <v>9.5024345888685746E-2</v>
      </c>
      <c r="V446" s="31">
        <f>Aggregate_Efficiency_BAU!V377</f>
        <v>9.5281477761911926E-2</v>
      </c>
      <c r="W446" s="31">
        <f>Aggregate_Efficiency_BAU!W377</f>
        <v>9.5538609635138105E-2</v>
      </c>
      <c r="X446" s="31">
        <f>Aggregate_Efficiency_BAU!X377</f>
        <v>9.5795741508364285E-2</v>
      </c>
      <c r="Y446" s="31">
        <f>Aggregate_Efficiency_BAU!Y377</f>
        <v>9.6052873381590465E-2</v>
      </c>
      <c r="Z446" s="31">
        <f>Aggregate_Efficiency_BAU!Z377</f>
        <v>9.6310005254816755E-2</v>
      </c>
      <c r="AA446" s="31">
        <f>Aggregate_Efficiency_BAU!AA377</f>
        <v>9.6567137128042935E-2</v>
      </c>
      <c r="AB446" s="31">
        <f>Aggregate_Efficiency_BAU!AB377</f>
        <v>9.6824269001269114E-2</v>
      </c>
      <c r="AC446" s="31">
        <f>Aggregate_Efficiency_BAU!AC377</f>
        <v>9.7081400874495294E-2</v>
      </c>
      <c r="AD446" s="31">
        <f>Aggregate_Efficiency_BAU!AD377</f>
        <v>9.7338532747721473E-2</v>
      </c>
      <c r="AE446" s="31">
        <f>Aggregate_Efficiency_BAU!AE377</f>
        <v>9.7595664620947653E-2</v>
      </c>
      <c r="AF446" s="31">
        <f>Aggregate_Efficiency_BAU!AF377</f>
        <v>9.7852796494173944E-2</v>
      </c>
      <c r="AG446" s="31">
        <f>Aggregate_Efficiency_BAU!AG377</f>
        <v>9.8109928367400123E-2</v>
      </c>
      <c r="AH446" s="31">
        <f>Aggregate_Efficiency_BAU!AH377</f>
        <v>9.8367060240626303E-2</v>
      </c>
      <c r="AI446" s="31">
        <f>Aggregate_Efficiency_BAU!AI377</f>
        <v>9.8624192113852482E-2</v>
      </c>
      <c r="AJ446" s="32">
        <f>Aggregate_Efficiency_BAU!AJ377</f>
        <v>9.8881323987078662E-2</v>
      </c>
    </row>
    <row r="447" spans="1:36" x14ac:dyDescent="0.3">
      <c r="A447" s="7" t="s">
        <v>285</v>
      </c>
      <c r="B447" s="55" t="s">
        <v>286</v>
      </c>
      <c r="C447" s="31">
        <f>Aggregate_Efficiency_BAU!C378</f>
        <v>0.1302046560315539</v>
      </c>
      <c r="D447" s="31">
        <f>Aggregate_Efficiency_BAU!D378</f>
        <v>0.13041622356966587</v>
      </c>
      <c r="E447" s="31">
        <f>Aggregate_Efficiency_BAU!E378</f>
        <v>0.13062779110777789</v>
      </c>
      <c r="F447" s="31">
        <f>Aggregate_Efficiency_BAU!F378</f>
        <v>0.13083935864588991</v>
      </c>
      <c r="G447" s="31">
        <f>Aggregate_Efficiency_BAU!G378</f>
        <v>0.13105092618400188</v>
      </c>
      <c r="H447" s="31">
        <f>Aggregate_Efficiency_BAU!H378</f>
        <v>0.1312624937221139</v>
      </c>
      <c r="I447" s="31">
        <f>Aggregate_Efficiency_BAU!I378</f>
        <v>0.13114616781053304</v>
      </c>
      <c r="J447" s="31">
        <f>Aggregate_Efficiency_BAU!J378</f>
        <v>0.13133311081659307</v>
      </c>
      <c r="K447" s="31">
        <f>Aggregate_Efficiency_BAU!K378</f>
        <v>0.13152005382265311</v>
      </c>
      <c r="L447" s="31">
        <f>Aggregate_Efficiency_BAU!L378</f>
        <v>0.13170699682871315</v>
      </c>
      <c r="M447" s="31">
        <f>Aggregate_Efficiency_BAU!M378</f>
        <v>0.13189393983477318</v>
      </c>
      <c r="N447" s="31">
        <f>Aggregate_Efficiency_BAU!N378</f>
        <v>0.13208088284083322</v>
      </c>
      <c r="O447" s="31">
        <f>Aggregate_Efficiency_BAU!O378</f>
        <v>0.13226782584689331</v>
      </c>
      <c r="P447" s="31">
        <f>Aggregate_Efficiency_BAU!P378</f>
        <v>0.13245476885295335</v>
      </c>
      <c r="Q447" s="31">
        <f>Aggregate_Efficiency_BAU!Q378</f>
        <v>0.13264171185901338</v>
      </c>
      <c r="R447" s="31">
        <f>Aggregate_Efficiency_BAU!R378</f>
        <v>0.13282865486507342</v>
      </c>
      <c r="S447" s="31">
        <f>Aggregate_Efficiency_BAU!S378</f>
        <v>0.13301559787113346</v>
      </c>
      <c r="T447" s="31">
        <f>Aggregate_Efficiency_BAU!T378</f>
        <v>0.13320254087719349</v>
      </c>
      <c r="U447" s="31">
        <f>Aggregate_Efficiency_BAU!U378</f>
        <v>0.13338948388325353</v>
      </c>
      <c r="V447" s="31">
        <f>Aggregate_Efficiency_BAU!V378</f>
        <v>0.13357642688931357</v>
      </c>
      <c r="W447" s="31">
        <f>Aggregate_Efficiency_BAU!W378</f>
        <v>0.1337633698953736</v>
      </c>
      <c r="X447" s="31">
        <f>Aggregate_Efficiency_BAU!X378</f>
        <v>0.13395031290143364</v>
      </c>
      <c r="Y447" s="31">
        <f>Aggregate_Efficiency_BAU!Y378</f>
        <v>0.13413725590749367</v>
      </c>
      <c r="Z447" s="31">
        <f>Aggregate_Efficiency_BAU!Z378</f>
        <v>0.13432419891355371</v>
      </c>
      <c r="AA447" s="31">
        <f>Aggregate_Efficiency_BAU!AA378</f>
        <v>0.13451114191961375</v>
      </c>
      <c r="AB447" s="31">
        <f>Aggregate_Efficiency_BAU!AB378</f>
        <v>0.13469808492567384</v>
      </c>
      <c r="AC447" s="31">
        <f>Aggregate_Efficiency_BAU!AC378</f>
        <v>0.13488502793173388</v>
      </c>
      <c r="AD447" s="31">
        <f>Aggregate_Efficiency_BAU!AD378</f>
        <v>0.13507197093779391</v>
      </c>
      <c r="AE447" s="31">
        <f>Aggregate_Efficiency_BAU!AE378</f>
        <v>0.13525891394385395</v>
      </c>
      <c r="AF447" s="31">
        <f>Aggregate_Efficiency_BAU!AF378</f>
        <v>0.13544585694991398</v>
      </c>
      <c r="AG447" s="31">
        <f>Aggregate_Efficiency_BAU!AG378</f>
        <v>0.13563279995597402</v>
      </c>
      <c r="AH447" s="31">
        <f>Aggregate_Efficiency_BAU!AH378</f>
        <v>0.13581974296203406</v>
      </c>
      <c r="AI447" s="31">
        <f>Aggregate_Efficiency_BAU!AI378</f>
        <v>0.13600668596809409</v>
      </c>
      <c r="AJ447" s="32">
        <f>Aggregate_Efficiency_BAU!AJ378</f>
        <v>0.13619362897415413</v>
      </c>
    </row>
    <row r="448" spans="1:36" x14ac:dyDescent="0.3">
      <c r="A448" s="7" t="s">
        <v>285</v>
      </c>
      <c r="B448" s="55" t="s">
        <v>287</v>
      </c>
      <c r="C448" s="31">
        <f>Aggregate_Efficiency_BAU!C379</f>
        <v>0.40985609244618804</v>
      </c>
      <c r="D448" s="31">
        <f>Aggregate_Efficiency_BAU!D379</f>
        <v>0.40985609244618804</v>
      </c>
      <c r="E448" s="31">
        <f>Aggregate_Efficiency_BAU!E379</f>
        <v>0.40985609244618804</v>
      </c>
      <c r="F448" s="31">
        <f>Aggregate_Efficiency_BAU!F379</f>
        <v>0.40985609244618804</v>
      </c>
      <c r="G448" s="31">
        <f>Aggregate_Efficiency_BAU!G379</f>
        <v>0.40985609244618804</v>
      </c>
      <c r="H448" s="31">
        <f>Aggregate_Efficiency_BAU!H379</f>
        <v>0.40985609244618804</v>
      </c>
      <c r="I448" s="31">
        <f>Aggregate_Efficiency_BAU!I379</f>
        <v>0.40985609244618804</v>
      </c>
      <c r="J448" s="31">
        <f>Aggregate_Efficiency_BAU!J379</f>
        <v>0.40985609244618804</v>
      </c>
      <c r="K448" s="31">
        <f>Aggregate_Efficiency_BAU!K379</f>
        <v>0.40985609244618804</v>
      </c>
      <c r="L448" s="31">
        <f>Aggregate_Efficiency_BAU!L379</f>
        <v>0.40985609244618804</v>
      </c>
      <c r="M448" s="31">
        <f>Aggregate_Efficiency_BAU!M379</f>
        <v>0.40985609244618804</v>
      </c>
      <c r="N448" s="31">
        <f>Aggregate_Efficiency_BAU!N379</f>
        <v>0.40985609244618804</v>
      </c>
      <c r="O448" s="31">
        <f>Aggregate_Efficiency_BAU!O379</f>
        <v>0.40985609244618804</v>
      </c>
      <c r="P448" s="31">
        <f>Aggregate_Efficiency_BAU!P379</f>
        <v>0.40985609244618804</v>
      </c>
      <c r="Q448" s="31">
        <f>Aggregate_Efficiency_BAU!Q379</f>
        <v>0.40985609244618804</v>
      </c>
      <c r="R448" s="31">
        <f>Aggregate_Efficiency_BAU!R379</f>
        <v>0.40985609244618804</v>
      </c>
      <c r="S448" s="31">
        <f>Aggregate_Efficiency_BAU!S379</f>
        <v>0.40985609244618804</v>
      </c>
      <c r="T448" s="31">
        <f>Aggregate_Efficiency_BAU!T379</f>
        <v>0.40985609244618804</v>
      </c>
      <c r="U448" s="31">
        <f>Aggregate_Efficiency_BAU!U379</f>
        <v>0.40985609244618804</v>
      </c>
      <c r="V448" s="31">
        <f>Aggregate_Efficiency_BAU!V379</f>
        <v>0.40985609244618804</v>
      </c>
      <c r="W448" s="31">
        <f>Aggregate_Efficiency_BAU!W379</f>
        <v>0.40985609244618804</v>
      </c>
      <c r="X448" s="31">
        <f>Aggregate_Efficiency_BAU!X379</f>
        <v>0.40985609244618804</v>
      </c>
      <c r="Y448" s="31">
        <f>Aggregate_Efficiency_BAU!Y379</f>
        <v>0.40985609244618804</v>
      </c>
      <c r="Z448" s="31">
        <f>Aggregate_Efficiency_BAU!Z379</f>
        <v>0.40985609244618804</v>
      </c>
      <c r="AA448" s="31">
        <f>Aggregate_Efficiency_BAU!AA379</f>
        <v>0.40985609244618804</v>
      </c>
      <c r="AB448" s="31">
        <f>Aggregate_Efficiency_BAU!AB379</f>
        <v>0.40985609244618804</v>
      </c>
      <c r="AC448" s="31">
        <f>Aggregate_Efficiency_BAU!AC379</f>
        <v>0.40985609244618804</v>
      </c>
      <c r="AD448" s="31">
        <f>Aggregate_Efficiency_BAU!AD379</f>
        <v>0.40985609244618804</v>
      </c>
      <c r="AE448" s="31">
        <f>Aggregate_Efficiency_BAU!AE379</f>
        <v>0.40985609244618804</v>
      </c>
      <c r="AF448" s="31">
        <f>Aggregate_Efficiency_BAU!AF379</f>
        <v>0.40985609244618804</v>
      </c>
      <c r="AG448" s="31">
        <f>Aggregate_Efficiency_BAU!AG379</f>
        <v>0.40985609244618804</v>
      </c>
      <c r="AH448" s="31">
        <f>Aggregate_Efficiency_BAU!AH379</f>
        <v>0.40985609244618804</v>
      </c>
      <c r="AI448" s="31">
        <f>Aggregate_Efficiency_BAU!AI379</f>
        <v>0.40985609244618804</v>
      </c>
      <c r="AJ448" s="32">
        <f>Aggregate_Efficiency_BAU!AJ379</f>
        <v>0.40985609244618804</v>
      </c>
    </row>
    <row r="449" spans="1:36" x14ac:dyDescent="0.3">
      <c r="A449" s="7" t="s">
        <v>285</v>
      </c>
      <c r="B449" s="55" t="s">
        <v>288</v>
      </c>
      <c r="C449" s="31">
        <f>Aggregate_Efficiency_BAU!C380</f>
        <v>0.104163724825243</v>
      </c>
      <c r="D449" s="31">
        <f>Aggregate_Efficiency_BAU!D380</f>
        <v>0.10433297885573262</v>
      </c>
      <c r="E449" s="31">
        <f>Aggregate_Efficiency_BAU!E380</f>
        <v>0.10450223288622218</v>
      </c>
      <c r="F449" s="31">
        <f>Aggregate_Efficiency_BAU!F380</f>
        <v>0.1046714869167118</v>
      </c>
      <c r="G449" s="31">
        <f>Aggregate_Efficiency_BAU!G380</f>
        <v>0.10484074094720136</v>
      </c>
      <c r="H449" s="31">
        <f>Aggregate_Efficiency_BAU!H380</f>
        <v>0.10500999497769098</v>
      </c>
      <c r="I449" s="31">
        <f>Aggregate_Efficiency_BAU!I380</f>
        <v>0.10491693424842644</v>
      </c>
      <c r="J449" s="31">
        <f>Aggregate_Efficiency_BAU!J380</f>
        <v>0.10506648865327448</v>
      </c>
      <c r="K449" s="31">
        <f>Aggregate_Efficiency_BAU!K380</f>
        <v>0.10521604305812252</v>
      </c>
      <c r="L449" s="31">
        <f>Aggregate_Efficiency_BAU!L380</f>
        <v>0.10536559746297056</v>
      </c>
      <c r="M449" s="31">
        <f>Aggregate_Efficiency_BAU!M380</f>
        <v>0.10551515186781854</v>
      </c>
      <c r="N449" s="31">
        <f>Aggregate_Efficiency_BAU!N380</f>
        <v>0.10566470627266658</v>
      </c>
      <c r="O449" s="31">
        <f>Aggregate_Efficiency_BAU!O380</f>
        <v>0.10581426067751462</v>
      </c>
      <c r="P449" s="31">
        <f>Aggregate_Efficiency_BAU!P380</f>
        <v>0.10596381508236266</v>
      </c>
      <c r="Q449" s="31">
        <f>Aggregate_Efficiency_BAU!Q380</f>
        <v>0.1061133694872107</v>
      </c>
      <c r="R449" s="31">
        <f>Aggregate_Efficiency_BAU!R380</f>
        <v>0.10626292389205874</v>
      </c>
      <c r="S449" s="31">
        <f>Aggregate_Efficiency_BAU!S380</f>
        <v>0.10641247829690673</v>
      </c>
      <c r="T449" s="31">
        <f>Aggregate_Efficiency_BAU!T380</f>
        <v>0.10656203270175477</v>
      </c>
      <c r="U449" s="31">
        <f>Aggregate_Efficiency_BAU!U380</f>
        <v>0.10671158710660281</v>
      </c>
      <c r="V449" s="31">
        <f>Aggregate_Efficiency_BAU!V380</f>
        <v>0.10686114151145085</v>
      </c>
      <c r="W449" s="31">
        <f>Aggregate_Efficiency_BAU!W380</f>
        <v>0.10701069591629889</v>
      </c>
      <c r="X449" s="31">
        <f>Aggregate_Efficiency_BAU!X380</f>
        <v>0.10716025032114693</v>
      </c>
      <c r="Y449" s="31">
        <f>Aggregate_Efficiency_BAU!Y380</f>
        <v>0.10730980472599491</v>
      </c>
      <c r="Z449" s="31">
        <f>Aggregate_Efficiency_BAU!Z380</f>
        <v>0.10745935913084295</v>
      </c>
      <c r="AA449" s="31">
        <f>Aggregate_Efficiency_BAU!AA380</f>
        <v>0.10760891353569099</v>
      </c>
      <c r="AB449" s="31">
        <f>Aggregate_Efficiency_BAU!AB380</f>
        <v>0.10775846794053903</v>
      </c>
      <c r="AC449" s="31">
        <f>Aggregate_Efficiency_BAU!AC380</f>
        <v>0.10790802234538707</v>
      </c>
      <c r="AD449" s="31">
        <f>Aggregate_Efficiency_BAU!AD380</f>
        <v>0.10805757675023511</v>
      </c>
      <c r="AE449" s="31">
        <f>Aggregate_Efficiency_BAU!AE380</f>
        <v>0.1082071311550831</v>
      </c>
      <c r="AF449" s="31">
        <f>Aggregate_Efficiency_BAU!AF380</f>
        <v>0.10835668555993114</v>
      </c>
      <c r="AG449" s="31">
        <f>Aggregate_Efficiency_BAU!AG380</f>
        <v>0.10850623996477918</v>
      </c>
      <c r="AH449" s="31">
        <f>Aggregate_Efficiency_BAU!AH380</f>
        <v>0.10865579436962722</v>
      </c>
      <c r="AI449" s="31">
        <f>Aggregate_Efficiency_BAU!AI380</f>
        <v>0.10880534877447526</v>
      </c>
      <c r="AJ449" s="32">
        <f>Aggregate_Efficiency_BAU!AJ380</f>
        <v>0.1089549031793233</v>
      </c>
    </row>
    <row r="450" spans="1:36" x14ac:dyDescent="0.3">
      <c r="A450" s="11" t="s">
        <v>285</v>
      </c>
      <c r="B450" s="56" t="s">
        <v>289</v>
      </c>
      <c r="C450" s="70">
        <f>Aggregate_Efficiency_BAU!C381</f>
        <v>0.40985609244618804</v>
      </c>
      <c r="D450" s="70">
        <f>Aggregate_Efficiency_BAU!D381</f>
        <v>0.40985609244618804</v>
      </c>
      <c r="E450" s="70">
        <f>Aggregate_Efficiency_BAU!E381</f>
        <v>0.40985609244618804</v>
      </c>
      <c r="F450" s="70">
        <f>Aggregate_Efficiency_BAU!F381</f>
        <v>0.40985609244618804</v>
      </c>
      <c r="G450" s="70">
        <f>Aggregate_Efficiency_BAU!G381</f>
        <v>0.40985609244618804</v>
      </c>
      <c r="H450" s="70">
        <f>Aggregate_Efficiency_BAU!H381</f>
        <v>0.40985609244618804</v>
      </c>
      <c r="I450" s="70">
        <f>Aggregate_Efficiency_BAU!I381</f>
        <v>0.40985609244618804</v>
      </c>
      <c r="J450" s="70">
        <f>Aggregate_Efficiency_BAU!J381</f>
        <v>0.40985609244618804</v>
      </c>
      <c r="K450" s="70">
        <f>Aggregate_Efficiency_BAU!K381</f>
        <v>0.40985609244618804</v>
      </c>
      <c r="L450" s="70">
        <f>Aggregate_Efficiency_BAU!L381</f>
        <v>0.40985609244618804</v>
      </c>
      <c r="M450" s="70">
        <f>Aggregate_Efficiency_BAU!M381</f>
        <v>0.40985609244618804</v>
      </c>
      <c r="N450" s="70">
        <f>Aggregate_Efficiency_BAU!N381</f>
        <v>0.40985609244618804</v>
      </c>
      <c r="O450" s="70">
        <f>Aggregate_Efficiency_BAU!O381</f>
        <v>0.40985609244618804</v>
      </c>
      <c r="P450" s="70">
        <f>Aggregate_Efficiency_BAU!P381</f>
        <v>0.40985609244618804</v>
      </c>
      <c r="Q450" s="70">
        <f>Aggregate_Efficiency_BAU!Q381</f>
        <v>0.40985609244618804</v>
      </c>
      <c r="R450" s="70">
        <f>Aggregate_Efficiency_BAU!R381</f>
        <v>0.40985609244618804</v>
      </c>
      <c r="S450" s="70">
        <f>Aggregate_Efficiency_BAU!S381</f>
        <v>0.40985609244618804</v>
      </c>
      <c r="T450" s="70">
        <f>Aggregate_Efficiency_BAU!T381</f>
        <v>0.40985609244618804</v>
      </c>
      <c r="U450" s="70">
        <f>Aggregate_Efficiency_BAU!U381</f>
        <v>0.40985609244618804</v>
      </c>
      <c r="V450" s="70">
        <f>Aggregate_Efficiency_BAU!V381</f>
        <v>0.40985609244618804</v>
      </c>
      <c r="W450" s="70">
        <f>Aggregate_Efficiency_BAU!W381</f>
        <v>0.40985609244618804</v>
      </c>
      <c r="X450" s="70">
        <f>Aggregate_Efficiency_BAU!X381</f>
        <v>0.40985609244618804</v>
      </c>
      <c r="Y450" s="70">
        <f>Aggregate_Efficiency_BAU!Y381</f>
        <v>0.40985609244618804</v>
      </c>
      <c r="Z450" s="70">
        <f>Aggregate_Efficiency_BAU!Z381</f>
        <v>0.40985609244618804</v>
      </c>
      <c r="AA450" s="70">
        <f>Aggregate_Efficiency_BAU!AA381</f>
        <v>0.40985609244618804</v>
      </c>
      <c r="AB450" s="70">
        <f>Aggregate_Efficiency_BAU!AB381</f>
        <v>0.40985609244618804</v>
      </c>
      <c r="AC450" s="70">
        <f>Aggregate_Efficiency_BAU!AC381</f>
        <v>0.40985609244618804</v>
      </c>
      <c r="AD450" s="70">
        <f>Aggregate_Efficiency_BAU!AD381</f>
        <v>0.40985609244618804</v>
      </c>
      <c r="AE450" s="70">
        <f>Aggregate_Efficiency_BAU!AE381</f>
        <v>0.40985609244618804</v>
      </c>
      <c r="AF450" s="70">
        <f>Aggregate_Efficiency_BAU!AF381</f>
        <v>0.40985609244618804</v>
      </c>
      <c r="AG450" s="70">
        <f>Aggregate_Efficiency_BAU!AG381</f>
        <v>0.40985609244618804</v>
      </c>
      <c r="AH450" s="70">
        <f>Aggregate_Efficiency_BAU!AH381</f>
        <v>0.40985609244618804</v>
      </c>
      <c r="AI450" s="70">
        <f>Aggregate_Efficiency_BAU!AI381</f>
        <v>0.40985609244618804</v>
      </c>
      <c r="AJ450" s="86">
        <f>Aggregate_Efficiency_BAU!AJ381</f>
        <v>0.40985609244618804</v>
      </c>
    </row>
    <row r="451" spans="1:36" x14ac:dyDescent="0.3">
      <c r="A451" s="7" t="s">
        <v>290</v>
      </c>
      <c r="B451" s="55" t="s">
        <v>272</v>
      </c>
      <c r="C451" s="31">
        <f>Aggregate_Efficiency_BAU!C382</f>
        <v>0.46793812796528966</v>
      </c>
      <c r="D451" s="31">
        <f>Aggregate_Efficiency_BAU!D382</f>
        <v>0.46794224336098494</v>
      </c>
      <c r="E451" s="31">
        <f>Aggregate_Efficiency_BAU!E382</f>
        <v>0.46794635875668023</v>
      </c>
      <c r="F451" s="31">
        <f>Aggregate_Efficiency_BAU!F382</f>
        <v>0.46795047415237551</v>
      </c>
      <c r="G451" s="31">
        <f>Aggregate_Efficiency_BAU!G382</f>
        <v>0.46795458954807084</v>
      </c>
      <c r="H451" s="31">
        <f>Aggregate_Efficiency_BAU!H382</f>
        <v>0.46795870494376612</v>
      </c>
      <c r="I451" s="31">
        <f>Aggregate_Efficiency_BAU!I382</f>
        <v>0.48891036012510991</v>
      </c>
      <c r="J451" s="31">
        <f>Aggregate_Efficiency_BAU!J382</f>
        <v>0.49026072672196497</v>
      </c>
      <c r="K451" s="31">
        <f>Aggregate_Efficiency_BAU!K382</f>
        <v>0.49161109331882002</v>
      </c>
      <c r="L451" s="31">
        <f>Aggregate_Efficiency_BAU!L382</f>
        <v>0.49296145991567508</v>
      </c>
      <c r="M451" s="31">
        <f>Aggregate_Efficiency_BAU!M382</f>
        <v>0.49431182651253014</v>
      </c>
      <c r="N451" s="31">
        <f>Aggregate_Efficiency_BAU!N382</f>
        <v>0.4956621931093852</v>
      </c>
      <c r="O451" s="31">
        <f>Aggregate_Efficiency_BAU!O382</f>
        <v>0.49701255970624025</v>
      </c>
      <c r="P451" s="31">
        <f>Aggregate_Efficiency_BAU!P382</f>
        <v>0.49836292630309531</v>
      </c>
      <c r="Q451" s="31">
        <f>Aggregate_Efficiency_BAU!Q382</f>
        <v>0.49971329289995037</v>
      </c>
      <c r="R451" s="31">
        <f>Aggregate_Efficiency_BAU!R382</f>
        <v>0.50106365949680587</v>
      </c>
      <c r="S451" s="31">
        <f>Aggregate_Efficiency_BAU!S382</f>
        <v>0.50241402609366093</v>
      </c>
      <c r="T451" s="31">
        <f>Aggregate_Efficiency_BAU!T382</f>
        <v>0.50376439269051598</v>
      </c>
      <c r="U451" s="31">
        <f>Aggregate_Efficiency_BAU!U382</f>
        <v>0.50511475928737104</v>
      </c>
      <c r="V451" s="31">
        <f>Aggregate_Efficiency_BAU!V382</f>
        <v>0.5064651258842261</v>
      </c>
      <c r="W451" s="31">
        <f>Aggregate_Efficiency_BAU!W382</f>
        <v>0.50781549248108115</v>
      </c>
      <c r="X451" s="31">
        <f>Aggregate_Efficiency_BAU!X382</f>
        <v>0.50916585907793621</v>
      </c>
      <c r="Y451" s="31">
        <f>Aggregate_Efficiency_BAU!Y382</f>
        <v>0.51051622567479127</v>
      </c>
      <c r="Z451" s="31">
        <f>Aggregate_Efficiency_BAU!Z382</f>
        <v>0.51186659227164633</v>
      </c>
      <c r="AA451" s="31">
        <f>Aggregate_Efficiency_BAU!AA382</f>
        <v>0.51321695886850138</v>
      </c>
      <c r="AB451" s="31">
        <f>Aggregate_Efficiency_BAU!AB382</f>
        <v>0.51456732546535644</v>
      </c>
      <c r="AC451" s="31">
        <f>Aggregate_Efficiency_BAU!AC382</f>
        <v>0.51591769206221194</v>
      </c>
      <c r="AD451" s="31">
        <f>Aggregate_Efficiency_BAU!AD382</f>
        <v>0.517268058659067</v>
      </c>
      <c r="AE451" s="31">
        <f>Aggregate_Efficiency_BAU!AE382</f>
        <v>0.51861842525592206</v>
      </c>
      <c r="AF451" s="31">
        <f>Aggregate_Efficiency_BAU!AF382</f>
        <v>0.51996879185277711</v>
      </c>
      <c r="AG451" s="31">
        <f>Aggregate_Efficiency_BAU!AG382</f>
        <v>0.52131915844963217</v>
      </c>
      <c r="AH451" s="31">
        <f>Aggregate_Efficiency_BAU!AH382</f>
        <v>0.52266952504648723</v>
      </c>
      <c r="AI451" s="31">
        <f>Aggregate_Efficiency_BAU!AI382</f>
        <v>0.52401989164334228</v>
      </c>
      <c r="AJ451" s="32">
        <f>Aggregate_Efficiency_BAU!AJ382</f>
        <v>0.52537025824019734</v>
      </c>
    </row>
    <row r="452" spans="1:36" x14ac:dyDescent="0.3">
      <c r="A452" s="7" t="s">
        <v>290</v>
      </c>
      <c r="B452" s="55" t="s">
        <v>273</v>
      </c>
      <c r="C452" s="31">
        <f>Aggregate_Efficiency_BAU!C383</f>
        <v>0.26338583875122973</v>
      </c>
      <c r="D452" s="31">
        <f>Aggregate_Efficiency_BAU!D383</f>
        <v>0.26339293864675983</v>
      </c>
      <c r="E452" s="31">
        <f>Aggregate_Efficiency_BAU!E383</f>
        <v>0.26340003854228994</v>
      </c>
      <c r="F452" s="31">
        <f>Aggregate_Efficiency_BAU!F383</f>
        <v>0.26340713843782004</v>
      </c>
      <c r="G452" s="31">
        <f>Aggregate_Efficiency_BAU!G383</f>
        <v>0.26341423833335015</v>
      </c>
      <c r="H452" s="31">
        <f>Aggregate_Efficiency_BAU!H383</f>
        <v>0.26342133822888025</v>
      </c>
      <c r="I452" s="31">
        <f>Aggregate_Efficiency_BAU!I383</f>
        <v>0.2749789532985738</v>
      </c>
      <c r="J452" s="31">
        <f>Aggregate_Efficiency_BAU!J383</f>
        <v>0.27571867030822372</v>
      </c>
      <c r="K452" s="31">
        <f>Aggregate_Efficiency_BAU!K383</f>
        <v>0.27645838731787364</v>
      </c>
      <c r="L452" s="31">
        <f>Aggregate_Efficiency_BAU!L383</f>
        <v>0.27719810432752356</v>
      </c>
      <c r="M452" s="31">
        <f>Aggregate_Efficiency_BAU!M383</f>
        <v>0.27793782133717349</v>
      </c>
      <c r="N452" s="31">
        <f>Aggregate_Efficiency_BAU!N383</f>
        <v>0.27867753834682341</v>
      </c>
      <c r="O452" s="31">
        <f>Aggregate_Efficiency_BAU!O383</f>
        <v>0.27941725535647333</v>
      </c>
      <c r="P452" s="31">
        <f>Aggregate_Efficiency_BAU!P383</f>
        <v>0.28015697236612325</v>
      </c>
      <c r="Q452" s="31">
        <f>Aggregate_Efficiency_BAU!Q383</f>
        <v>0.28089668937577317</v>
      </c>
      <c r="R452" s="31">
        <f>Aggregate_Efficiency_BAU!R383</f>
        <v>0.28163640638542287</v>
      </c>
      <c r="S452" s="31">
        <f>Aggregate_Efficiency_BAU!S383</f>
        <v>0.28237612339507279</v>
      </c>
      <c r="T452" s="31">
        <f>Aggregate_Efficiency_BAU!T383</f>
        <v>0.28311584040472271</v>
      </c>
      <c r="U452" s="31">
        <f>Aggregate_Efficiency_BAU!U383</f>
        <v>0.28385555741437263</v>
      </c>
      <c r="V452" s="31">
        <f>Aggregate_Efficiency_BAU!V383</f>
        <v>0.28459527442402255</v>
      </c>
      <c r="W452" s="31">
        <f>Aggregate_Efficiency_BAU!W383</f>
        <v>0.28533499143367247</v>
      </c>
      <c r="X452" s="31">
        <f>Aggregate_Efficiency_BAU!X383</f>
        <v>0.28607470844332239</v>
      </c>
      <c r="Y452" s="31">
        <f>Aggregate_Efficiency_BAU!Y383</f>
        <v>0.28681442545297231</v>
      </c>
      <c r="Z452" s="31">
        <f>Aggregate_Efficiency_BAU!Z383</f>
        <v>0.28755414246262223</v>
      </c>
      <c r="AA452" s="31">
        <f>Aggregate_Efficiency_BAU!AA383</f>
        <v>0.28829385947227215</v>
      </c>
      <c r="AB452" s="31">
        <f>Aggregate_Efficiency_BAU!AB383</f>
        <v>0.28903357648192207</v>
      </c>
      <c r="AC452" s="31">
        <f>Aggregate_Efficiency_BAU!AC383</f>
        <v>0.28977329349157199</v>
      </c>
      <c r="AD452" s="31">
        <f>Aggregate_Efficiency_BAU!AD383</f>
        <v>0.29051301050122191</v>
      </c>
      <c r="AE452" s="31">
        <f>Aggregate_Efficiency_BAU!AE383</f>
        <v>0.29125272751087183</v>
      </c>
      <c r="AF452" s="31">
        <f>Aggregate_Efficiency_BAU!AF383</f>
        <v>0.29199244452052175</v>
      </c>
      <c r="AG452" s="31">
        <f>Aggregate_Efficiency_BAU!AG383</f>
        <v>0.29273216153017168</v>
      </c>
      <c r="AH452" s="31">
        <f>Aggregate_Efficiency_BAU!AH383</f>
        <v>0.2934718785398216</v>
      </c>
      <c r="AI452" s="31">
        <f>Aggregate_Efficiency_BAU!AI383</f>
        <v>0.29421159554947152</v>
      </c>
      <c r="AJ452" s="32">
        <f>Aggregate_Efficiency_BAU!AJ383</f>
        <v>0.29495131255912144</v>
      </c>
    </row>
    <row r="453" spans="1:36" x14ac:dyDescent="0.3">
      <c r="A453" s="7" t="s">
        <v>290</v>
      </c>
      <c r="B453" s="55" t="s">
        <v>274</v>
      </c>
      <c r="C453" s="31">
        <f>Aggregate_Efficiency_BAU!C384</f>
        <v>0.19531060317019872</v>
      </c>
      <c r="D453" s="31">
        <f>Aggregate_Efficiency_BAU!D384</f>
        <v>0.19531869631068408</v>
      </c>
      <c r="E453" s="31">
        <f>Aggregate_Efficiency_BAU!E384</f>
        <v>0.19532678945116944</v>
      </c>
      <c r="F453" s="31">
        <f>Aggregate_Efficiency_BAU!F384</f>
        <v>0.1953348825916548</v>
      </c>
      <c r="G453" s="31">
        <f>Aggregate_Efficiency_BAU!G384</f>
        <v>0.19534297573214013</v>
      </c>
      <c r="H453" s="31">
        <f>Aggregate_Efficiency_BAU!H384</f>
        <v>0.19535106887262549</v>
      </c>
      <c r="I453" s="31">
        <f>Aggregate_Efficiency_BAU!I384</f>
        <v>0.20378233665911138</v>
      </c>
      <c r="J453" s="31">
        <f>Aggregate_Efficiency_BAU!J384</f>
        <v>0.20431882878838392</v>
      </c>
      <c r="K453" s="31">
        <f>Aggregate_Efficiency_BAU!K384</f>
        <v>0.20485532091765646</v>
      </c>
      <c r="L453" s="31">
        <f>Aggregate_Efficiency_BAU!L384</f>
        <v>0.20539181304692899</v>
      </c>
      <c r="M453" s="31">
        <f>Aggregate_Efficiency_BAU!M384</f>
        <v>0.20592830517620153</v>
      </c>
      <c r="N453" s="31">
        <f>Aggregate_Efficiency_BAU!N384</f>
        <v>0.20646479730547407</v>
      </c>
      <c r="O453" s="31">
        <f>Aggregate_Efficiency_BAU!O384</f>
        <v>0.20700128943474638</v>
      </c>
      <c r="P453" s="31">
        <f>Aggregate_Efficiency_BAU!P384</f>
        <v>0.20753778156401892</v>
      </c>
      <c r="Q453" s="31">
        <f>Aggregate_Efficiency_BAU!Q384</f>
        <v>0.20807427369329146</v>
      </c>
      <c r="R453" s="31">
        <f>Aggregate_Efficiency_BAU!R384</f>
        <v>0.20861076582256399</v>
      </c>
      <c r="S453" s="31">
        <f>Aggregate_Efficiency_BAU!S384</f>
        <v>0.20914725795183653</v>
      </c>
      <c r="T453" s="31">
        <f>Aggregate_Efficiency_BAU!T384</f>
        <v>0.20968375008110907</v>
      </c>
      <c r="U453" s="31">
        <f>Aggregate_Efficiency_BAU!U384</f>
        <v>0.2102202422103816</v>
      </c>
      <c r="V453" s="31">
        <f>Aggregate_Efficiency_BAU!V384</f>
        <v>0.21075673433965414</v>
      </c>
      <c r="W453" s="31">
        <f>Aggregate_Efficiency_BAU!W384</f>
        <v>0.21129322646892645</v>
      </c>
      <c r="X453" s="31">
        <f>Aggregate_Efficiency_BAU!X384</f>
        <v>0.21182971859819899</v>
      </c>
      <c r="Y453" s="31">
        <f>Aggregate_Efficiency_BAU!Y384</f>
        <v>0.21236621072747153</v>
      </c>
      <c r="Z453" s="31">
        <f>Aggregate_Efficiency_BAU!Z384</f>
        <v>0.21290270285674406</v>
      </c>
      <c r="AA453" s="31">
        <f>Aggregate_Efficiency_BAU!AA384</f>
        <v>0.2134391949860166</v>
      </c>
      <c r="AB453" s="31">
        <f>Aggregate_Efficiency_BAU!AB384</f>
        <v>0.21397568711528914</v>
      </c>
      <c r="AC453" s="31">
        <f>Aggregate_Efficiency_BAU!AC384</f>
        <v>0.21451217924456167</v>
      </c>
      <c r="AD453" s="31">
        <f>Aggregate_Efficiency_BAU!AD384</f>
        <v>0.21504867137383421</v>
      </c>
      <c r="AE453" s="31">
        <f>Aggregate_Efficiency_BAU!AE384</f>
        <v>0.21558516350310652</v>
      </c>
      <c r="AF453" s="31">
        <f>Aggregate_Efficiency_BAU!AF384</f>
        <v>0.21612165563237906</v>
      </c>
      <c r="AG453" s="31">
        <f>Aggregate_Efficiency_BAU!AG384</f>
        <v>0.2166581477616516</v>
      </c>
      <c r="AH453" s="31">
        <f>Aggregate_Efficiency_BAU!AH384</f>
        <v>0.21719463989092413</v>
      </c>
      <c r="AI453" s="31">
        <f>Aggregate_Efficiency_BAU!AI384</f>
        <v>0.21773113202019667</v>
      </c>
      <c r="AJ453" s="32">
        <f>Aggregate_Efficiency_BAU!AJ384</f>
        <v>0.21826762414946921</v>
      </c>
    </row>
    <row r="454" spans="1:36" x14ac:dyDescent="0.3">
      <c r="A454" s="7" t="s">
        <v>290</v>
      </c>
      <c r="B454" s="55" t="s">
        <v>276</v>
      </c>
      <c r="C454" s="31">
        <f>Aggregate_Efficiency_BAU!C385</f>
        <v>8.7962246634689753E-2</v>
      </c>
      <c r="D454" s="31">
        <f>Aggregate_Efficiency_BAU!D385</f>
        <v>8.7962246634689753E-2</v>
      </c>
      <c r="E454" s="31">
        <f>Aggregate_Efficiency_BAU!E385</f>
        <v>8.7962246634689753E-2</v>
      </c>
      <c r="F454" s="31">
        <f>Aggregate_Efficiency_BAU!F385</f>
        <v>8.7962246634689753E-2</v>
      </c>
      <c r="G454" s="31">
        <f>Aggregate_Efficiency_BAU!G385</f>
        <v>8.7962246634689753E-2</v>
      </c>
      <c r="H454" s="31">
        <f>Aggregate_Efficiency_BAU!H385</f>
        <v>8.7962246634689753E-2</v>
      </c>
      <c r="I454" s="31">
        <f>Aggregate_Efficiency_BAU!I385</f>
        <v>9.1938763409971258E-2</v>
      </c>
      <c r="J454" s="31">
        <f>Aggregate_Efficiency_BAU!J385</f>
        <v>9.2195895283197549E-2</v>
      </c>
      <c r="K454" s="31">
        <f>Aggregate_Efficiency_BAU!K385</f>
        <v>9.2453027156423728E-2</v>
      </c>
      <c r="L454" s="31">
        <f>Aggregate_Efficiency_BAU!L385</f>
        <v>9.2710159029649908E-2</v>
      </c>
      <c r="M454" s="31">
        <f>Aggregate_Efficiency_BAU!M385</f>
        <v>9.2967290902876087E-2</v>
      </c>
      <c r="N454" s="31">
        <f>Aggregate_Efficiency_BAU!N385</f>
        <v>9.3224422776102267E-2</v>
      </c>
      <c r="O454" s="31">
        <f>Aggregate_Efficiency_BAU!O385</f>
        <v>9.3481554649328447E-2</v>
      </c>
      <c r="P454" s="31">
        <f>Aggregate_Efficiency_BAU!P385</f>
        <v>9.3738686522554737E-2</v>
      </c>
      <c r="Q454" s="31">
        <f>Aggregate_Efficiency_BAU!Q385</f>
        <v>9.3995818395780917E-2</v>
      </c>
      <c r="R454" s="31">
        <f>Aggregate_Efficiency_BAU!R385</f>
        <v>9.4252950269007096E-2</v>
      </c>
      <c r="S454" s="31">
        <f>Aggregate_Efficiency_BAU!S385</f>
        <v>9.4510082142233276E-2</v>
      </c>
      <c r="T454" s="31">
        <f>Aggregate_Efficiency_BAU!T385</f>
        <v>9.4767214015459456E-2</v>
      </c>
      <c r="U454" s="31">
        <f>Aggregate_Efficiency_BAU!U385</f>
        <v>9.5024345888685746E-2</v>
      </c>
      <c r="V454" s="31">
        <f>Aggregate_Efficiency_BAU!V385</f>
        <v>9.5281477761911926E-2</v>
      </c>
      <c r="W454" s="31">
        <f>Aggregate_Efficiency_BAU!W385</f>
        <v>9.5538609635138105E-2</v>
      </c>
      <c r="X454" s="31">
        <f>Aggregate_Efficiency_BAU!X385</f>
        <v>9.5795741508364285E-2</v>
      </c>
      <c r="Y454" s="31">
        <f>Aggregate_Efficiency_BAU!Y385</f>
        <v>9.6052873381590465E-2</v>
      </c>
      <c r="Z454" s="31">
        <f>Aggregate_Efficiency_BAU!Z385</f>
        <v>9.6310005254816755E-2</v>
      </c>
      <c r="AA454" s="31">
        <f>Aggregate_Efficiency_BAU!AA385</f>
        <v>9.6567137128042935E-2</v>
      </c>
      <c r="AB454" s="31">
        <f>Aggregate_Efficiency_BAU!AB385</f>
        <v>9.6824269001269114E-2</v>
      </c>
      <c r="AC454" s="31">
        <f>Aggregate_Efficiency_BAU!AC385</f>
        <v>9.7081400874495294E-2</v>
      </c>
      <c r="AD454" s="31">
        <f>Aggregate_Efficiency_BAU!AD385</f>
        <v>9.7338532747721473E-2</v>
      </c>
      <c r="AE454" s="31">
        <f>Aggregate_Efficiency_BAU!AE385</f>
        <v>9.7595664620947653E-2</v>
      </c>
      <c r="AF454" s="31">
        <f>Aggregate_Efficiency_BAU!AF385</f>
        <v>9.7852796494173944E-2</v>
      </c>
      <c r="AG454" s="31">
        <f>Aggregate_Efficiency_BAU!AG385</f>
        <v>9.8109928367400123E-2</v>
      </c>
      <c r="AH454" s="31">
        <f>Aggregate_Efficiency_BAU!AH385</f>
        <v>9.8367060240626303E-2</v>
      </c>
      <c r="AI454" s="31">
        <f>Aggregate_Efficiency_BAU!AI385</f>
        <v>9.8624192113852482E-2</v>
      </c>
      <c r="AJ454" s="32">
        <f>Aggregate_Efficiency_BAU!AJ385</f>
        <v>9.8881323987078662E-2</v>
      </c>
    </row>
    <row r="455" spans="1:36" x14ac:dyDescent="0.3">
      <c r="A455" s="37" t="s">
        <v>291</v>
      </c>
      <c r="B455" s="131"/>
      <c r="C455" s="214">
        <f>Aggregate_Efficiency_BAU!C386</f>
        <v>1</v>
      </c>
      <c r="D455" s="214">
        <f>Aggregate_Efficiency_BAU!D386</f>
        <v>1</v>
      </c>
      <c r="E455" s="214">
        <f>Aggregate_Efficiency_BAU!E386</f>
        <v>1</v>
      </c>
      <c r="F455" s="214">
        <f>Aggregate_Efficiency_BAU!F386</f>
        <v>1</v>
      </c>
      <c r="G455" s="214">
        <f>Aggregate_Efficiency_BAU!G386</f>
        <v>1</v>
      </c>
      <c r="H455" s="214">
        <f>Aggregate_Efficiency_BAU!H386</f>
        <v>1</v>
      </c>
      <c r="I455" s="214">
        <f>Aggregate_Efficiency_BAU!I386</f>
        <v>1</v>
      </c>
      <c r="J455" s="214">
        <f>Aggregate_Efficiency_BAU!J386</f>
        <v>1</v>
      </c>
      <c r="K455" s="214">
        <f>Aggregate_Efficiency_BAU!K386</f>
        <v>1</v>
      </c>
      <c r="L455" s="214">
        <f>Aggregate_Efficiency_BAU!L386</f>
        <v>1</v>
      </c>
      <c r="M455" s="214">
        <f>Aggregate_Efficiency_BAU!M386</f>
        <v>1</v>
      </c>
      <c r="N455" s="214">
        <f>Aggregate_Efficiency_BAU!N386</f>
        <v>1</v>
      </c>
      <c r="O455" s="214">
        <f>Aggregate_Efficiency_BAU!O386</f>
        <v>1</v>
      </c>
      <c r="P455" s="214">
        <f>Aggregate_Efficiency_BAU!P386</f>
        <v>1</v>
      </c>
      <c r="Q455" s="214">
        <f>Aggregate_Efficiency_BAU!Q386</f>
        <v>1</v>
      </c>
      <c r="R455" s="214">
        <f>Aggregate_Efficiency_BAU!R386</f>
        <v>1</v>
      </c>
      <c r="S455" s="214">
        <f>Aggregate_Efficiency_BAU!S386</f>
        <v>1</v>
      </c>
      <c r="T455" s="214">
        <f>Aggregate_Efficiency_BAU!T386</f>
        <v>1</v>
      </c>
      <c r="U455" s="214">
        <f>Aggregate_Efficiency_BAU!U386</f>
        <v>1</v>
      </c>
      <c r="V455" s="214">
        <f>Aggregate_Efficiency_BAU!V386</f>
        <v>1</v>
      </c>
      <c r="W455" s="214">
        <f>Aggregate_Efficiency_BAU!W386</f>
        <v>1</v>
      </c>
      <c r="X455" s="214">
        <f>Aggregate_Efficiency_BAU!X386</f>
        <v>1</v>
      </c>
      <c r="Y455" s="214">
        <f>Aggregate_Efficiency_BAU!Y386</f>
        <v>1</v>
      </c>
      <c r="Z455" s="214">
        <f>Aggregate_Efficiency_BAU!Z386</f>
        <v>1</v>
      </c>
      <c r="AA455" s="214">
        <f>Aggregate_Efficiency_BAU!AA386</f>
        <v>1</v>
      </c>
      <c r="AB455" s="214">
        <f>Aggregate_Efficiency_BAU!AB386</f>
        <v>1</v>
      </c>
      <c r="AC455" s="214">
        <f>Aggregate_Efficiency_BAU!AC386</f>
        <v>1</v>
      </c>
      <c r="AD455" s="214">
        <f>Aggregate_Efficiency_BAU!AD386</f>
        <v>1</v>
      </c>
      <c r="AE455" s="214">
        <f>Aggregate_Efficiency_BAU!AE386</f>
        <v>1</v>
      </c>
      <c r="AF455" s="214">
        <f>Aggregate_Efficiency_BAU!AF386</f>
        <v>1</v>
      </c>
      <c r="AG455" s="214">
        <f>Aggregate_Efficiency_BAU!AG386</f>
        <v>1</v>
      </c>
      <c r="AH455" s="214">
        <f>Aggregate_Efficiency_BAU!AH386</f>
        <v>1</v>
      </c>
      <c r="AI455" s="214">
        <f>Aggregate_Efficiency_BAU!AI386</f>
        <v>1</v>
      </c>
      <c r="AJ455" s="215">
        <f>Aggregate_Efficiency_BAU!AJ386</f>
        <v>1</v>
      </c>
    </row>
    <row r="456" spans="1:36" x14ac:dyDescent="0.3">
      <c r="A456" s="16" t="s">
        <v>292</v>
      </c>
      <c r="B456" s="54" t="s">
        <v>293</v>
      </c>
      <c r="C456" s="27">
        <f>Aggregate_Efficiency_BAU!C387</f>
        <v>0.74813267457927346</v>
      </c>
      <c r="D456" s="27">
        <f>Aggregate_Efficiency_BAU!D387</f>
        <v>0.74681111877418616</v>
      </c>
      <c r="E456" s="27">
        <f>Aggregate_Efficiency_BAU!E387</f>
        <v>0.74548957503422186</v>
      </c>
      <c r="F456" s="27">
        <f>Aggregate_Efficiency_BAU!F387</f>
        <v>0.74416804335937847</v>
      </c>
      <c r="G456" s="27">
        <f>Aggregate_Efficiency_BAU!G387</f>
        <v>0.74284652374965709</v>
      </c>
      <c r="H456" s="27">
        <f>Aggregate_Efficiency_BAU!H387</f>
        <v>0.74152501620505784</v>
      </c>
      <c r="I456" s="27">
        <f>Aggregate_Efficiency_BAU!I387</f>
        <v>0.78240496278582317</v>
      </c>
      <c r="J456" s="27">
        <f>Aggregate_Efficiency_BAU!J387</f>
        <v>0.78504678220350854</v>
      </c>
      <c r="K456" s="27">
        <f>Aggregate_Efficiency_BAU!K387</f>
        <v>0.78787277353013518</v>
      </c>
      <c r="L456" s="27">
        <f>Aggregate_Efficiency_BAU!L387</f>
        <v>0.7912205097452345</v>
      </c>
      <c r="M456" s="27">
        <f>Aggregate_Efficiency_BAU!M387</f>
        <v>0.79450559616604544</v>
      </c>
      <c r="N456" s="27">
        <f>Aggregate_Efficiency_BAU!N387</f>
        <v>0.79800912466500984</v>
      </c>
      <c r="O456" s="27">
        <f>Aggregate_Efficiency_BAU!O387</f>
        <v>0.80249253820583188</v>
      </c>
      <c r="P456" s="27">
        <f>Aggregate_Efficiency_BAU!P387</f>
        <v>0.80612239135800801</v>
      </c>
      <c r="Q456" s="27">
        <f>Aggregate_Efficiency_BAU!Q387</f>
        <v>0.81054397219633545</v>
      </c>
      <c r="R456" s="27">
        <f>Aggregate_Efficiency_BAU!R387</f>
        <v>0.81591939448376571</v>
      </c>
      <c r="S456" s="27">
        <f>Aggregate_Efficiency_BAU!S387</f>
        <v>0.82160553131449321</v>
      </c>
      <c r="T456" s="27">
        <f>Aggregate_Efficiency_BAU!T387</f>
        <v>0.82769252723989339</v>
      </c>
      <c r="U456" s="27">
        <f>Aggregate_Efficiency_BAU!U387</f>
        <v>0.83444477165695874</v>
      </c>
      <c r="V456" s="27">
        <f>Aggregate_Efficiency_BAU!V387</f>
        <v>0.84173470785434867</v>
      </c>
      <c r="W456" s="27">
        <f>Aggregate_Efficiency_BAU!W387</f>
        <v>0.84950136330333281</v>
      </c>
      <c r="X456" s="27">
        <f>Aggregate_Efficiency_BAU!X387</f>
        <v>0.85726631735816472</v>
      </c>
      <c r="Y456" s="27">
        <f>Aggregate_Efficiency_BAU!Y387</f>
        <v>0.86517084010452994</v>
      </c>
      <c r="Z456" s="27">
        <f>Aggregate_Efficiency_BAU!Z387</f>
        <v>0.87384518469441996</v>
      </c>
      <c r="AA456" s="27">
        <f>Aggregate_Efficiency_BAU!AA387</f>
        <v>0.88220228155726321</v>
      </c>
      <c r="AB456" s="27">
        <f>Aggregate_Efficiency_BAU!AB387</f>
        <v>0.89060392753498796</v>
      </c>
      <c r="AC456" s="27">
        <f>Aggregate_Efficiency_BAU!AC387</f>
        <v>0.89915687011621959</v>
      </c>
      <c r="AD456" s="27">
        <f>Aggregate_Efficiency_BAU!AD387</f>
        <v>0.90851145287352697</v>
      </c>
      <c r="AE456" s="27">
        <f>Aggregate_Efficiency_BAU!AE387</f>
        <v>0.91942628936435433</v>
      </c>
      <c r="AF456" s="27">
        <f>Aggregate_Efficiency_BAU!AF387</f>
        <v>0.93118323357053434</v>
      </c>
      <c r="AG456" s="27">
        <f>Aggregate_Efficiency_BAU!AG387</f>
        <v>0.94425664818334631</v>
      </c>
      <c r="AH456" s="27">
        <f>Aggregate_Efficiency_BAU!AH387</f>
        <v>0.95</v>
      </c>
      <c r="AI456" s="27">
        <f>Aggregate_Efficiency_BAU!AI387</f>
        <v>0.95</v>
      </c>
      <c r="AJ456" s="28">
        <f>Aggregate_Efficiency_BAU!AJ387</f>
        <v>0.95</v>
      </c>
    </row>
    <row r="457" spans="1:36" x14ac:dyDescent="0.3">
      <c r="A457" s="7" t="s">
        <v>292</v>
      </c>
      <c r="B457" s="55" t="s">
        <v>294</v>
      </c>
      <c r="C457" s="31">
        <f>Aggregate_Efficiency_BAU!C388</f>
        <v>0.87713091219566852</v>
      </c>
      <c r="D457" s="31">
        <f>Aggregate_Efficiency_BAU!D388</f>
        <v>0.87713091219566852</v>
      </c>
      <c r="E457" s="31">
        <f>Aggregate_Efficiency_BAU!E388</f>
        <v>0.87713091219566852</v>
      </c>
      <c r="F457" s="31">
        <f>Aggregate_Efficiency_BAU!F388</f>
        <v>0.87713091219566852</v>
      </c>
      <c r="G457" s="31">
        <f>Aggregate_Efficiency_BAU!G388</f>
        <v>0.87713091219566852</v>
      </c>
      <c r="H457" s="31">
        <f>Aggregate_Efficiency_BAU!H388</f>
        <v>0.87713091219566852</v>
      </c>
      <c r="I457" s="31">
        <f>Aggregate_Efficiency_BAU!I388</f>
        <v>0.88597950132832626</v>
      </c>
      <c r="J457" s="31">
        <f>Aggregate_Efficiency_BAU!J388</f>
        <v>0.8890480812097743</v>
      </c>
      <c r="K457" s="31">
        <f>Aggregate_Efficiency_BAU!K388</f>
        <v>0.89222098630905533</v>
      </c>
      <c r="L457" s="31">
        <f>Aggregate_Efficiency_BAU!L388</f>
        <v>0.89550920735497685</v>
      </c>
      <c r="M457" s="31">
        <f>Aggregate_Efficiency_BAU!M388</f>
        <v>0.89892462439185339</v>
      </c>
      <c r="N457" s="31">
        <f>Aggregate_Efficiency_BAU!N388</f>
        <v>0.9</v>
      </c>
      <c r="O457" s="31">
        <f>Aggregate_Efficiency_BAU!O388</f>
        <v>0.9</v>
      </c>
      <c r="P457" s="31">
        <f>Aggregate_Efficiency_BAU!P388</f>
        <v>0.9</v>
      </c>
      <c r="Q457" s="31">
        <f>Aggregate_Efficiency_BAU!Q388</f>
        <v>0.9</v>
      </c>
      <c r="R457" s="31">
        <f>Aggregate_Efficiency_BAU!R388</f>
        <v>0.9</v>
      </c>
      <c r="S457" s="31">
        <f>Aggregate_Efficiency_BAU!S388</f>
        <v>0.9</v>
      </c>
      <c r="T457" s="31">
        <f>Aggregate_Efficiency_BAU!T388</f>
        <v>0.9</v>
      </c>
      <c r="U457" s="31">
        <f>Aggregate_Efficiency_BAU!U388</f>
        <v>0.9</v>
      </c>
      <c r="V457" s="31">
        <f>Aggregate_Efficiency_BAU!V388</f>
        <v>0.9</v>
      </c>
      <c r="W457" s="31">
        <f>Aggregate_Efficiency_BAU!W388</f>
        <v>0.9</v>
      </c>
      <c r="X457" s="31">
        <f>Aggregate_Efficiency_BAU!X388</f>
        <v>0.9</v>
      </c>
      <c r="Y457" s="31">
        <f>Aggregate_Efficiency_BAU!Y388</f>
        <v>0.9</v>
      </c>
      <c r="Z457" s="31">
        <f>Aggregate_Efficiency_BAU!Z388</f>
        <v>0.9</v>
      </c>
      <c r="AA457" s="31">
        <f>Aggregate_Efficiency_BAU!AA388</f>
        <v>0.9</v>
      </c>
      <c r="AB457" s="31">
        <f>Aggregate_Efficiency_BAU!AB388</f>
        <v>0.9</v>
      </c>
      <c r="AC457" s="31">
        <f>Aggregate_Efficiency_BAU!AC388</f>
        <v>0.9</v>
      </c>
      <c r="AD457" s="31">
        <f>Aggregate_Efficiency_BAU!AD388</f>
        <v>0.9</v>
      </c>
      <c r="AE457" s="31">
        <f>Aggregate_Efficiency_BAU!AE388</f>
        <v>0.9</v>
      </c>
      <c r="AF457" s="31">
        <f>Aggregate_Efficiency_BAU!AF388</f>
        <v>0.9</v>
      </c>
      <c r="AG457" s="31">
        <f>Aggregate_Efficiency_BAU!AG388</f>
        <v>0.9</v>
      </c>
      <c r="AH457" s="31">
        <f>Aggregate_Efficiency_BAU!AH388</f>
        <v>0.9</v>
      </c>
      <c r="AI457" s="31">
        <f>Aggregate_Efficiency_BAU!AI388</f>
        <v>0.9</v>
      </c>
      <c r="AJ457" s="32">
        <f>Aggregate_Efficiency_BAU!AJ388</f>
        <v>0.9</v>
      </c>
    </row>
    <row r="458" spans="1:36" x14ac:dyDescent="0.3">
      <c r="A458" s="7" t="s">
        <v>292</v>
      </c>
      <c r="B458" s="55" t="s">
        <v>295</v>
      </c>
      <c r="C458" s="31">
        <f>Aggregate_Efficiency_BAU!C389</f>
        <v>0.17110247158610592</v>
      </c>
      <c r="D458" s="31">
        <f>Aggregate_Efficiency_BAU!D389</f>
        <v>0.1704334271354043</v>
      </c>
      <c r="E458" s="31">
        <f>Aggregate_Efficiency_BAU!E389</f>
        <v>0.16974092632926058</v>
      </c>
      <c r="F458" s="31">
        <f>Aggregate_Efficiency_BAU!F389</f>
        <v>0.16908158402145793</v>
      </c>
      <c r="G458" s="31">
        <f>Aggregate_Efficiency_BAU!G389</f>
        <v>0.16832824719752146</v>
      </c>
      <c r="H458" s="31">
        <f>Aggregate_Efficiency_BAU!H389</f>
        <v>0.16768685887820428</v>
      </c>
      <c r="I458" s="31">
        <f>Aggregate_Efficiency_BAU!I389</f>
        <v>0.19532308078999749</v>
      </c>
      <c r="J458" s="31">
        <f>Aggregate_Efficiency_BAU!J389</f>
        <v>0.19665414948769544</v>
      </c>
      <c r="K458" s="31">
        <f>Aggregate_Efficiency_BAU!K389</f>
        <v>0.19785008675868565</v>
      </c>
      <c r="L458" s="31">
        <f>Aggregate_Efficiency_BAU!L389</f>
        <v>0.19896453402393899</v>
      </c>
      <c r="M458" s="31">
        <f>Aggregate_Efficiency_BAU!M389</f>
        <v>0.19996622906152628</v>
      </c>
      <c r="N458" s="31">
        <f>Aggregate_Efficiency_BAU!N389</f>
        <v>0.20080826640121807</v>
      </c>
      <c r="O458" s="31">
        <f>Aggregate_Efficiency_BAU!O389</f>
        <v>0.20150345120188184</v>
      </c>
      <c r="P458" s="31">
        <f>Aggregate_Efficiency_BAU!P389</f>
        <v>0.20199989594806644</v>
      </c>
      <c r="Q458" s="31">
        <f>Aggregate_Efficiency_BAU!Q389</f>
        <v>0.20231713530785433</v>
      </c>
      <c r="R458" s="31">
        <f>Aggregate_Efficiency_BAU!R389</f>
        <v>0.2023892232446205</v>
      </c>
      <c r="S458" s="31">
        <f>Aggregate_Efficiency_BAU!S389</f>
        <v>0.20223165322015135</v>
      </c>
      <c r="T458" s="31">
        <f>Aggregate_Efficiency_BAU!T389</f>
        <v>0.20177696698316594</v>
      </c>
      <c r="U458" s="31">
        <f>Aggregate_Efficiency_BAU!U389</f>
        <v>0.20138980704781384</v>
      </c>
      <c r="V458" s="31">
        <f>Aggregate_Efficiency_BAU!V389</f>
        <v>0.2012995359670422</v>
      </c>
      <c r="W458" s="31">
        <f>Aggregate_Efficiency_BAU!W389</f>
        <v>0.20127878121427656</v>
      </c>
      <c r="X458" s="31">
        <f>Aggregate_Efficiency_BAU!X389</f>
        <v>0.20142635758223471</v>
      </c>
      <c r="Y458" s="31">
        <f>Aggregate_Efficiency_BAU!Y389</f>
        <v>0.20178522677811683</v>
      </c>
      <c r="Z458" s="31">
        <f>Aggregate_Efficiency_BAU!Z389</f>
        <v>0.2024089565217051</v>
      </c>
      <c r="AA458" s="31">
        <f>Aggregate_Efficiency_BAU!AA389</f>
        <v>0.20336809262293865</v>
      </c>
      <c r="AB458" s="31">
        <f>Aggregate_Efficiency_BAU!AB389</f>
        <v>0.20442430113493759</v>
      </c>
      <c r="AC458" s="31">
        <f>Aggregate_Efficiency_BAU!AC389</f>
        <v>0.20563534677219442</v>
      </c>
      <c r="AD458" s="31">
        <f>Aggregate_Efficiency_BAU!AD389</f>
        <v>0.20698771201334298</v>
      </c>
      <c r="AE458" s="31">
        <f>Aggregate_Efficiency_BAU!AE389</f>
        <v>0.20848263888920604</v>
      </c>
      <c r="AF458" s="31">
        <f>Aggregate_Efficiency_BAU!AF389</f>
        <v>0.21022183795804084</v>
      </c>
      <c r="AG458" s="31">
        <f>Aggregate_Efficiency_BAU!AG389</f>
        <v>0.21220838413211796</v>
      </c>
      <c r="AH458" s="31">
        <f>Aggregate_Efficiency_BAU!AH389</f>
        <v>0.21450345070450727</v>
      </c>
      <c r="AI458" s="31">
        <f>Aggregate_Efficiency_BAU!AI389</f>
        <v>0.21709894562280208</v>
      </c>
      <c r="AJ458" s="32">
        <f>Aggregate_Efficiency_BAU!AJ389</f>
        <v>0.22008562500356332</v>
      </c>
    </row>
    <row r="459" spans="1:36" x14ac:dyDescent="0.3">
      <c r="A459" s="7" t="s">
        <v>292</v>
      </c>
      <c r="B459" s="55" t="s">
        <v>296</v>
      </c>
      <c r="C459" s="31">
        <f>Aggregate_Efficiency_BAU!C390</f>
        <v>0.17118308217670111</v>
      </c>
      <c r="D459" s="31">
        <f>Aggregate_Efficiency_BAU!D390</f>
        <v>0.17048252780653897</v>
      </c>
      <c r="E459" s="31">
        <f>Aggregate_Efficiency_BAU!E390</f>
        <v>0.16978691188316022</v>
      </c>
      <c r="F459" s="31">
        <f>Aggregate_Efficiency_BAU!F390</f>
        <v>0.16909623440656546</v>
      </c>
      <c r="G459" s="31">
        <f>Aggregate_Efficiency_BAU!G390</f>
        <v>0.16841049537675462</v>
      </c>
      <c r="H459" s="31">
        <f>Aggregate_Efficiency_BAU!H390</f>
        <v>0.1677296947937274</v>
      </c>
      <c r="I459" s="31">
        <f>Aggregate_Efficiency_BAU!I390</f>
        <v>0.19534523767765144</v>
      </c>
      <c r="J459" s="31">
        <f>Aggregate_Efficiency_BAU!J390</f>
        <v>0.19667764866973525</v>
      </c>
      <c r="K459" s="31">
        <f>Aggregate_Efficiency_BAU!K390</f>
        <v>0.19787501078046499</v>
      </c>
      <c r="L459" s="31">
        <f>Aggregate_Efficiency_BAU!L390</f>
        <v>0.19899097158668266</v>
      </c>
      <c r="M459" s="31">
        <f>Aggregate_Efficiency_BAU!M390</f>
        <v>0.19999427554077909</v>
      </c>
      <c r="N459" s="31">
        <f>Aggregate_Efficiency_BAU!N390</f>
        <v>0.20083802441712373</v>
      </c>
      <c r="O459" s="31">
        <f>Aggregate_Efficiency_BAU!O390</f>
        <v>0.2015350312469586</v>
      </c>
      <c r="P459" s="31">
        <f>Aggregate_Efficiency_BAU!P390</f>
        <v>0.20203341707883049</v>
      </c>
      <c r="Q459" s="31">
        <f>Aggregate_Efficiency_BAU!Q390</f>
        <v>0.20235272590741449</v>
      </c>
      <c r="R459" s="31">
        <f>Aggregate_Efficiency_BAU!R390</f>
        <v>0.20242702186425388</v>
      </c>
      <c r="S459" s="31">
        <f>Aggregate_Efficiency_BAU!S390</f>
        <v>0.20227180950884849</v>
      </c>
      <c r="T459" s="31">
        <f>Aggregate_Efficiency_BAU!T390</f>
        <v>0.20181964271526498</v>
      </c>
      <c r="U459" s="31">
        <f>Aggregate_Efficiency_BAU!U390</f>
        <v>0.20143517726010929</v>
      </c>
      <c r="V459" s="31">
        <f>Aggregate_Efficiency_BAU!V390</f>
        <v>0.20134779021819882</v>
      </c>
      <c r="W459" s="31">
        <f>Aggregate_Efficiency_BAU!W390</f>
        <v>0.20133012498100589</v>
      </c>
      <c r="X459" s="31">
        <f>Aggregate_Efficiency_BAU!X390</f>
        <v>0.20148101380855898</v>
      </c>
      <c r="Y459" s="31">
        <f>Aggregate_Efficiency_BAU!Y390</f>
        <v>0.2018434375961492</v>
      </c>
      <c r="Z459" s="31">
        <f>Aggregate_Efficiency_BAU!Z390</f>
        <v>0.20247098516477902</v>
      </c>
      <c r="AA459" s="31">
        <f>Aggregate_Efficiency_BAU!AA390</f>
        <v>0.20343422555465474</v>
      </c>
      <c r="AB459" s="31">
        <f>Aggregate_Efficiency_BAU!AB390</f>
        <v>0.20449485042081217</v>
      </c>
      <c r="AC459" s="31">
        <f>Aggregate_Efficiency_BAU!AC390</f>
        <v>0.2057106527241519</v>
      </c>
      <c r="AD459" s="31">
        <f>Aggregate_Efficiency_BAU!AD390</f>
        <v>0.20706814614135371</v>
      </c>
      <c r="AE459" s="31">
        <f>Aggregate_Efficiency_BAU!AE390</f>
        <v>0.20856860719900439</v>
      </c>
      <c r="AF459" s="31">
        <f>Aggregate_Efficiency_BAU!AF390</f>
        <v>0.21031378463917383</v>
      </c>
      <c r="AG459" s="31">
        <f>Aggregate_Efficiency_BAU!AG390</f>
        <v>0.21230679568663557</v>
      </c>
      <c r="AH459" s="31">
        <f>Aggregate_Efficiency_BAU!AH390</f>
        <v>0.21460886057357165</v>
      </c>
      <c r="AI459" s="31">
        <f>Aggregate_Efficiency_BAU!AI390</f>
        <v>0.21721193937646077</v>
      </c>
      <c r="AJ459" s="32">
        <f>Aggregate_Efficiency_BAU!AJ390</f>
        <v>0.2202068461680915</v>
      </c>
    </row>
    <row r="460" spans="1:36" s="22" customFormat="1" x14ac:dyDescent="0.3">
      <c r="A460" s="11" t="s">
        <v>292</v>
      </c>
      <c r="B460" s="56" t="s">
        <v>297</v>
      </c>
      <c r="C460" s="70">
        <f>Aggregate_Efficiency_BAU!C391</f>
        <v>0.74813267457927346</v>
      </c>
      <c r="D460" s="70">
        <f>Aggregate_Efficiency_BAU!D391</f>
        <v>0.74681111877418616</v>
      </c>
      <c r="E460" s="70">
        <f>Aggregate_Efficiency_BAU!E391</f>
        <v>0.74548957503422186</v>
      </c>
      <c r="F460" s="70">
        <f>Aggregate_Efficiency_BAU!F391</f>
        <v>0.74416804335937847</v>
      </c>
      <c r="G460" s="70">
        <f>Aggregate_Efficiency_BAU!G391</f>
        <v>0.74284652374965709</v>
      </c>
      <c r="H460" s="70">
        <f>Aggregate_Efficiency_BAU!H391</f>
        <v>0.74152501620505784</v>
      </c>
      <c r="I460" s="70">
        <f>Aggregate_Efficiency_BAU!I391</f>
        <v>0.78240496278582317</v>
      </c>
      <c r="J460" s="70">
        <f>Aggregate_Efficiency_BAU!J391</f>
        <v>0.78504678220350854</v>
      </c>
      <c r="K460" s="70">
        <f>Aggregate_Efficiency_BAU!K391</f>
        <v>0.78787277353013518</v>
      </c>
      <c r="L460" s="70">
        <f>Aggregate_Efficiency_BAU!L391</f>
        <v>0.7912205097452345</v>
      </c>
      <c r="M460" s="70">
        <f>Aggregate_Efficiency_BAU!M391</f>
        <v>0.79450559616604544</v>
      </c>
      <c r="N460" s="70">
        <f>Aggregate_Efficiency_BAU!N391</f>
        <v>0.79800912466500984</v>
      </c>
      <c r="O460" s="70">
        <f>Aggregate_Efficiency_BAU!O391</f>
        <v>0.80249253820583188</v>
      </c>
      <c r="P460" s="70">
        <f>Aggregate_Efficiency_BAU!P391</f>
        <v>0.80612239135800801</v>
      </c>
      <c r="Q460" s="70">
        <f>Aggregate_Efficiency_BAU!Q391</f>
        <v>0.81054397219633545</v>
      </c>
      <c r="R460" s="70">
        <f>Aggregate_Efficiency_BAU!R391</f>
        <v>0.81591939448376571</v>
      </c>
      <c r="S460" s="70">
        <f>Aggregate_Efficiency_BAU!S391</f>
        <v>0.82160553131449321</v>
      </c>
      <c r="T460" s="70">
        <f>Aggregate_Efficiency_BAU!T391</f>
        <v>0.82769252723989339</v>
      </c>
      <c r="U460" s="70">
        <f>Aggregate_Efficiency_BAU!U391</f>
        <v>0.83444477165695874</v>
      </c>
      <c r="V460" s="70">
        <f>Aggregate_Efficiency_BAU!V391</f>
        <v>0.84173470785434867</v>
      </c>
      <c r="W460" s="70">
        <f>Aggregate_Efficiency_BAU!W391</f>
        <v>0.84950136330333281</v>
      </c>
      <c r="X460" s="70">
        <f>Aggregate_Efficiency_BAU!X391</f>
        <v>0.85726631735816472</v>
      </c>
      <c r="Y460" s="70">
        <f>Aggregate_Efficiency_BAU!Y391</f>
        <v>0.86517084010452994</v>
      </c>
      <c r="Z460" s="70">
        <f>Aggregate_Efficiency_BAU!Z391</f>
        <v>0.87384518469441996</v>
      </c>
      <c r="AA460" s="70">
        <f>Aggregate_Efficiency_BAU!AA391</f>
        <v>0.88220228155726321</v>
      </c>
      <c r="AB460" s="70">
        <f>Aggregate_Efficiency_BAU!AB391</f>
        <v>0.89060392753498796</v>
      </c>
      <c r="AC460" s="70">
        <f>Aggregate_Efficiency_BAU!AC391</f>
        <v>0.89915687011621959</v>
      </c>
      <c r="AD460" s="70">
        <f>Aggregate_Efficiency_BAU!AD391</f>
        <v>0.9</v>
      </c>
      <c r="AE460" s="70">
        <f>Aggregate_Efficiency_BAU!AE391</f>
        <v>0.9</v>
      </c>
      <c r="AF460" s="70">
        <f>Aggregate_Efficiency_BAU!AF391</f>
        <v>0.9</v>
      </c>
      <c r="AG460" s="70">
        <f>Aggregate_Efficiency_BAU!AG391</f>
        <v>0.9</v>
      </c>
      <c r="AH460" s="70">
        <f>Aggregate_Efficiency_BAU!AH391</f>
        <v>0.9</v>
      </c>
      <c r="AI460" s="70">
        <f>Aggregate_Efficiency_BAU!AI391</f>
        <v>0.9</v>
      </c>
      <c r="AJ460" s="86">
        <f>Aggregate_Efficiency_BAU!AJ391</f>
        <v>0.9</v>
      </c>
    </row>
    <row r="461" spans="1:36" x14ac:dyDescent="0.3">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row>
    <row r="462" spans="1:36" s="74" customFormat="1" x14ac:dyDescent="0.3">
      <c r="A462" s="72" t="s">
        <v>76</v>
      </c>
      <c r="B462" s="73" t="s">
        <v>529</v>
      </c>
      <c r="C462" s="88">
        <f>Aggregate_Efficiency_BAU!C393</f>
        <v>0.23573969329007088</v>
      </c>
      <c r="D462" s="88">
        <f>Aggregate_Efficiency_BAU!D393</f>
        <v>0.23372227409861021</v>
      </c>
      <c r="E462" s="88">
        <f>Aggregate_Efficiency_BAU!E393</f>
        <v>0.23134229541500229</v>
      </c>
      <c r="F462" s="88">
        <f>Aggregate_Efficiency_BAU!F393</f>
        <v>0.23395674296142263</v>
      </c>
      <c r="G462" s="88">
        <f>Aggregate_Efficiency_BAU!G393</f>
        <v>0.23072952136287381</v>
      </c>
      <c r="H462" s="88">
        <f>Aggregate_Efficiency_BAU!H393</f>
        <v>0.23030710730440776</v>
      </c>
      <c r="I462" s="88">
        <f>Aggregate_Efficiency_BAU!I393</f>
        <v>0.2117457892031688</v>
      </c>
      <c r="J462" s="88">
        <f>Aggregate_Efficiency_BAU!J393</f>
        <v>0.21151420092638454</v>
      </c>
      <c r="K462" s="88">
        <f>Aggregate_Efficiency_BAU!K393</f>
        <v>0.21125553213397621</v>
      </c>
      <c r="L462" s="88">
        <f>Aggregate_Efficiency_BAU!L393</f>
        <v>0.2109710190446599</v>
      </c>
      <c r="M462" s="88">
        <f>Aggregate_Efficiency_BAU!M393</f>
        <v>0.21065916997460846</v>
      </c>
      <c r="N462" s="88">
        <f>Aggregate_Efficiency_BAU!N393</f>
        <v>0.21031508347569683</v>
      </c>
      <c r="O462" s="88">
        <f>Aggregate_Efficiency_BAU!O393</f>
        <v>0.20994056127417751</v>
      </c>
      <c r="P462" s="88">
        <f>Aggregate_Efficiency_BAU!P393</f>
        <v>0.20952936748819662</v>
      </c>
      <c r="Q462" s="88">
        <f>Aggregate_Efficiency_BAU!Q393</f>
        <v>0.20908500728516727</v>
      </c>
      <c r="R462" s="88">
        <f>Aggregate_Efficiency_BAU!R393</f>
        <v>0.2086008969520935</v>
      </c>
      <c r="S462" s="88">
        <f>Aggregate_Efficiency_BAU!S393</f>
        <v>0.20809857183674108</v>
      </c>
      <c r="T462" s="88">
        <f>Aggregate_Efficiency_BAU!T393</f>
        <v>0.20755705177077685</v>
      </c>
      <c r="U462" s="88">
        <f>Aggregate_Efficiency_BAU!U393</f>
        <v>0.20701418266344598</v>
      </c>
      <c r="V462" s="88">
        <f>Aggregate_Efficiency_BAU!V393</f>
        <v>0.20649338540568321</v>
      </c>
      <c r="W462" s="88">
        <f>Aggregate_Efficiency_BAU!W393</f>
        <v>0.20598762124238112</v>
      </c>
      <c r="X462" s="88">
        <f>Aggregate_Efficiency_BAU!X393</f>
        <v>0.20548628736006566</v>
      </c>
      <c r="Y462" s="88">
        <f>Aggregate_Efficiency_BAU!Y393</f>
        <v>0.20507201546071571</v>
      </c>
      <c r="Z462" s="88">
        <f>Aggregate_Efficiency_BAU!Z393</f>
        <v>0.20465982583855719</v>
      </c>
      <c r="AA462" s="88">
        <f>Aggregate_Efficiency_BAU!AA393</f>
        <v>0.20427746891744761</v>
      </c>
      <c r="AB462" s="88">
        <f>Aggregate_Efficiency_BAU!AB393</f>
        <v>0.20389524504893627</v>
      </c>
      <c r="AC462" s="88">
        <f>Aggregate_Efficiency_BAU!AC393</f>
        <v>0.20355950897480141</v>
      </c>
      <c r="AD462" s="88">
        <f>Aggregate_Efficiency_BAU!AD393</f>
        <v>0.20323307455243664</v>
      </c>
      <c r="AE462" s="88">
        <f>Aggregate_Efficiency_BAU!AE393</f>
        <v>0.20291018578060308</v>
      </c>
      <c r="AF462" s="88">
        <f>Aggregate_Efficiency_BAU!AF393</f>
        <v>0.20261184364345647</v>
      </c>
      <c r="AG462" s="88">
        <f>Aggregate_Efficiency_BAU!AG393</f>
        <v>0.20232900024290759</v>
      </c>
      <c r="AH462" s="88">
        <f>Aggregate_Efficiency_BAU!AH393</f>
        <v>0.20206584110364051</v>
      </c>
      <c r="AI462" s="88">
        <f>Aggregate_Efficiency_BAU!AI393</f>
        <v>0.20182202746856381</v>
      </c>
      <c r="AJ462" s="88">
        <f>Aggregate_Efficiency_BAU!AJ393</f>
        <v>0.20160664574469184</v>
      </c>
    </row>
    <row r="464" spans="1:36" x14ac:dyDescent="0.3">
      <c r="A464" s="16" t="s">
        <v>298</v>
      </c>
      <c r="B464" s="54" t="s">
        <v>529</v>
      </c>
      <c r="C464" s="18">
        <f t="shared" ref="C464:AJ464" si="344">+C133+C138+C143+C149+C155+C160</f>
        <v>14550.388982403734</v>
      </c>
      <c r="D464" s="18">
        <f t="shared" si="344"/>
        <v>12535.29415342504</v>
      </c>
      <c r="E464" s="18">
        <f t="shared" si="344"/>
        <v>12673.698124462106</v>
      </c>
      <c r="F464" s="18">
        <f t="shared" si="344"/>
        <v>13385.066378302861</v>
      </c>
      <c r="G464" s="18">
        <f t="shared" si="344"/>
        <v>11509.933225136168</v>
      </c>
      <c r="H464" s="18">
        <f t="shared" si="344"/>
        <v>12460.472531908232</v>
      </c>
      <c r="I464" s="18">
        <f t="shared" si="344"/>
        <v>10332.781760127757</v>
      </c>
      <c r="J464" s="18">
        <f t="shared" si="344"/>
        <v>9607.6242890051217</v>
      </c>
      <c r="K464" s="18">
        <f t="shared" si="344"/>
        <v>8884.6150892589412</v>
      </c>
      <c r="L464" s="18">
        <f t="shared" si="344"/>
        <v>8186.7469050427726</v>
      </c>
      <c r="M464" s="18">
        <f t="shared" si="344"/>
        <v>7513.3913866562989</v>
      </c>
      <c r="N464" s="18">
        <f t="shared" si="344"/>
        <v>6863.8953396677043</v>
      </c>
      <c r="O464" s="18">
        <f t="shared" si="344"/>
        <v>6237.7998341851608</v>
      </c>
      <c r="P464" s="18">
        <f t="shared" si="344"/>
        <v>5634.5243208502861</v>
      </c>
      <c r="Q464" s="18">
        <f t="shared" si="344"/>
        <v>5053.7053243051814</v>
      </c>
      <c r="R464" s="18">
        <f t="shared" si="344"/>
        <v>4494.8410785674332</v>
      </c>
      <c r="S464" s="18">
        <f t="shared" si="344"/>
        <v>3948.4117038211025</v>
      </c>
      <c r="T464" s="18">
        <f t="shared" si="344"/>
        <v>3427.2586000024007</v>
      </c>
      <c r="U464" s="18">
        <f t="shared" si="344"/>
        <v>2929.1687321678523</v>
      </c>
      <c r="V464" s="18">
        <f t="shared" si="344"/>
        <v>2453.7177025505307</v>
      </c>
      <c r="W464" s="18">
        <f t="shared" si="344"/>
        <v>2000.1888216029449</v>
      </c>
      <c r="X464" s="18">
        <f t="shared" si="344"/>
        <v>1567.9054375252185</v>
      </c>
      <c r="Y464" s="18">
        <f t="shared" si="344"/>
        <v>1156.5945931109147</v>
      </c>
      <c r="Z464" s="18">
        <f t="shared" si="344"/>
        <v>765.21631455851082</v>
      </c>
      <c r="AA464" s="18">
        <f t="shared" si="344"/>
        <v>393.28086304447675</v>
      </c>
      <c r="AB464" s="18">
        <f t="shared" si="344"/>
        <v>40.187557181445456</v>
      </c>
      <c r="AC464" s="18">
        <f t="shared" si="344"/>
        <v>0</v>
      </c>
      <c r="AD464" s="18">
        <f t="shared" si="344"/>
        <v>0</v>
      </c>
      <c r="AE464" s="18">
        <f t="shared" si="344"/>
        <v>0</v>
      </c>
      <c r="AF464" s="18">
        <f t="shared" si="344"/>
        <v>0</v>
      </c>
      <c r="AG464" s="18">
        <f t="shared" si="344"/>
        <v>0</v>
      </c>
      <c r="AH464" s="18">
        <f t="shared" si="344"/>
        <v>0</v>
      </c>
      <c r="AI464" s="18">
        <f t="shared" si="344"/>
        <v>0</v>
      </c>
      <c r="AJ464" s="19">
        <f t="shared" si="344"/>
        <v>0</v>
      </c>
    </row>
    <row r="465" spans="1:36" x14ac:dyDescent="0.3">
      <c r="A465" s="7" t="s">
        <v>299</v>
      </c>
      <c r="B465" s="55" t="s">
        <v>529</v>
      </c>
      <c r="C465" s="20">
        <f t="shared" ref="C465:AJ465" si="345">+C134+C139+C144+C150+C156+C161</f>
        <v>356638.27697772795</v>
      </c>
      <c r="D465" s="20">
        <f t="shared" si="345"/>
        <v>345425.37360111874</v>
      </c>
      <c r="E465" s="20">
        <f t="shared" si="345"/>
        <v>356520.65856221085</v>
      </c>
      <c r="F465" s="20">
        <f t="shared" si="345"/>
        <v>312767.11394384585</v>
      </c>
      <c r="G465" s="20">
        <f t="shared" si="345"/>
        <v>321576.8577191325</v>
      </c>
      <c r="H465" s="20">
        <f t="shared" si="345"/>
        <v>340516.30152973469</v>
      </c>
      <c r="I465" s="20">
        <f t="shared" si="345"/>
        <v>343667.45852738718</v>
      </c>
      <c r="J465" s="20">
        <f t="shared" si="345"/>
        <v>341758.63143664133</v>
      </c>
      <c r="K465" s="20">
        <f t="shared" si="345"/>
        <v>339085.33054037753</v>
      </c>
      <c r="L465" s="20">
        <f t="shared" si="345"/>
        <v>336430.01239324553</v>
      </c>
      <c r="M465" s="20">
        <f t="shared" si="345"/>
        <v>333787.99860061635</v>
      </c>
      <c r="N465" s="20">
        <f t="shared" si="345"/>
        <v>331151.34212945699</v>
      </c>
      <c r="O465" s="20">
        <f t="shared" si="345"/>
        <v>328518.98258576804</v>
      </c>
      <c r="P465" s="20">
        <f t="shared" si="345"/>
        <v>325882.05977647402</v>
      </c>
      <c r="Q465" s="20">
        <f t="shared" si="345"/>
        <v>323241.48400077363</v>
      </c>
      <c r="R465" s="20">
        <f t="shared" si="345"/>
        <v>320588.48621996876</v>
      </c>
      <c r="S465" s="20">
        <f t="shared" si="345"/>
        <v>317921.8377636217</v>
      </c>
      <c r="T465" s="20">
        <f t="shared" si="345"/>
        <v>315245.50731037458</v>
      </c>
      <c r="U465" s="20">
        <f t="shared" si="345"/>
        <v>312589.72042735113</v>
      </c>
      <c r="V465" s="20">
        <f t="shared" si="345"/>
        <v>309975.67643830407</v>
      </c>
      <c r="W465" s="20">
        <f t="shared" si="345"/>
        <v>307389.16439176735</v>
      </c>
      <c r="X465" s="20">
        <f t="shared" si="345"/>
        <v>304828.3806567837</v>
      </c>
      <c r="Y465" s="20">
        <f t="shared" si="345"/>
        <v>302367.76763471274</v>
      </c>
      <c r="Z465" s="20">
        <f t="shared" si="345"/>
        <v>299929.52493194013</v>
      </c>
      <c r="AA465" s="20">
        <f t="shared" si="345"/>
        <v>297531.33541650255</v>
      </c>
      <c r="AB465" s="20">
        <f t="shared" si="345"/>
        <v>295154.9779608043</v>
      </c>
      <c r="AC465" s="20">
        <f t="shared" si="345"/>
        <v>292828.48616662627</v>
      </c>
      <c r="AD465" s="20">
        <f t="shared" si="345"/>
        <v>290529.21380591835</v>
      </c>
      <c r="AE465" s="20">
        <f t="shared" si="345"/>
        <v>288252.51362719329</v>
      </c>
      <c r="AF465" s="20">
        <f t="shared" si="345"/>
        <v>285933.66685679142</v>
      </c>
      <c r="AG465" s="20">
        <f t="shared" si="345"/>
        <v>284067.05266669882</v>
      </c>
      <c r="AH465" s="20">
        <f t="shared" si="345"/>
        <v>282386.81979541079</v>
      </c>
      <c r="AI465" s="20">
        <f t="shared" si="345"/>
        <v>280743.95947381417</v>
      </c>
      <c r="AJ465" s="21">
        <f t="shared" si="345"/>
        <v>279145.55707144807</v>
      </c>
    </row>
    <row r="466" spans="1:36" x14ac:dyDescent="0.3">
      <c r="A466" s="7" t="s">
        <v>300</v>
      </c>
      <c r="B466" s="55" t="s">
        <v>529</v>
      </c>
      <c r="C466" s="20">
        <f t="shared" ref="C466:AJ466" si="346">+C135+C140+C145+C151+C157+C162</f>
        <v>86342.009877335571</v>
      </c>
      <c r="D466" s="20">
        <f t="shared" si="346"/>
        <v>85973.286975128096</v>
      </c>
      <c r="E466" s="20">
        <f t="shared" si="346"/>
        <v>88678.848269016089</v>
      </c>
      <c r="F466" s="20">
        <f t="shared" si="346"/>
        <v>83246.364165120773</v>
      </c>
      <c r="G466" s="20">
        <f t="shared" si="346"/>
        <v>92047.474537817703</v>
      </c>
      <c r="H466" s="20">
        <f t="shared" si="346"/>
        <v>80819.350827323273</v>
      </c>
      <c r="I466" s="20">
        <f t="shared" si="346"/>
        <v>86484.617720730806</v>
      </c>
      <c r="J466" s="20">
        <f t="shared" si="346"/>
        <v>86161.651380394949</v>
      </c>
      <c r="K466" s="20">
        <f t="shared" si="346"/>
        <v>85629.860632049458</v>
      </c>
      <c r="L466" s="20">
        <f t="shared" si="346"/>
        <v>85086.547335470459</v>
      </c>
      <c r="M466" s="20">
        <f t="shared" si="346"/>
        <v>84530.913758668728</v>
      </c>
      <c r="N466" s="20">
        <f t="shared" si="346"/>
        <v>83961.319999246509</v>
      </c>
      <c r="O466" s="20">
        <f t="shared" si="346"/>
        <v>83377.859241822298</v>
      </c>
      <c r="P466" s="20">
        <f t="shared" si="346"/>
        <v>82778.637944554415</v>
      </c>
      <c r="Q466" s="20">
        <f t="shared" si="346"/>
        <v>82164.235743068857</v>
      </c>
      <c r="R466" s="20">
        <f t="shared" si="346"/>
        <v>81532.76915563138</v>
      </c>
      <c r="S466" s="20">
        <f t="shared" si="346"/>
        <v>80770.829540161096</v>
      </c>
      <c r="T466" s="20">
        <f t="shared" si="346"/>
        <v>80017.910819706158</v>
      </c>
      <c r="U466" s="20">
        <f t="shared" si="346"/>
        <v>79259.705013644692</v>
      </c>
      <c r="V466" s="20">
        <f t="shared" si="346"/>
        <v>78501.966621115731</v>
      </c>
      <c r="W466" s="20">
        <f t="shared" si="346"/>
        <v>77723.465026258942</v>
      </c>
      <c r="X466" s="20">
        <f t="shared" si="346"/>
        <v>76946.051140171738</v>
      </c>
      <c r="Y466" s="20">
        <f t="shared" si="346"/>
        <v>76184.938973835568</v>
      </c>
      <c r="Z466" s="20">
        <f t="shared" si="346"/>
        <v>75420.791392742802</v>
      </c>
      <c r="AA466" s="20">
        <f t="shared" si="346"/>
        <v>74659.986216601232</v>
      </c>
      <c r="AB466" s="20">
        <f t="shared" si="346"/>
        <v>73895.992130600222</v>
      </c>
      <c r="AC466" s="20">
        <f t="shared" si="346"/>
        <v>73038.530583083979</v>
      </c>
      <c r="AD466" s="20">
        <f t="shared" si="346"/>
        <v>72171.494223342277</v>
      </c>
      <c r="AE466" s="20">
        <f t="shared" si="346"/>
        <v>71307.280683774152</v>
      </c>
      <c r="AF466" s="20">
        <f t="shared" si="346"/>
        <v>70569.183745058006</v>
      </c>
      <c r="AG466" s="20">
        <f t="shared" si="346"/>
        <v>69816.294663882902</v>
      </c>
      <c r="AH466" s="20">
        <f t="shared" si="346"/>
        <v>69049.05985866324</v>
      </c>
      <c r="AI466" s="20">
        <f t="shared" si="346"/>
        <v>68286.434373289187</v>
      </c>
      <c r="AJ466" s="21">
        <f t="shared" si="346"/>
        <v>67530.353778844074</v>
      </c>
    </row>
    <row r="467" spans="1:36" x14ac:dyDescent="0.3">
      <c r="A467" s="7" t="s">
        <v>301</v>
      </c>
      <c r="B467" s="55" t="s">
        <v>529</v>
      </c>
      <c r="C467" s="20">
        <f t="shared" ref="C467:AJ467" si="347">+C136+C141+C146+C152+C158+C163</f>
        <v>107208.01450809003</v>
      </c>
      <c r="D467" s="20">
        <f t="shared" si="347"/>
        <v>104343.86528840965</v>
      </c>
      <c r="E467" s="20">
        <f t="shared" si="347"/>
        <v>109617.07575665374</v>
      </c>
      <c r="F467" s="20">
        <f t="shared" si="347"/>
        <v>108796.07341771362</v>
      </c>
      <c r="G467" s="20">
        <f t="shared" si="347"/>
        <v>111103.27185628255</v>
      </c>
      <c r="H467" s="20">
        <f t="shared" si="347"/>
        <v>112370.14393189289</v>
      </c>
      <c r="I467" s="20">
        <f t="shared" si="347"/>
        <v>98423.329255075863</v>
      </c>
      <c r="J467" s="20">
        <f t="shared" si="347"/>
        <v>97815.48410487092</v>
      </c>
      <c r="K467" s="20">
        <f t="shared" si="347"/>
        <v>96989.121951981579</v>
      </c>
      <c r="L467" s="20">
        <f t="shared" si="347"/>
        <v>96168.330833978544</v>
      </c>
      <c r="M467" s="20">
        <f t="shared" si="347"/>
        <v>95351.773543520234</v>
      </c>
      <c r="N467" s="20">
        <f t="shared" si="347"/>
        <v>94537.183079232898</v>
      </c>
      <c r="O467" s="20">
        <f t="shared" si="347"/>
        <v>93724.263010594936</v>
      </c>
      <c r="P467" s="20">
        <f t="shared" si="347"/>
        <v>92910.493941253808</v>
      </c>
      <c r="Q467" s="20">
        <f t="shared" si="347"/>
        <v>92096.146977477008</v>
      </c>
      <c r="R467" s="20">
        <f t="shared" si="347"/>
        <v>91278.736696939202</v>
      </c>
      <c r="S467" s="20">
        <f t="shared" si="347"/>
        <v>90359.118819449985</v>
      </c>
      <c r="T467" s="20">
        <f t="shared" si="347"/>
        <v>89459.981825137424</v>
      </c>
      <c r="U467" s="20">
        <f t="shared" si="347"/>
        <v>88570.25013145445</v>
      </c>
      <c r="V467" s="20">
        <f t="shared" si="347"/>
        <v>87695.881320016604</v>
      </c>
      <c r="W467" s="20">
        <f t="shared" si="347"/>
        <v>86960.51381757381</v>
      </c>
      <c r="X467" s="20">
        <f t="shared" si="347"/>
        <v>86205.273832666106</v>
      </c>
      <c r="Y467" s="20">
        <f t="shared" si="347"/>
        <v>85479.156515838331</v>
      </c>
      <c r="Z467" s="20">
        <f t="shared" si="347"/>
        <v>84760.163948246089</v>
      </c>
      <c r="AA467" s="20">
        <f t="shared" si="347"/>
        <v>84063.377664708925</v>
      </c>
      <c r="AB467" s="20">
        <f t="shared" si="347"/>
        <v>83369.619291679686</v>
      </c>
      <c r="AC467" s="20">
        <f t="shared" si="347"/>
        <v>82610.093872626647</v>
      </c>
      <c r="AD467" s="20">
        <f t="shared" si="347"/>
        <v>81852.323285277598</v>
      </c>
      <c r="AE467" s="20">
        <f t="shared" si="347"/>
        <v>81105.825968080244</v>
      </c>
      <c r="AF467" s="20">
        <f t="shared" si="347"/>
        <v>80375.41308175381</v>
      </c>
      <c r="AG467" s="20">
        <f t="shared" si="347"/>
        <v>79526.933582688114</v>
      </c>
      <c r="AH467" s="20">
        <f t="shared" si="347"/>
        <v>78650.226875370034</v>
      </c>
      <c r="AI467" s="20">
        <f t="shared" si="347"/>
        <v>77788.834292702362</v>
      </c>
      <c r="AJ467" s="21">
        <f t="shared" si="347"/>
        <v>76944.624666312448</v>
      </c>
    </row>
    <row r="468" spans="1:36" x14ac:dyDescent="0.3">
      <c r="A468" s="7" t="s">
        <v>302</v>
      </c>
      <c r="B468" s="55" t="s">
        <v>529</v>
      </c>
      <c r="C468" s="20">
        <f t="shared" ref="C468:AJ468" si="348">+C137+C142+C148+C154+C159+C164</f>
        <v>12580.663416483903</v>
      </c>
      <c r="D468" s="20">
        <f t="shared" si="348"/>
        <v>12814.043364809359</v>
      </c>
      <c r="E468" s="20">
        <f t="shared" si="348"/>
        <v>13690.163141634795</v>
      </c>
      <c r="F468" s="20">
        <f t="shared" si="348"/>
        <v>13481.736982154078</v>
      </c>
      <c r="G468" s="20">
        <f t="shared" si="348"/>
        <v>11093.393434325357</v>
      </c>
      <c r="H468" s="20">
        <f t="shared" si="348"/>
        <v>7592.2305445846714</v>
      </c>
      <c r="I468" s="20">
        <f t="shared" si="348"/>
        <v>10724.394074960863</v>
      </c>
      <c r="J468" s="20">
        <f t="shared" si="348"/>
        <v>10324.572949984453</v>
      </c>
      <c r="K468" s="20">
        <f t="shared" si="348"/>
        <v>9917.2604148933715</v>
      </c>
      <c r="L468" s="20">
        <f t="shared" si="348"/>
        <v>9526.510971187161</v>
      </c>
      <c r="M468" s="20">
        <f t="shared" si="348"/>
        <v>9151.840609447243</v>
      </c>
      <c r="N468" s="20">
        <f t="shared" si="348"/>
        <v>8792.7015151359847</v>
      </c>
      <c r="O468" s="20">
        <f t="shared" si="348"/>
        <v>8448.7552617246511</v>
      </c>
      <c r="P468" s="20">
        <f t="shared" si="348"/>
        <v>8119.4766277026156</v>
      </c>
      <c r="Q468" s="20">
        <f t="shared" si="348"/>
        <v>7804.6074501036255</v>
      </c>
      <c r="R468" s="20">
        <f t="shared" si="348"/>
        <v>7503.6623925902377</v>
      </c>
      <c r="S468" s="20">
        <f t="shared" si="348"/>
        <v>7592.8329248955351</v>
      </c>
      <c r="T468" s="20">
        <f t="shared" si="348"/>
        <v>7606.2646312665129</v>
      </c>
      <c r="U468" s="20">
        <f t="shared" si="348"/>
        <v>7619.7943481566463</v>
      </c>
      <c r="V468" s="20">
        <f t="shared" si="348"/>
        <v>7633.941202743129</v>
      </c>
      <c r="W468" s="20">
        <f t="shared" si="348"/>
        <v>7647.6851829846046</v>
      </c>
      <c r="X468" s="20">
        <f t="shared" si="348"/>
        <v>7661.8351577640824</v>
      </c>
      <c r="Y468" s="20">
        <f t="shared" si="348"/>
        <v>7678.1333312455035</v>
      </c>
      <c r="Z468" s="20">
        <f t="shared" si="348"/>
        <v>7694.6442101620332</v>
      </c>
      <c r="AA468" s="20">
        <f t="shared" si="348"/>
        <v>7711.9664208568847</v>
      </c>
      <c r="AB468" s="20">
        <f t="shared" si="348"/>
        <v>7729.4500189010614</v>
      </c>
      <c r="AC468" s="20">
        <f t="shared" si="348"/>
        <v>7748.1605682527324</v>
      </c>
      <c r="AD468" s="20">
        <f t="shared" si="348"/>
        <v>7767.2368231615783</v>
      </c>
      <c r="AE468" s="20">
        <f t="shared" si="348"/>
        <v>7786.5220004909179</v>
      </c>
      <c r="AF468" s="20">
        <f t="shared" si="348"/>
        <v>7788.6367836857762</v>
      </c>
      <c r="AG468" s="20">
        <f t="shared" si="348"/>
        <v>7785.4347071195598</v>
      </c>
      <c r="AH468" s="20">
        <f t="shared" si="348"/>
        <v>7782.7269910936384</v>
      </c>
      <c r="AI468" s="20">
        <f t="shared" si="348"/>
        <v>7780.5037493199579</v>
      </c>
      <c r="AJ468" s="21">
        <f t="shared" si="348"/>
        <v>7778.9793517819353</v>
      </c>
    </row>
    <row r="469" spans="1:36" x14ac:dyDescent="0.3">
      <c r="A469" s="11" t="s">
        <v>303</v>
      </c>
      <c r="B469" s="56" t="s">
        <v>529</v>
      </c>
      <c r="C469" s="23">
        <f t="shared" ref="C469:AJ469" si="349">+C127+C128+C129+C130+C131+C132</f>
        <v>192718.85545334988</v>
      </c>
      <c r="D469" s="23">
        <f t="shared" si="349"/>
        <v>190340.03735514457</v>
      </c>
      <c r="E469" s="23">
        <f t="shared" si="349"/>
        <v>193121.48234921685</v>
      </c>
      <c r="F469" s="23">
        <f t="shared" si="349"/>
        <v>187728.54224913899</v>
      </c>
      <c r="G469" s="23">
        <f t="shared" si="349"/>
        <v>191074.46167454653</v>
      </c>
      <c r="H469" s="23">
        <f t="shared" si="349"/>
        <v>193556.08712428756</v>
      </c>
      <c r="I469" s="23">
        <f t="shared" si="349"/>
        <v>201485.75880094321</v>
      </c>
      <c r="J469" s="23">
        <f t="shared" si="349"/>
        <v>200485.36994468389</v>
      </c>
      <c r="K469" s="23">
        <f t="shared" si="349"/>
        <v>199042.91086287182</v>
      </c>
      <c r="L469" s="23">
        <f t="shared" si="349"/>
        <v>197616.94438393819</v>
      </c>
      <c r="M469" s="23">
        <f t="shared" si="349"/>
        <v>196204.54780869541</v>
      </c>
      <c r="N469" s="23">
        <f t="shared" si="349"/>
        <v>194800.87136135064</v>
      </c>
      <c r="O469" s="23">
        <f t="shared" si="349"/>
        <v>193405.10803276749</v>
      </c>
      <c r="P469" s="23">
        <f t="shared" si="349"/>
        <v>192011.8551307942</v>
      </c>
      <c r="Q469" s="23">
        <f t="shared" si="349"/>
        <v>190621.45554169611</v>
      </c>
      <c r="R469" s="23">
        <f t="shared" si="349"/>
        <v>189228.54141535194</v>
      </c>
      <c r="S469" s="23">
        <f t="shared" si="349"/>
        <v>187720.42170679275</v>
      </c>
      <c r="T469" s="23">
        <f t="shared" si="349"/>
        <v>186235.94087620414</v>
      </c>
      <c r="U469" s="23">
        <f t="shared" si="349"/>
        <v>184770.66921879022</v>
      </c>
      <c r="V469" s="23">
        <f t="shared" si="349"/>
        <v>183337.00567794908</v>
      </c>
      <c r="W469" s="23">
        <f t="shared" si="349"/>
        <v>181837.54235237191</v>
      </c>
      <c r="X469" s="23">
        <f t="shared" si="349"/>
        <v>180381.25129238612</v>
      </c>
      <c r="Y469" s="23">
        <f t="shared" si="349"/>
        <v>178992.5939636426</v>
      </c>
      <c r="Z469" s="23">
        <f t="shared" si="349"/>
        <v>177625.391117683</v>
      </c>
      <c r="AA469" s="23">
        <f t="shared" si="349"/>
        <v>176292.49133320324</v>
      </c>
      <c r="AB469" s="23">
        <f t="shared" si="349"/>
        <v>174979.44649744674</v>
      </c>
      <c r="AC469" s="23">
        <f t="shared" si="349"/>
        <v>173609.56335278516</v>
      </c>
      <c r="AD469" s="23">
        <f t="shared" si="349"/>
        <v>172255.33759304261</v>
      </c>
      <c r="AE469" s="23">
        <f t="shared" si="349"/>
        <v>170926.58891344615</v>
      </c>
      <c r="AF469" s="23">
        <f t="shared" si="349"/>
        <v>169614.74392956798</v>
      </c>
      <c r="AG469" s="23">
        <f t="shared" si="349"/>
        <v>168089.42742528947</v>
      </c>
      <c r="AH469" s="23">
        <f t="shared" si="349"/>
        <v>166514.28331804092</v>
      </c>
      <c r="AI469" s="23">
        <f t="shared" si="349"/>
        <v>164967.34254041352</v>
      </c>
      <c r="AJ469" s="24">
        <f t="shared" si="349"/>
        <v>163452.64382114782</v>
      </c>
    </row>
    <row r="470" spans="1:36" x14ac:dyDescent="0.3">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row>
    <row r="471" spans="1:36" x14ac:dyDescent="0.3">
      <c r="A471" s="16" t="s">
        <v>386</v>
      </c>
      <c r="B471" s="54" t="s">
        <v>526</v>
      </c>
      <c r="C471" s="222">
        <v>94.6</v>
      </c>
      <c r="D471" s="222">
        <v>94.6</v>
      </c>
      <c r="E471" s="222">
        <v>94.6</v>
      </c>
      <c r="F471" s="222">
        <v>94.6</v>
      </c>
      <c r="G471" s="222">
        <v>94.6</v>
      </c>
      <c r="H471" s="222">
        <v>94.6</v>
      </c>
      <c r="I471" s="222">
        <v>94.6</v>
      </c>
      <c r="J471" s="222">
        <v>94.6</v>
      </c>
      <c r="K471" s="222">
        <v>94.6</v>
      </c>
      <c r="L471" s="222">
        <v>94.6</v>
      </c>
      <c r="M471" s="222">
        <v>94.6</v>
      </c>
      <c r="N471" s="222">
        <v>94.6</v>
      </c>
      <c r="O471" s="222">
        <v>94.6</v>
      </c>
      <c r="P471" s="222">
        <v>94.6</v>
      </c>
      <c r="Q471" s="222">
        <v>94.6</v>
      </c>
      <c r="R471" s="222">
        <v>94.6</v>
      </c>
      <c r="S471" s="222">
        <v>94.6</v>
      </c>
      <c r="T471" s="222">
        <v>94.6</v>
      </c>
      <c r="U471" s="222">
        <v>94.6</v>
      </c>
      <c r="V471" s="222">
        <v>94.6</v>
      </c>
      <c r="W471" s="222">
        <v>94.6</v>
      </c>
      <c r="X471" s="222">
        <v>94.6</v>
      </c>
      <c r="Y471" s="222">
        <v>94.6</v>
      </c>
      <c r="Z471" s="222">
        <v>94.6</v>
      </c>
      <c r="AA471" s="222">
        <v>94.6</v>
      </c>
      <c r="AB471" s="222">
        <v>94.6</v>
      </c>
      <c r="AC471" s="222">
        <v>94.6</v>
      </c>
      <c r="AD471" s="222">
        <v>94.6</v>
      </c>
      <c r="AE471" s="222">
        <v>94.6</v>
      </c>
      <c r="AF471" s="222">
        <v>94.6</v>
      </c>
      <c r="AG471" s="222">
        <v>94.6</v>
      </c>
      <c r="AH471" s="222">
        <v>94.6</v>
      </c>
      <c r="AI471" s="222">
        <v>94.6</v>
      </c>
      <c r="AJ471" s="223">
        <v>94.6</v>
      </c>
    </row>
    <row r="472" spans="1:36" x14ac:dyDescent="0.3">
      <c r="A472" s="7" t="s">
        <v>387</v>
      </c>
      <c r="B472" s="55" t="s">
        <v>526</v>
      </c>
      <c r="C472" s="225">
        <v>73.3</v>
      </c>
      <c r="D472" s="225">
        <v>73.3</v>
      </c>
      <c r="E472" s="225">
        <v>73.3</v>
      </c>
      <c r="F472" s="225">
        <v>73.3</v>
      </c>
      <c r="G472" s="225">
        <v>73.3</v>
      </c>
      <c r="H472" s="225">
        <v>73.3</v>
      </c>
      <c r="I472" s="225">
        <v>73.3</v>
      </c>
      <c r="J472" s="225">
        <v>73.3</v>
      </c>
      <c r="K472" s="225">
        <v>73.3</v>
      </c>
      <c r="L472" s="225">
        <v>73.3</v>
      </c>
      <c r="M472" s="225">
        <v>73.3</v>
      </c>
      <c r="N472" s="225">
        <v>73.3</v>
      </c>
      <c r="O472" s="225">
        <v>73.3</v>
      </c>
      <c r="P472" s="225">
        <v>73.3</v>
      </c>
      <c r="Q472" s="225">
        <v>73.3</v>
      </c>
      <c r="R472" s="225">
        <v>73.3</v>
      </c>
      <c r="S472" s="225">
        <v>73.3</v>
      </c>
      <c r="T472" s="225">
        <v>73.3</v>
      </c>
      <c r="U472" s="225">
        <v>73.3</v>
      </c>
      <c r="V472" s="225">
        <v>73.3</v>
      </c>
      <c r="W472" s="225">
        <v>73.3</v>
      </c>
      <c r="X472" s="225">
        <v>73.3</v>
      </c>
      <c r="Y472" s="225">
        <v>73.3</v>
      </c>
      <c r="Z472" s="225">
        <v>73.3</v>
      </c>
      <c r="AA472" s="225">
        <v>73.3</v>
      </c>
      <c r="AB472" s="225">
        <v>73.3</v>
      </c>
      <c r="AC472" s="225">
        <v>73.3</v>
      </c>
      <c r="AD472" s="225">
        <v>73.3</v>
      </c>
      <c r="AE472" s="225">
        <v>73.3</v>
      </c>
      <c r="AF472" s="225">
        <v>73.3</v>
      </c>
      <c r="AG472" s="225">
        <v>73.3</v>
      </c>
      <c r="AH472" s="225">
        <v>73.3</v>
      </c>
      <c r="AI472" s="225">
        <v>73.3</v>
      </c>
      <c r="AJ472" s="226">
        <v>73.3</v>
      </c>
    </row>
    <row r="473" spans="1:36" x14ac:dyDescent="0.3">
      <c r="A473" s="7" t="s">
        <v>388</v>
      </c>
      <c r="B473" s="55" t="s">
        <v>526</v>
      </c>
      <c r="C473" s="225">
        <v>56.1</v>
      </c>
      <c r="D473" s="225">
        <v>56.1</v>
      </c>
      <c r="E473" s="225">
        <v>56.1</v>
      </c>
      <c r="F473" s="225">
        <v>56.1</v>
      </c>
      <c r="G473" s="225">
        <v>56.1</v>
      </c>
      <c r="H473" s="225">
        <v>56.1</v>
      </c>
      <c r="I473" s="225">
        <v>56.1</v>
      </c>
      <c r="J473" s="225">
        <v>56.1</v>
      </c>
      <c r="K473" s="225">
        <v>56.1</v>
      </c>
      <c r="L473" s="225">
        <v>56.1</v>
      </c>
      <c r="M473" s="225">
        <v>56.1</v>
      </c>
      <c r="N473" s="225">
        <v>56.1</v>
      </c>
      <c r="O473" s="225">
        <v>56.1</v>
      </c>
      <c r="P473" s="225">
        <v>56.1</v>
      </c>
      <c r="Q473" s="225">
        <v>56.1</v>
      </c>
      <c r="R473" s="225">
        <v>56.1</v>
      </c>
      <c r="S473" s="225">
        <v>56.1</v>
      </c>
      <c r="T473" s="225">
        <v>56.1</v>
      </c>
      <c r="U473" s="225">
        <v>56.1</v>
      </c>
      <c r="V473" s="225">
        <v>56.1</v>
      </c>
      <c r="W473" s="225">
        <v>56.1</v>
      </c>
      <c r="X473" s="225">
        <v>56.1</v>
      </c>
      <c r="Y473" s="225">
        <v>56.1</v>
      </c>
      <c r="Z473" s="225">
        <v>56.1</v>
      </c>
      <c r="AA473" s="225">
        <v>56.1</v>
      </c>
      <c r="AB473" s="225">
        <v>56.1</v>
      </c>
      <c r="AC473" s="225">
        <v>56.1</v>
      </c>
      <c r="AD473" s="225">
        <v>56.1</v>
      </c>
      <c r="AE473" s="225">
        <v>56.1</v>
      </c>
      <c r="AF473" s="225">
        <v>56.1</v>
      </c>
      <c r="AG473" s="225">
        <v>56.1</v>
      </c>
      <c r="AH473" s="225">
        <v>56.1</v>
      </c>
      <c r="AI473" s="225">
        <v>56.1</v>
      </c>
      <c r="AJ473" s="226">
        <v>56.1</v>
      </c>
    </row>
    <row r="474" spans="1:36" x14ac:dyDescent="0.3">
      <c r="A474" s="7" t="s">
        <v>389</v>
      </c>
      <c r="B474" s="55" t="s">
        <v>526</v>
      </c>
      <c r="C474" s="225">
        <f>+(112+100)/2</f>
        <v>106</v>
      </c>
      <c r="D474" s="225">
        <f t="shared" ref="D474:AJ474" si="350">+(112+100)/2</f>
        <v>106</v>
      </c>
      <c r="E474" s="225">
        <f t="shared" si="350"/>
        <v>106</v>
      </c>
      <c r="F474" s="225">
        <f t="shared" si="350"/>
        <v>106</v>
      </c>
      <c r="G474" s="225">
        <f t="shared" si="350"/>
        <v>106</v>
      </c>
      <c r="H474" s="225">
        <f t="shared" si="350"/>
        <v>106</v>
      </c>
      <c r="I474" s="225">
        <f t="shared" si="350"/>
        <v>106</v>
      </c>
      <c r="J474" s="225">
        <f t="shared" si="350"/>
        <v>106</v>
      </c>
      <c r="K474" s="225">
        <f t="shared" si="350"/>
        <v>106</v>
      </c>
      <c r="L474" s="225">
        <f t="shared" si="350"/>
        <v>106</v>
      </c>
      <c r="M474" s="225">
        <f t="shared" si="350"/>
        <v>106</v>
      </c>
      <c r="N474" s="225">
        <f t="shared" si="350"/>
        <v>106</v>
      </c>
      <c r="O474" s="225">
        <f t="shared" si="350"/>
        <v>106</v>
      </c>
      <c r="P474" s="225">
        <f t="shared" si="350"/>
        <v>106</v>
      </c>
      <c r="Q474" s="225">
        <f t="shared" si="350"/>
        <v>106</v>
      </c>
      <c r="R474" s="225">
        <f t="shared" si="350"/>
        <v>106</v>
      </c>
      <c r="S474" s="225">
        <f t="shared" si="350"/>
        <v>106</v>
      </c>
      <c r="T474" s="225">
        <f t="shared" si="350"/>
        <v>106</v>
      </c>
      <c r="U474" s="225">
        <f t="shared" si="350"/>
        <v>106</v>
      </c>
      <c r="V474" s="225">
        <f t="shared" si="350"/>
        <v>106</v>
      </c>
      <c r="W474" s="225">
        <f t="shared" si="350"/>
        <v>106</v>
      </c>
      <c r="X474" s="225">
        <f t="shared" si="350"/>
        <v>106</v>
      </c>
      <c r="Y474" s="225">
        <f t="shared" si="350"/>
        <v>106</v>
      </c>
      <c r="Z474" s="225">
        <f t="shared" si="350"/>
        <v>106</v>
      </c>
      <c r="AA474" s="225">
        <f t="shared" si="350"/>
        <v>106</v>
      </c>
      <c r="AB474" s="225">
        <f t="shared" si="350"/>
        <v>106</v>
      </c>
      <c r="AC474" s="225">
        <f t="shared" si="350"/>
        <v>106</v>
      </c>
      <c r="AD474" s="225">
        <f t="shared" si="350"/>
        <v>106</v>
      </c>
      <c r="AE474" s="225">
        <f t="shared" si="350"/>
        <v>106</v>
      </c>
      <c r="AF474" s="225">
        <f t="shared" si="350"/>
        <v>106</v>
      </c>
      <c r="AG474" s="225">
        <f t="shared" si="350"/>
        <v>106</v>
      </c>
      <c r="AH474" s="225">
        <f t="shared" si="350"/>
        <v>106</v>
      </c>
      <c r="AI474" s="225">
        <f t="shared" si="350"/>
        <v>106</v>
      </c>
      <c r="AJ474" s="226">
        <f t="shared" si="350"/>
        <v>106</v>
      </c>
    </row>
    <row r="475" spans="1:36" x14ac:dyDescent="0.3">
      <c r="A475" s="11" t="s">
        <v>390</v>
      </c>
      <c r="B475" s="56" t="s">
        <v>526</v>
      </c>
      <c r="C475" s="229">
        <v>65.646000000000001</v>
      </c>
      <c r="D475" s="229">
        <v>65.646000000000001</v>
      </c>
      <c r="E475" s="229">
        <v>65.646000000000001</v>
      </c>
      <c r="F475" s="229">
        <v>65.646000000000001</v>
      </c>
      <c r="G475" s="229">
        <v>65.646000000000001</v>
      </c>
      <c r="H475" s="229">
        <v>65.646000000000001</v>
      </c>
      <c r="I475" s="229">
        <v>65.646000000000001</v>
      </c>
      <c r="J475" s="229">
        <v>65.646000000000001</v>
      </c>
      <c r="K475" s="229">
        <v>65.646000000000001</v>
      </c>
      <c r="L475" s="229">
        <v>65.646000000000001</v>
      </c>
      <c r="M475" s="229">
        <v>65.646000000000001</v>
      </c>
      <c r="N475" s="229">
        <v>65.646000000000001</v>
      </c>
      <c r="O475" s="229">
        <v>65.646000000000001</v>
      </c>
      <c r="P475" s="229">
        <v>65.646000000000001</v>
      </c>
      <c r="Q475" s="229">
        <v>65.646000000000001</v>
      </c>
      <c r="R475" s="229">
        <v>65.646000000000001</v>
      </c>
      <c r="S475" s="229">
        <v>65.646000000000001</v>
      </c>
      <c r="T475" s="229">
        <v>65.646000000000001</v>
      </c>
      <c r="U475" s="229">
        <v>65.646000000000001</v>
      </c>
      <c r="V475" s="229">
        <v>65.646000000000001</v>
      </c>
      <c r="W475" s="229">
        <v>65.646000000000001</v>
      </c>
      <c r="X475" s="229">
        <v>65.646000000000001</v>
      </c>
      <c r="Y475" s="229">
        <v>65.646000000000001</v>
      </c>
      <c r="Z475" s="229">
        <v>65.646000000000001</v>
      </c>
      <c r="AA475" s="229">
        <v>65.646000000000001</v>
      </c>
      <c r="AB475" s="229">
        <v>65.646000000000001</v>
      </c>
      <c r="AC475" s="229">
        <v>65.646000000000001</v>
      </c>
      <c r="AD475" s="229">
        <v>65.646000000000001</v>
      </c>
      <c r="AE475" s="229">
        <v>65.646000000000001</v>
      </c>
      <c r="AF475" s="229">
        <v>65.646000000000001</v>
      </c>
      <c r="AG475" s="229">
        <v>65.646000000000001</v>
      </c>
      <c r="AH475" s="229">
        <v>65.646000000000001</v>
      </c>
      <c r="AI475" s="229">
        <v>65.646000000000001</v>
      </c>
      <c r="AJ475" s="230">
        <v>65.646000000000001</v>
      </c>
    </row>
    <row r="477" spans="1:36" x14ac:dyDescent="0.3">
      <c r="A477" s="16" t="s">
        <v>391</v>
      </c>
      <c r="B477" s="54" t="s">
        <v>529</v>
      </c>
      <c r="C477" s="17">
        <f>+C464*C471</f>
        <v>1376466.7977353933</v>
      </c>
      <c r="D477" s="17">
        <f t="shared" ref="D477:I477" si="351">+D464*D471</f>
        <v>1185838.8269140087</v>
      </c>
      <c r="E477" s="17">
        <f t="shared" si="351"/>
        <v>1198931.8425741151</v>
      </c>
      <c r="F477" s="17">
        <f t="shared" si="351"/>
        <v>1266227.2793874505</v>
      </c>
      <c r="G477" s="17">
        <f t="shared" si="351"/>
        <v>1088839.6830978815</v>
      </c>
      <c r="H477" s="17">
        <f t="shared" si="351"/>
        <v>1178760.7015185186</v>
      </c>
      <c r="I477" s="17">
        <f t="shared" si="351"/>
        <v>977481.15450808569</v>
      </c>
      <c r="J477" s="17">
        <f t="shared" ref="J477:Z477" si="352">+J464*J471</f>
        <v>908881.25773988443</v>
      </c>
      <c r="K477" s="17">
        <f t="shared" si="352"/>
        <v>840484.58744389575</v>
      </c>
      <c r="L477" s="17">
        <f t="shared" si="352"/>
        <v>774466.25721704622</v>
      </c>
      <c r="M477" s="17">
        <f t="shared" si="352"/>
        <v>710766.82517768582</v>
      </c>
      <c r="N477" s="17">
        <f t="shared" si="352"/>
        <v>649324.49913256476</v>
      </c>
      <c r="O477" s="17">
        <f t="shared" si="352"/>
        <v>590095.86431391619</v>
      </c>
      <c r="P477" s="17">
        <f t="shared" si="352"/>
        <v>533026.00075243704</v>
      </c>
      <c r="Q477" s="17">
        <f t="shared" si="352"/>
        <v>478080.52367927012</v>
      </c>
      <c r="R477" s="17">
        <f t="shared" si="352"/>
        <v>425211.96603247913</v>
      </c>
      <c r="S477" s="17">
        <f t="shared" si="352"/>
        <v>373519.74718147627</v>
      </c>
      <c r="T477" s="17">
        <f t="shared" si="352"/>
        <v>324218.66356022708</v>
      </c>
      <c r="U477" s="17">
        <f t="shared" si="352"/>
        <v>277099.36206307879</v>
      </c>
      <c r="V477" s="17">
        <f t="shared" si="352"/>
        <v>232121.6946612802</v>
      </c>
      <c r="W477" s="17">
        <f t="shared" si="352"/>
        <v>189217.86252363859</v>
      </c>
      <c r="X477" s="17">
        <f t="shared" si="352"/>
        <v>148323.85438988567</v>
      </c>
      <c r="Y477" s="17">
        <f t="shared" si="352"/>
        <v>109413.84850829253</v>
      </c>
      <c r="Z477" s="17">
        <f t="shared" si="352"/>
        <v>72389.463357235116</v>
      </c>
      <c r="AA477" s="17">
        <f t="shared" ref="AA477:AJ477" si="353">+AA464*AA471</f>
        <v>37204.3696440075</v>
      </c>
      <c r="AB477" s="17">
        <f t="shared" si="353"/>
        <v>3801.7429093647397</v>
      </c>
      <c r="AC477" s="17">
        <f t="shared" si="353"/>
        <v>0</v>
      </c>
      <c r="AD477" s="17">
        <f t="shared" si="353"/>
        <v>0</v>
      </c>
      <c r="AE477" s="17">
        <f t="shared" si="353"/>
        <v>0</v>
      </c>
      <c r="AF477" s="17">
        <f t="shared" si="353"/>
        <v>0</v>
      </c>
      <c r="AG477" s="17">
        <f t="shared" si="353"/>
        <v>0</v>
      </c>
      <c r="AH477" s="17">
        <f t="shared" si="353"/>
        <v>0</v>
      </c>
      <c r="AI477" s="17">
        <f t="shared" si="353"/>
        <v>0</v>
      </c>
      <c r="AJ477" s="34">
        <f t="shared" si="353"/>
        <v>0</v>
      </c>
    </row>
    <row r="478" spans="1:36" x14ac:dyDescent="0.3">
      <c r="A478" s="7" t="s">
        <v>392</v>
      </c>
      <c r="B478" s="55" t="s">
        <v>529</v>
      </c>
      <c r="C478" s="3">
        <f>+C465*C472</f>
        <v>26141585.702467456</v>
      </c>
      <c r="D478" s="3">
        <f t="shared" ref="D478:I478" si="354">+D465*D472</f>
        <v>25319679.884962004</v>
      </c>
      <c r="E478" s="3">
        <f t="shared" si="354"/>
        <v>26132964.272610053</v>
      </c>
      <c r="F478" s="3">
        <f>+F465*F472</f>
        <v>22925829.452083901</v>
      </c>
      <c r="G478" s="3">
        <f t="shared" si="354"/>
        <v>23571583.670812413</v>
      </c>
      <c r="H478" s="3">
        <f t="shared" si="354"/>
        <v>24959844.902129553</v>
      </c>
      <c r="I478" s="3">
        <f t="shared" si="354"/>
        <v>25190824.710057478</v>
      </c>
      <c r="J478" s="3">
        <f>+J465*J472</f>
        <v>25050907.684305809</v>
      </c>
      <c r="K478" s="3">
        <f t="shared" ref="K478:Z478" si="355">+K465*K472</f>
        <v>24854954.728609674</v>
      </c>
      <c r="L478" s="3">
        <f t="shared" si="355"/>
        <v>24660319.908424895</v>
      </c>
      <c r="M478" s="3">
        <f t="shared" si="355"/>
        <v>24466660.297425177</v>
      </c>
      <c r="N478" s="3">
        <f t="shared" si="355"/>
        <v>24273393.378089197</v>
      </c>
      <c r="O478" s="3">
        <f t="shared" si="355"/>
        <v>24080441.423536796</v>
      </c>
      <c r="P478" s="3">
        <f t="shared" si="355"/>
        <v>23887154.981615543</v>
      </c>
      <c r="Q478" s="3">
        <f t="shared" si="355"/>
        <v>23693600.777256705</v>
      </c>
      <c r="R478" s="3">
        <f t="shared" si="355"/>
        <v>23499136.039923709</v>
      </c>
      <c r="S478" s="3">
        <f t="shared" si="355"/>
        <v>23303670.708073471</v>
      </c>
      <c r="T478" s="3">
        <f t="shared" si="355"/>
        <v>23107495.685850456</v>
      </c>
      <c r="U478" s="3">
        <f t="shared" si="355"/>
        <v>22912826.507324837</v>
      </c>
      <c r="V478" s="3">
        <f t="shared" si="355"/>
        <v>22721217.082927689</v>
      </c>
      <c r="W478" s="3">
        <f t="shared" si="355"/>
        <v>22531625.749916546</v>
      </c>
      <c r="X478" s="3">
        <f t="shared" si="355"/>
        <v>22343920.302142244</v>
      </c>
      <c r="Y478" s="3">
        <f t="shared" si="355"/>
        <v>22163557.367624443</v>
      </c>
      <c r="Z478" s="3">
        <f t="shared" si="355"/>
        <v>21984834.177511211</v>
      </c>
      <c r="AA478" s="3">
        <f t="shared" ref="AA478:AJ478" si="356">+AA465*AA472</f>
        <v>21809046.886029635</v>
      </c>
      <c r="AB478" s="3">
        <f t="shared" si="356"/>
        <v>21634859.884526953</v>
      </c>
      <c r="AC478" s="3">
        <f t="shared" si="356"/>
        <v>21464328.036013704</v>
      </c>
      <c r="AD478" s="3">
        <f t="shared" si="356"/>
        <v>21295791.371973813</v>
      </c>
      <c r="AE478" s="3">
        <f t="shared" si="356"/>
        <v>21128909.248873267</v>
      </c>
      <c r="AF478" s="3">
        <f t="shared" si="356"/>
        <v>20958937.780602809</v>
      </c>
      <c r="AG478" s="3">
        <f>+AG465*AG472</f>
        <v>20822114.960469022</v>
      </c>
      <c r="AH478" s="3">
        <f t="shared" si="356"/>
        <v>20698953.891003609</v>
      </c>
      <c r="AI478" s="3">
        <f t="shared" si="356"/>
        <v>20578532.229430579</v>
      </c>
      <c r="AJ478" s="35">
        <f t="shared" si="356"/>
        <v>20461369.333337143</v>
      </c>
    </row>
    <row r="479" spans="1:36" x14ac:dyDescent="0.3">
      <c r="A479" s="7" t="s">
        <v>393</v>
      </c>
      <c r="B479" s="55" t="s">
        <v>529</v>
      </c>
      <c r="C479" s="3">
        <f>+C466*C473</f>
        <v>4843786.7541185254</v>
      </c>
      <c r="D479" s="3">
        <f t="shared" ref="D479:E481" si="357">+D466*D473</f>
        <v>4823101.3993046861</v>
      </c>
      <c r="E479" s="3">
        <f t="shared" si="357"/>
        <v>4974883.3878918029</v>
      </c>
      <c r="F479" s="3">
        <f>+F466*F473</f>
        <v>4670121.0296632759</v>
      </c>
      <c r="G479" s="3">
        <f t="shared" ref="G479:H481" si="358">+G466*G473</f>
        <v>5163863.3215715736</v>
      </c>
      <c r="H479" s="3">
        <f t="shared" si="358"/>
        <v>4533965.581412836</v>
      </c>
      <c r="I479" s="3">
        <f t="shared" ref="I479:Z479" si="359">+I466*I473</f>
        <v>4851787.054132998</v>
      </c>
      <c r="J479" s="3">
        <f t="shared" si="359"/>
        <v>4833668.642440157</v>
      </c>
      <c r="K479" s="3">
        <f t="shared" si="359"/>
        <v>4803835.1814579749</v>
      </c>
      <c r="L479" s="3">
        <f t="shared" si="359"/>
        <v>4773355.3055198928</v>
      </c>
      <c r="M479" s="3">
        <f t="shared" si="359"/>
        <v>4742184.2618613159</v>
      </c>
      <c r="N479" s="3">
        <f t="shared" si="359"/>
        <v>4710230.0519577293</v>
      </c>
      <c r="O479" s="3">
        <f t="shared" si="359"/>
        <v>4677497.9034662312</v>
      </c>
      <c r="P479" s="3">
        <f t="shared" si="359"/>
        <v>4643881.5886895033</v>
      </c>
      <c r="Q479" s="3">
        <f t="shared" si="359"/>
        <v>4609413.625186163</v>
      </c>
      <c r="R479" s="3">
        <f t="shared" si="359"/>
        <v>4573988.3496309202</v>
      </c>
      <c r="S479" s="3">
        <f t="shared" si="359"/>
        <v>4531243.5372030372</v>
      </c>
      <c r="T479" s="3">
        <f t="shared" si="359"/>
        <v>4489004.7969855154</v>
      </c>
      <c r="U479" s="3">
        <f t="shared" si="359"/>
        <v>4446469.4512654673</v>
      </c>
      <c r="V479" s="3">
        <f t="shared" si="359"/>
        <v>4403960.3274445925</v>
      </c>
      <c r="W479" s="3">
        <f t="shared" si="359"/>
        <v>4360286.387973127</v>
      </c>
      <c r="X479" s="3">
        <f t="shared" si="359"/>
        <v>4316673.4689636342</v>
      </c>
      <c r="Y479" s="3">
        <f t="shared" si="359"/>
        <v>4273975.076432175</v>
      </c>
      <c r="Z479" s="3">
        <f t="shared" si="359"/>
        <v>4231106.3971328717</v>
      </c>
      <c r="AA479" s="3">
        <f t="shared" ref="AA479:AJ479" si="360">+AA466*AA473</f>
        <v>4188425.2267513294</v>
      </c>
      <c r="AB479" s="3">
        <f t="shared" si="360"/>
        <v>4145565.1585266725</v>
      </c>
      <c r="AC479" s="3">
        <f t="shared" si="360"/>
        <v>4097461.5657110112</v>
      </c>
      <c r="AD479" s="3">
        <f t="shared" si="360"/>
        <v>4048820.825929502</v>
      </c>
      <c r="AE479" s="3">
        <f t="shared" si="360"/>
        <v>4000338.4463597299</v>
      </c>
      <c r="AF479" s="3">
        <f t="shared" si="360"/>
        <v>3958931.208097754</v>
      </c>
      <c r="AG479" s="3">
        <f t="shared" si="360"/>
        <v>3916694.1306438311</v>
      </c>
      <c r="AH479" s="3">
        <f t="shared" si="360"/>
        <v>3873652.2580710077</v>
      </c>
      <c r="AI479" s="3">
        <f t="shared" si="360"/>
        <v>3830868.9683415233</v>
      </c>
      <c r="AJ479" s="35">
        <f t="shared" si="360"/>
        <v>3788452.8469931525</v>
      </c>
    </row>
    <row r="480" spans="1:36" x14ac:dyDescent="0.3">
      <c r="A480" s="7" t="s">
        <v>394</v>
      </c>
      <c r="B480" s="55" t="s">
        <v>529</v>
      </c>
      <c r="C480" s="3">
        <f>+C467*C474</f>
        <v>11364049.537857542</v>
      </c>
      <c r="D480" s="3">
        <f t="shared" si="357"/>
        <v>11060449.720571423</v>
      </c>
      <c r="E480" s="3">
        <f t="shared" si="357"/>
        <v>11619410.030205296</v>
      </c>
      <c r="F480" s="3">
        <f>+F467*F474</f>
        <v>11532383.782277644</v>
      </c>
      <c r="G480" s="3">
        <f t="shared" si="358"/>
        <v>11776946.816765949</v>
      </c>
      <c r="H480" s="3">
        <f t="shared" si="358"/>
        <v>11911235.256780647</v>
      </c>
      <c r="I480" s="3">
        <f>+I467*I474</f>
        <v>10432872.901038041</v>
      </c>
      <c r="J480" s="3">
        <f t="shared" ref="J480:Z480" si="361">+J467*J474</f>
        <v>10368441.315116318</v>
      </c>
      <c r="K480" s="3">
        <f t="shared" si="361"/>
        <v>10280846.926910046</v>
      </c>
      <c r="L480" s="3">
        <f t="shared" si="361"/>
        <v>10193843.068401726</v>
      </c>
      <c r="M480" s="3">
        <f t="shared" si="361"/>
        <v>10107287.995613145</v>
      </c>
      <c r="N480" s="3">
        <f t="shared" si="361"/>
        <v>10020941.406398688</v>
      </c>
      <c r="O480" s="3">
        <f t="shared" si="361"/>
        <v>9934771.8791230638</v>
      </c>
      <c r="P480" s="3">
        <f t="shared" si="361"/>
        <v>9848512.3577729035</v>
      </c>
      <c r="Q480" s="3">
        <f t="shared" si="361"/>
        <v>9762191.5796125624</v>
      </c>
      <c r="R480" s="3">
        <f t="shared" si="361"/>
        <v>9675546.0898755547</v>
      </c>
      <c r="S480" s="3">
        <f t="shared" si="361"/>
        <v>9578066.5948616993</v>
      </c>
      <c r="T480" s="3">
        <f t="shared" si="361"/>
        <v>9482758.0734645668</v>
      </c>
      <c r="U480" s="3">
        <f t="shared" si="361"/>
        <v>9388446.5139341708</v>
      </c>
      <c r="V480" s="3">
        <f t="shared" si="361"/>
        <v>9295763.4199217595</v>
      </c>
      <c r="W480" s="3">
        <f t="shared" si="361"/>
        <v>9217814.4646628238</v>
      </c>
      <c r="X480" s="3">
        <f t="shared" si="361"/>
        <v>9137759.0262626074</v>
      </c>
      <c r="Y480" s="3">
        <f t="shared" si="361"/>
        <v>9060790.5906788632</v>
      </c>
      <c r="Z480" s="3">
        <f t="shared" si="361"/>
        <v>8984577.378514085</v>
      </c>
      <c r="AA480" s="3">
        <f t="shared" ref="AA480:AJ480" si="362">+AA467*AA474</f>
        <v>8910718.0324591454</v>
      </c>
      <c r="AB480" s="3">
        <f t="shared" si="362"/>
        <v>8837179.6449180469</v>
      </c>
      <c r="AC480" s="3">
        <f t="shared" si="362"/>
        <v>8756669.9504984245</v>
      </c>
      <c r="AD480" s="3">
        <f t="shared" si="362"/>
        <v>8676346.2682394255</v>
      </c>
      <c r="AE480" s="3">
        <f t="shared" si="362"/>
        <v>8597217.552616505</v>
      </c>
      <c r="AF480" s="3">
        <f t="shared" si="362"/>
        <v>8519793.7866659034</v>
      </c>
      <c r="AG480" s="3">
        <f t="shared" si="362"/>
        <v>8429854.9597649407</v>
      </c>
      <c r="AH480" s="3">
        <f t="shared" si="362"/>
        <v>8336924.0487892237</v>
      </c>
      <c r="AI480" s="3">
        <f t="shared" si="362"/>
        <v>8245616.4350264501</v>
      </c>
      <c r="AJ480" s="35">
        <f t="shared" si="362"/>
        <v>8156130.2146291193</v>
      </c>
    </row>
    <row r="481" spans="1:36" x14ac:dyDescent="0.3">
      <c r="A481" s="11" t="s">
        <v>395</v>
      </c>
      <c r="B481" s="56" t="s">
        <v>529</v>
      </c>
      <c r="C481" s="22">
        <f>+C468*C475</f>
        <v>825870.23063850228</v>
      </c>
      <c r="D481" s="22">
        <f t="shared" si="357"/>
        <v>841190.69072627521</v>
      </c>
      <c r="E481" s="22">
        <f t="shared" si="357"/>
        <v>898704.44959575776</v>
      </c>
      <c r="F481" s="22">
        <f>+F468*F475</f>
        <v>885022.10593048658</v>
      </c>
      <c r="G481" s="22">
        <f t="shared" si="358"/>
        <v>728236.90538972244</v>
      </c>
      <c r="H481" s="22">
        <f t="shared" si="358"/>
        <v>498399.56632980536</v>
      </c>
      <c r="I481" s="22">
        <f t="shared" ref="I481:Z481" si="363">+I468*I475</f>
        <v>704013.57344488078</v>
      </c>
      <c r="J481" s="22">
        <f t="shared" si="363"/>
        <v>677766.91587467946</v>
      </c>
      <c r="K481" s="22">
        <f t="shared" si="363"/>
        <v>651028.47719609027</v>
      </c>
      <c r="L481" s="22">
        <f t="shared" si="363"/>
        <v>625377.33921455243</v>
      </c>
      <c r="M481" s="22">
        <f t="shared" si="363"/>
        <v>600781.72864777374</v>
      </c>
      <c r="N481" s="22">
        <f t="shared" si="363"/>
        <v>577205.68366261688</v>
      </c>
      <c r="O481" s="22">
        <f t="shared" si="363"/>
        <v>554626.9879111764</v>
      </c>
      <c r="P481" s="22">
        <f t="shared" si="363"/>
        <v>533011.16270216589</v>
      </c>
      <c r="Q481" s="22">
        <f t="shared" si="363"/>
        <v>512341.2606695026</v>
      </c>
      <c r="R481" s="22">
        <f t="shared" si="363"/>
        <v>492585.42142397875</v>
      </c>
      <c r="S481" s="22">
        <f t="shared" si="363"/>
        <v>498439.11018769233</v>
      </c>
      <c r="T481" s="22">
        <f t="shared" si="363"/>
        <v>499320.84798412153</v>
      </c>
      <c r="U481" s="22">
        <f t="shared" si="363"/>
        <v>500209.01977909124</v>
      </c>
      <c r="V481" s="22">
        <f t="shared" si="363"/>
        <v>501137.70419527544</v>
      </c>
      <c r="W481" s="22">
        <f t="shared" si="363"/>
        <v>502039.94152220734</v>
      </c>
      <c r="X481" s="22">
        <f t="shared" si="363"/>
        <v>502968.83076658094</v>
      </c>
      <c r="Y481" s="22">
        <f t="shared" si="363"/>
        <v>504038.74066294235</v>
      </c>
      <c r="Z481" s="22">
        <f t="shared" si="363"/>
        <v>505122.61382029683</v>
      </c>
      <c r="AA481" s="22">
        <f t="shared" ref="AA481:AJ481" si="364">+AA468*AA475</f>
        <v>506259.74766357103</v>
      </c>
      <c r="AB481" s="22">
        <f t="shared" si="364"/>
        <v>507407.47594077908</v>
      </c>
      <c r="AC481" s="22">
        <f t="shared" si="364"/>
        <v>508635.74866351887</v>
      </c>
      <c r="AD481" s="22">
        <f t="shared" si="364"/>
        <v>509888.02849326498</v>
      </c>
      <c r="AE481" s="22">
        <f t="shared" si="364"/>
        <v>511154.02324422682</v>
      </c>
      <c r="AF481" s="22">
        <f t="shared" si="364"/>
        <v>511292.85030183644</v>
      </c>
      <c r="AG481" s="22">
        <f t="shared" si="364"/>
        <v>511082.64678357064</v>
      </c>
      <c r="AH481" s="22">
        <f t="shared" si="364"/>
        <v>510904.89605733298</v>
      </c>
      <c r="AI481" s="22">
        <f t="shared" si="364"/>
        <v>510758.94912785798</v>
      </c>
      <c r="AJ481" s="36">
        <f t="shared" si="364"/>
        <v>510658.87852707691</v>
      </c>
    </row>
    <row r="483" spans="1:36" x14ac:dyDescent="0.3">
      <c r="A483" s="16" t="s">
        <v>396</v>
      </c>
      <c r="B483" s="54" t="s">
        <v>529</v>
      </c>
      <c r="C483" s="17">
        <f t="shared" ref="C483:AJ483" si="365">+(C10*0.196*8760)+(C11*0.269*8760)+(C15*0.118*8760)+(C12*0.41*8760)+C13+(C14*0.8*8760)</f>
        <v>20606.568480000002</v>
      </c>
      <c r="D483" s="17">
        <f t="shared" si="365"/>
        <v>20898.27648</v>
      </c>
      <c r="E483" s="17">
        <f t="shared" si="365"/>
        <v>21479.72148</v>
      </c>
      <c r="F483" s="17">
        <f t="shared" si="365"/>
        <v>21689.271920000003</v>
      </c>
      <c r="G483" s="17">
        <f t="shared" si="365"/>
        <v>23497.274600000001</v>
      </c>
      <c r="H483" s="17">
        <f t="shared" si="365"/>
        <v>26441.286560000004</v>
      </c>
      <c r="I483" s="17">
        <f t="shared" si="365"/>
        <v>28539.061279999998</v>
      </c>
      <c r="J483" s="17">
        <f t="shared" si="365"/>
        <v>31846.085160000006</v>
      </c>
      <c r="K483" s="17">
        <f t="shared" si="365"/>
        <v>32942.812160307694</v>
      </c>
      <c r="L483" s="17">
        <f t="shared" si="365"/>
        <v>34046.608480615389</v>
      </c>
      <c r="M483" s="17">
        <f t="shared" si="365"/>
        <v>35157.474120923078</v>
      </c>
      <c r="N483" s="17">
        <f t="shared" si="365"/>
        <v>36275.40908123077</v>
      </c>
      <c r="O483" s="17">
        <f t="shared" si="365"/>
        <v>37400.413361538464</v>
      </c>
      <c r="P483" s="17">
        <f t="shared" si="365"/>
        <v>38532.486961846153</v>
      </c>
      <c r="Q483" s="17">
        <f t="shared" si="365"/>
        <v>39671.629882153844</v>
      </c>
      <c r="R483" s="17">
        <f t="shared" si="365"/>
        <v>40817.842122461538</v>
      </c>
      <c r="S483" s="17">
        <f t="shared" si="365"/>
        <v>41971.123682769234</v>
      </c>
      <c r="T483" s="17">
        <f t="shared" si="365"/>
        <v>43131.474563076925</v>
      </c>
      <c r="U483" s="17">
        <f t="shared" si="365"/>
        <v>44298.894763384618</v>
      </c>
      <c r="V483" s="17">
        <f t="shared" si="365"/>
        <v>45473.384283692314</v>
      </c>
      <c r="W483" s="17">
        <f t="shared" si="365"/>
        <v>46654.943123999998</v>
      </c>
      <c r="X483" s="17">
        <f t="shared" si="365"/>
        <v>47843.571284307691</v>
      </c>
      <c r="Y483" s="17">
        <f t="shared" si="365"/>
        <v>49039.268764615386</v>
      </c>
      <c r="Z483" s="17">
        <f t="shared" si="365"/>
        <v>50242.035564923084</v>
      </c>
      <c r="AA483" s="17">
        <f t="shared" si="365"/>
        <v>51451.871685230777</v>
      </c>
      <c r="AB483" s="17">
        <f t="shared" si="365"/>
        <v>52668.777125538465</v>
      </c>
      <c r="AC483" s="17">
        <f t="shared" si="365"/>
        <v>53892.751885846155</v>
      </c>
      <c r="AD483" s="17">
        <f t="shared" si="365"/>
        <v>55123.795966153848</v>
      </c>
      <c r="AE483" s="17">
        <f t="shared" si="365"/>
        <v>56361.909366461536</v>
      </c>
      <c r="AF483" s="17">
        <f t="shared" si="365"/>
        <v>57607.092086769233</v>
      </c>
      <c r="AG483" s="17">
        <f t="shared" si="365"/>
        <v>58859.344127076925</v>
      </c>
      <c r="AH483" s="17">
        <f t="shared" si="365"/>
        <v>60118.665487384627</v>
      </c>
      <c r="AI483" s="17">
        <f t="shared" si="365"/>
        <v>61385.05616769231</v>
      </c>
      <c r="AJ483" s="34">
        <f t="shared" si="365"/>
        <v>62658.516167999995</v>
      </c>
    </row>
    <row r="484" spans="1:36" x14ac:dyDescent="0.3">
      <c r="A484" s="7" t="s">
        <v>458</v>
      </c>
      <c r="B484" s="55" t="s">
        <v>529</v>
      </c>
      <c r="C484" s="3">
        <f>+IF(((C469/3.6)*1.04)-C483&lt;0,0,((C469/3.6)*1.04)-C483)</f>
        <v>35067.767539856628</v>
      </c>
      <c r="D484" s="3">
        <f t="shared" ref="D484:AJ484" si="366">+IF(((D469/3.6)*1.04)-D483&lt;0,0,((D469/3.6)*1.04)-D483)</f>
        <v>34088.845422597318</v>
      </c>
      <c r="E484" s="3">
        <f t="shared" si="366"/>
        <v>34310.928976440424</v>
      </c>
      <c r="F484" s="3">
        <f t="shared" si="366"/>
        <v>32543.418063084599</v>
      </c>
      <c r="G484" s="3">
        <f t="shared" si="366"/>
        <v>31702.014328202331</v>
      </c>
      <c r="H484" s="3">
        <f t="shared" si="366"/>
        <v>29474.916387016401</v>
      </c>
      <c r="I484" s="3">
        <f t="shared" si="366"/>
        <v>29667.935706939152</v>
      </c>
      <c r="J484" s="3">
        <f t="shared" si="366"/>
        <v>26071.910601797561</v>
      </c>
      <c r="K484" s="3">
        <f t="shared" si="366"/>
        <v>24558.473200077497</v>
      </c>
      <c r="L484" s="3">
        <f t="shared" si="366"/>
        <v>23042.73100807787</v>
      </c>
      <c r="M484" s="3">
        <f t="shared" si="366"/>
        <v>21523.83969047782</v>
      </c>
      <c r="N484" s="3">
        <f t="shared" si="366"/>
        <v>20000.39820093719</v>
      </c>
      <c r="O484" s="3">
        <f t="shared" si="366"/>
        <v>18472.173403483255</v>
      </c>
      <c r="P484" s="3">
        <f t="shared" si="366"/>
        <v>16937.604520383284</v>
      </c>
      <c r="Q484" s="3">
        <f t="shared" si="366"/>
        <v>15396.790607669478</v>
      </c>
      <c r="R484" s="3">
        <f t="shared" si="366"/>
        <v>13848.180953084579</v>
      </c>
      <c r="S484" s="3">
        <f t="shared" si="366"/>
        <v>12259.220365859786</v>
      </c>
      <c r="T484" s="3">
        <f t="shared" si="366"/>
        <v>10670.019467826496</v>
      </c>
      <c r="U484" s="3">
        <f t="shared" si="366"/>
        <v>9079.2985664881126</v>
      </c>
      <c r="V484" s="3">
        <f t="shared" si="366"/>
        <v>7490.6395788263035</v>
      </c>
      <c r="W484" s="3">
        <f t="shared" si="366"/>
        <v>5875.9024444629977</v>
      </c>
      <c r="X484" s="3">
        <f t="shared" si="366"/>
        <v>4266.5679779371931</v>
      </c>
      <c r="Y484" s="3">
        <f t="shared" si="366"/>
        <v>2669.7028248813658</v>
      </c>
      <c r="Z484" s="3">
        <f t="shared" si="366"/>
        <v>1071.9663135186711</v>
      </c>
      <c r="AA484" s="3">
        <f t="shared" si="366"/>
        <v>0</v>
      </c>
      <c r="AB484" s="3">
        <f t="shared" si="366"/>
        <v>0</v>
      </c>
      <c r="AC484" s="3">
        <f t="shared" si="366"/>
        <v>0</v>
      </c>
      <c r="AD484" s="3">
        <f t="shared" si="366"/>
        <v>0</v>
      </c>
      <c r="AE484" s="3">
        <f t="shared" si="366"/>
        <v>0</v>
      </c>
      <c r="AF484" s="3">
        <f t="shared" si="366"/>
        <v>0</v>
      </c>
      <c r="AG484" s="3">
        <f t="shared" si="366"/>
        <v>0</v>
      </c>
      <c r="AH484" s="3">
        <f t="shared" si="366"/>
        <v>0</v>
      </c>
      <c r="AI484" s="3">
        <f t="shared" si="366"/>
        <v>0</v>
      </c>
      <c r="AJ484" s="35">
        <f t="shared" si="366"/>
        <v>0</v>
      </c>
    </row>
    <row r="485" spans="1:36" x14ac:dyDescent="0.3">
      <c r="A485" s="7" t="s">
        <v>397</v>
      </c>
      <c r="B485" s="55" t="s">
        <v>529</v>
      </c>
      <c r="C485" s="3">
        <f>+((C484*3.6)/0.55)*C473</f>
        <v>12876884.240635354</v>
      </c>
      <c r="D485" s="3">
        <f t="shared" ref="D485:AJ485" si="367">+((D484*3.6)/0.55)*D473</f>
        <v>12517424.039177736</v>
      </c>
      <c r="E485" s="3">
        <f t="shared" si="367"/>
        <v>12598973.120148923</v>
      </c>
      <c r="F485" s="3">
        <f t="shared" si="367"/>
        <v>11949943.112764664</v>
      </c>
      <c r="G485" s="3">
        <f t="shared" si="367"/>
        <v>11640979.661315896</v>
      </c>
      <c r="H485" s="3">
        <f t="shared" si="367"/>
        <v>10823189.297312424</v>
      </c>
      <c r="I485" s="3">
        <f t="shared" si="367"/>
        <v>10894065.991588056</v>
      </c>
      <c r="J485" s="3">
        <f t="shared" si="367"/>
        <v>9573605.572980063</v>
      </c>
      <c r="K485" s="3">
        <f t="shared" si="367"/>
        <v>9017871.359068457</v>
      </c>
      <c r="L485" s="3">
        <f t="shared" si="367"/>
        <v>8461290.8261661939</v>
      </c>
      <c r="M485" s="3">
        <f t="shared" si="367"/>
        <v>7903553.9343434563</v>
      </c>
      <c r="N485" s="3">
        <f t="shared" si="367"/>
        <v>7344146.2193841357</v>
      </c>
      <c r="O485" s="3">
        <f t="shared" si="367"/>
        <v>6782982.073759051</v>
      </c>
      <c r="P485" s="3">
        <f t="shared" si="367"/>
        <v>6219488.3798847413</v>
      </c>
      <c r="Q485" s="3">
        <f t="shared" si="367"/>
        <v>5653701.5111362319</v>
      </c>
      <c r="R485" s="3">
        <f t="shared" si="367"/>
        <v>5085052.0459726574</v>
      </c>
      <c r="S485" s="3">
        <f t="shared" si="367"/>
        <v>4501585.7183437133</v>
      </c>
      <c r="T485" s="3">
        <f t="shared" si="367"/>
        <v>3918031.148585889</v>
      </c>
      <c r="U485" s="3">
        <f t="shared" si="367"/>
        <v>3333918.4336144347</v>
      </c>
      <c r="V485" s="3">
        <f t="shared" si="367"/>
        <v>2750562.8533450188</v>
      </c>
      <c r="W485" s="3">
        <f t="shared" si="367"/>
        <v>2157631.3776068124</v>
      </c>
      <c r="X485" s="3">
        <f t="shared" si="367"/>
        <v>1566683.7614985371</v>
      </c>
      <c r="Y485" s="3">
        <f t="shared" si="367"/>
        <v>980314.87729643751</v>
      </c>
      <c r="Z485" s="3">
        <f t="shared" si="367"/>
        <v>393626.03032405605</v>
      </c>
      <c r="AA485" s="3">
        <f t="shared" si="367"/>
        <v>0</v>
      </c>
      <c r="AB485" s="3">
        <f t="shared" si="367"/>
        <v>0</v>
      </c>
      <c r="AC485" s="3">
        <f t="shared" si="367"/>
        <v>0</v>
      </c>
      <c r="AD485" s="3">
        <f t="shared" si="367"/>
        <v>0</v>
      </c>
      <c r="AE485" s="3">
        <f t="shared" si="367"/>
        <v>0</v>
      </c>
      <c r="AF485" s="3">
        <f t="shared" si="367"/>
        <v>0</v>
      </c>
      <c r="AG485" s="3">
        <f t="shared" si="367"/>
        <v>0</v>
      </c>
      <c r="AH485" s="3">
        <f t="shared" si="367"/>
        <v>0</v>
      </c>
      <c r="AI485" s="3">
        <f t="shared" si="367"/>
        <v>0</v>
      </c>
      <c r="AJ485" s="35">
        <f t="shared" si="367"/>
        <v>0</v>
      </c>
    </row>
    <row r="486" spans="1:36" x14ac:dyDescent="0.3">
      <c r="A486" s="7" t="s">
        <v>399</v>
      </c>
      <c r="B486" s="55" t="s">
        <v>529</v>
      </c>
      <c r="C486" s="3">
        <f>+(C485+C477+C478+C479+C480+C481)/10^6</f>
        <v>57.42864326345277</v>
      </c>
      <c r="D486" s="3">
        <f t="shared" ref="D486:Z486" si="368">+(D485+D477+D478+D479+D480+D481)/10^6</f>
        <v>55.747684561656129</v>
      </c>
      <c r="E486" s="3">
        <f t="shared" si="368"/>
        <v>57.423867103025948</v>
      </c>
      <c r="F486" s="3">
        <f>+(F485+F477+F478+F479+F480+F481)/10^6</f>
        <v>53.229526762107426</v>
      </c>
      <c r="G486" s="3">
        <f t="shared" si="368"/>
        <v>53.970450058953432</v>
      </c>
      <c r="H486" s="3">
        <f>+(H485+H477+H478+H479+H480+H481)/10^6</f>
        <v>53.905395305483786</v>
      </c>
      <c r="I486" s="3">
        <f t="shared" si="368"/>
        <v>53.051045384769544</v>
      </c>
      <c r="J486" s="3">
        <f t="shared" si="368"/>
        <v>51.413271388456913</v>
      </c>
      <c r="K486" s="3">
        <f>+(K485+K477+K478+K479+K480+K481)/10^6</f>
        <v>50.449021260686138</v>
      </c>
      <c r="L486" s="3">
        <f t="shared" si="368"/>
        <v>49.488652704944307</v>
      </c>
      <c r="M486" s="3">
        <f t="shared" si="368"/>
        <v>48.531235043068548</v>
      </c>
      <c r="N486" s="3">
        <f t="shared" si="368"/>
        <v>47.575241238624926</v>
      </c>
      <c r="O486" s="3">
        <f t="shared" si="368"/>
        <v>46.620416132110236</v>
      </c>
      <c r="P486" s="3">
        <f t="shared" si="368"/>
        <v>45.665074471417292</v>
      </c>
      <c r="Q486" s="3">
        <f t="shared" si="368"/>
        <v>44.709329277540434</v>
      </c>
      <c r="R486" s="3">
        <f t="shared" si="368"/>
        <v>43.751519912859301</v>
      </c>
      <c r="S486" s="3">
        <f t="shared" si="368"/>
        <v>42.786525415851095</v>
      </c>
      <c r="T486" s="3">
        <f t="shared" si="368"/>
        <v>41.820829216430774</v>
      </c>
      <c r="U486" s="3">
        <f t="shared" si="368"/>
        <v>40.858969287981083</v>
      </c>
      <c r="V486" s="3">
        <f t="shared" si="368"/>
        <v>39.904763082495613</v>
      </c>
      <c r="W486" s="3">
        <f t="shared" si="368"/>
        <v>38.958615784205151</v>
      </c>
      <c r="X486" s="3">
        <f t="shared" si="368"/>
        <v>38.016329244023495</v>
      </c>
      <c r="Y486" s="3">
        <f t="shared" si="368"/>
        <v>37.09209050120316</v>
      </c>
      <c r="Z486" s="3">
        <f t="shared" si="368"/>
        <v>36.171656060659764</v>
      </c>
      <c r="AA486" s="3">
        <f t="shared" ref="AA486:AI486" si="369">+(AA485+AA477+AA478+AA479+AA480+AA481)/10^6</f>
        <v>35.451654262547692</v>
      </c>
      <c r="AB486" s="3">
        <f t="shared" si="369"/>
        <v>35.128813906821819</v>
      </c>
      <c r="AC486" s="3">
        <f t="shared" si="369"/>
        <v>34.827095300886661</v>
      </c>
      <c r="AD486" s="3">
        <f t="shared" si="369"/>
        <v>34.530846494636002</v>
      </c>
      <c r="AE486" s="3">
        <f t="shared" si="369"/>
        <v>34.237619271093727</v>
      </c>
      <c r="AF486" s="3">
        <f t="shared" si="369"/>
        <v>33.948955625668304</v>
      </c>
      <c r="AG486" s="3">
        <f>+(AG485+AG477+AG478+AG479+AG480+AG481)/10^6</f>
        <v>33.679746697661365</v>
      </c>
      <c r="AH486" s="3">
        <f t="shared" si="369"/>
        <v>33.420435093921171</v>
      </c>
      <c r="AI486" s="3">
        <f t="shared" si="369"/>
        <v>33.165776581926409</v>
      </c>
      <c r="AJ486" s="35">
        <f>+(AJ485+AJ477+AJ478+AJ479+AJ480+AJ481)/10^6</f>
        <v>32.916611273486488</v>
      </c>
    </row>
    <row r="487" spans="1:36" x14ac:dyDescent="0.3">
      <c r="A487" s="11" t="s">
        <v>400</v>
      </c>
      <c r="B487" s="56" t="s">
        <v>529</v>
      </c>
      <c r="C487" s="22">
        <f t="shared" ref="C487:AJ487" si="370">+C486/C63</f>
        <v>0.30369457040429809</v>
      </c>
      <c r="D487" s="22">
        <f t="shared" si="370"/>
        <v>0.28647319918631103</v>
      </c>
      <c r="E487" s="22">
        <f t="shared" si="370"/>
        <v>0.28711933551512975</v>
      </c>
      <c r="F487" s="22">
        <f t="shared" si="370"/>
        <v>0.28992116972825394</v>
      </c>
      <c r="G487" s="22">
        <f t="shared" si="370"/>
        <v>0.27848529442184433</v>
      </c>
      <c r="H487" s="22">
        <f t="shared" si="370"/>
        <v>0.26003567441140274</v>
      </c>
      <c r="I487" s="22">
        <f t="shared" si="370"/>
        <v>0.33121969449204308</v>
      </c>
      <c r="J487" s="22">
        <f t="shared" si="370"/>
        <v>0.32338889959998535</v>
      </c>
      <c r="K487" s="22">
        <f t="shared" si="370"/>
        <v>0.32045460838122425</v>
      </c>
      <c r="L487" s="22">
        <f t="shared" si="370"/>
        <v>0.31748956190696398</v>
      </c>
      <c r="M487" s="22">
        <f t="shared" si="370"/>
        <v>0.31449274266592508</v>
      </c>
      <c r="N487" s="22">
        <f t="shared" si="370"/>
        <v>0.31146697379883548</v>
      </c>
      <c r="O487" s="22">
        <f t="shared" si="370"/>
        <v>0.30840642704266891</v>
      </c>
      <c r="P487" s="22">
        <f t="shared" si="370"/>
        <v>0.30531466612627522</v>
      </c>
      <c r="Q487" s="22">
        <f t="shared" si="370"/>
        <v>0.30218325612868779</v>
      </c>
      <c r="R487" s="22">
        <f t="shared" si="370"/>
        <v>0.29901522020777727</v>
      </c>
      <c r="S487" s="22">
        <f t="shared" si="370"/>
        <v>0.29572303727767801</v>
      </c>
      <c r="T487" s="22">
        <f t="shared" si="370"/>
        <v>0.29239743641928845</v>
      </c>
      <c r="U487" s="22">
        <f t="shared" si="370"/>
        <v>0.28898172305361475</v>
      </c>
      <c r="V487" s="22">
        <f t="shared" si="370"/>
        <v>0.28544986326549898</v>
      </c>
      <c r="W487" s="22">
        <f t="shared" si="370"/>
        <v>0.2818218068340122</v>
      </c>
      <c r="X487" s="22">
        <f t="shared" si="370"/>
        <v>0.27809149890050167</v>
      </c>
      <c r="Y487" s="22">
        <f t="shared" si="370"/>
        <v>0.27418336991462972</v>
      </c>
      <c r="Z487" s="22">
        <f t="shared" si="370"/>
        <v>0.270181125762812</v>
      </c>
      <c r="AA487" s="22">
        <f t="shared" si="370"/>
        <v>0.26750969413873227</v>
      </c>
      <c r="AB487" s="22">
        <f t="shared" si="370"/>
        <v>0.26777783952987699</v>
      </c>
      <c r="AC487" s="22">
        <f t="shared" si="370"/>
        <v>0.26808256154914695</v>
      </c>
      <c r="AD487" s="22">
        <f t="shared" si="370"/>
        <v>0.26838481206201237</v>
      </c>
      <c r="AE487" s="22">
        <f t="shared" si="370"/>
        <v>0.26867893643082608</v>
      </c>
      <c r="AF487" s="22">
        <f t="shared" si="370"/>
        <v>0.26893274226860719</v>
      </c>
      <c r="AG487" s="22">
        <f t="shared" si="370"/>
        <v>0.26928502814867544</v>
      </c>
      <c r="AH487" s="22">
        <f t="shared" si="370"/>
        <v>0.26965355076043246</v>
      </c>
      <c r="AI487" s="22">
        <f t="shared" si="370"/>
        <v>0.26999796029308964</v>
      </c>
      <c r="AJ487" s="36">
        <f t="shared" si="370"/>
        <v>0.27030588320583293</v>
      </c>
    </row>
    <row r="500" spans="14:14" x14ac:dyDescent="0.3">
      <c r="N500" s="3" t="s">
        <v>401</v>
      </c>
    </row>
  </sheetData>
  <phoneticPr fontId="3"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6396A-F54D-4953-9A1F-9A826A0C1299}">
  <dimension ref="A1:AL420"/>
  <sheetViews>
    <sheetView topLeftCell="A398" zoomScale="87" zoomScaleNormal="87" workbookViewId="0">
      <pane xSplit="1" topLeftCell="Y1" activePane="topRight" state="frozen"/>
      <selection pane="topRight" activeCell="AL417" sqref="AL417"/>
    </sheetView>
  </sheetViews>
  <sheetFormatPr defaultColWidth="8.88671875" defaultRowHeight="14.4" x14ac:dyDescent="0.3"/>
  <cols>
    <col min="1" max="1" width="58.77734375" style="3" customWidth="1"/>
    <col min="2" max="2" width="33.6640625" style="29" customWidth="1"/>
    <col min="3" max="3" width="13.5546875" style="3" customWidth="1"/>
    <col min="4" max="8" width="16.44140625" style="3" bestFit="1" customWidth="1"/>
    <col min="9" max="13" width="15.6640625" style="3" bestFit="1" customWidth="1"/>
    <col min="14" max="14" width="24.88671875" style="3" customWidth="1"/>
    <col min="15" max="26" width="15.6640625" style="3" bestFit="1" customWidth="1"/>
    <col min="27" max="33" width="14.33203125" style="3" bestFit="1" customWidth="1"/>
    <col min="34" max="36" width="15" style="3" bestFit="1" customWidth="1"/>
    <col min="37" max="16384" width="8.88671875" style="3"/>
  </cols>
  <sheetData>
    <row r="1" spans="1:36" customFormat="1" x14ac:dyDescent="0.3">
      <c r="A1" s="2" t="s">
        <v>527</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ustomFormat="1" x14ac:dyDescent="0.3">
      <c r="A2" s="3"/>
      <c r="B2" s="3"/>
      <c r="C2" s="3">
        <v>2017</v>
      </c>
      <c r="D2" s="3">
        <v>2018</v>
      </c>
      <c r="E2" s="3">
        <v>2019</v>
      </c>
      <c r="F2" s="3">
        <v>2020</v>
      </c>
      <c r="G2" s="3">
        <v>2021</v>
      </c>
      <c r="H2" s="3">
        <v>2022</v>
      </c>
      <c r="I2" s="3">
        <v>2023</v>
      </c>
      <c r="J2" s="3">
        <v>2024</v>
      </c>
      <c r="K2" s="3">
        <v>2025</v>
      </c>
      <c r="L2" s="3">
        <v>2026</v>
      </c>
      <c r="M2" s="3">
        <v>2027</v>
      </c>
      <c r="N2" s="3">
        <v>2028</v>
      </c>
      <c r="O2" s="3">
        <v>2029</v>
      </c>
      <c r="P2" s="3">
        <v>2030</v>
      </c>
      <c r="Q2" s="3">
        <v>2031</v>
      </c>
      <c r="R2" s="3">
        <v>2032</v>
      </c>
      <c r="S2" s="3">
        <v>2033</v>
      </c>
      <c r="T2" s="3">
        <v>2034</v>
      </c>
      <c r="U2" s="3">
        <v>2035</v>
      </c>
      <c r="V2" s="3">
        <v>2036</v>
      </c>
      <c r="W2" s="3">
        <v>2037</v>
      </c>
      <c r="X2" s="3">
        <v>2038</v>
      </c>
      <c r="Y2" s="3">
        <v>2039</v>
      </c>
      <c r="Z2" s="3">
        <v>2040</v>
      </c>
      <c r="AA2" s="3">
        <v>2041</v>
      </c>
      <c r="AB2" s="3">
        <v>2042</v>
      </c>
      <c r="AC2" s="3">
        <v>2043</v>
      </c>
      <c r="AD2" s="3">
        <v>2044</v>
      </c>
      <c r="AE2" s="3">
        <v>2045</v>
      </c>
      <c r="AF2" s="3">
        <v>2046</v>
      </c>
      <c r="AG2" s="3">
        <v>2047</v>
      </c>
      <c r="AH2" s="3">
        <v>2048</v>
      </c>
      <c r="AI2" s="3">
        <v>2049</v>
      </c>
      <c r="AJ2" s="3">
        <v>2050</v>
      </c>
    </row>
    <row r="3" spans="1:36" customFormat="1" x14ac:dyDescent="0.3">
      <c r="A3" s="11" t="s">
        <v>314</v>
      </c>
      <c r="B3" s="22"/>
      <c r="C3" s="23">
        <v>1</v>
      </c>
      <c r="D3" s="23">
        <v>1</v>
      </c>
      <c r="E3" s="23">
        <v>1</v>
      </c>
      <c r="F3" s="23">
        <v>1</v>
      </c>
      <c r="G3" s="23">
        <v>1</v>
      </c>
      <c r="H3" s="23">
        <v>1</v>
      </c>
      <c r="I3" s="23">
        <v>1</v>
      </c>
      <c r="J3" s="23">
        <v>1</v>
      </c>
      <c r="K3" s="23">
        <v>1</v>
      </c>
      <c r="L3" s="23">
        <v>1</v>
      </c>
      <c r="M3" s="23">
        <v>1</v>
      </c>
      <c r="N3" s="23">
        <v>1</v>
      </c>
      <c r="O3" s="23">
        <v>1</v>
      </c>
      <c r="P3" s="23">
        <v>1</v>
      </c>
      <c r="Q3" s="23">
        <v>1</v>
      </c>
      <c r="R3" s="23">
        <v>1</v>
      </c>
      <c r="S3" s="23">
        <v>1</v>
      </c>
      <c r="T3" s="23">
        <v>1</v>
      </c>
      <c r="U3" s="23">
        <v>1</v>
      </c>
      <c r="V3" s="23">
        <v>1</v>
      </c>
      <c r="W3" s="23">
        <v>1</v>
      </c>
      <c r="X3" s="23">
        <v>1</v>
      </c>
      <c r="Y3" s="23">
        <v>1</v>
      </c>
      <c r="Z3" s="23">
        <v>1</v>
      </c>
      <c r="AA3" s="23">
        <v>1</v>
      </c>
      <c r="AB3" s="23">
        <v>1</v>
      </c>
      <c r="AC3" s="23">
        <v>1</v>
      </c>
      <c r="AD3" s="23">
        <v>1</v>
      </c>
      <c r="AE3" s="23">
        <v>1</v>
      </c>
      <c r="AF3" s="23">
        <v>1</v>
      </c>
      <c r="AG3" s="23">
        <v>1</v>
      </c>
      <c r="AH3" s="23">
        <v>1</v>
      </c>
      <c r="AI3" s="23">
        <v>1</v>
      </c>
      <c r="AJ3" s="23">
        <v>1</v>
      </c>
    </row>
    <row r="4" spans="1:36" customFormat="1" x14ac:dyDescent="0.3">
      <c r="A4" s="3"/>
      <c r="B4" s="3"/>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row>
    <row r="5" spans="1:36" customFormat="1" x14ac:dyDescent="0.3">
      <c r="A5" s="16" t="s">
        <v>315</v>
      </c>
      <c r="B5" s="79" t="s">
        <v>526</v>
      </c>
      <c r="C5" s="105">
        <v>0.27142930752071365</v>
      </c>
      <c r="D5" s="105">
        <v>0.27119604086600013</v>
      </c>
      <c r="E5" s="105">
        <v>0.27325049653126066</v>
      </c>
      <c r="F5" s="105">
        <v>0.28555072142520338</v>
      </c>
      <c r="G5" s="105">
        <v>0.28462772879751735</v>
      </c>
      <c r="H5" s="105">
        <v>0.27572585462860855</v>
      </c>
      <c r="I5" s="106">
        <v>0.27588512280003247</v>
      </c>
      <c r="J5" s="106">
        <v>0.27604439097145639</v>
      </c>
      <c r="K5" s="106">
        <v>0.27620365914288036</v>
      </c>
      <c r="L5" s="106">
        <v>0.27636292731430429</v>
      </c>
      <c r="M5" s="106">
        <v>0.27652219548572821</v>
      </c>
      <c r="N5" s="106">
        <v>0.27668146365715218</v>
      </c>
      <c r="O5" s="106">
        <v>0.2768407318285761</v>
      </c>
      <c r="P5" s="106">
        <v>0.27700000000000002</v>
      </c>
      <c r="Q5" s="106">
        <v>0.2833</v>
      </c>
      <c r="R5" s="106">
        <v>0.28960000000000002</v>
      </c>
      <c r="S5" s="106">
        <v>0.29590000000000005</v>
      </c>
      <c r="T5" s="106">
        <v>0.30220000000000002</v>
      </c>
      <c r="U5" s="106">
        <v>0.3085</v>
      </c>
      <c r="V5" s="106">
        <v>0.31480000000000002</v>
      </c>
      <c r="W5" s="106">
        <v>0.32110000000000005</v>
      </c>
      <c r="X5" s="106">
        <v>0.32740000000000002</v>
      </c>
      <c r="Y5" s="106">
        <v>0.3337</v>
      </c>
      <c r="Z5" s="106">
        <v>0.34</v>
      </c>
      <c r="AA5" s="106">
        <v>0.34450000000000003</v>
      </c>
      <c r="AB5" s="106">
        <v>0.34900000000000003</v>
      </c>
      <c r="AC5" s="106">
        <v>0.35350000000000004</v>
      </c>
      <c r="AD5" s="106">
        <v>0.35800000000000004</v>
      </c>
      <c r="AE5" s="106">
        <v>0.36250000000000004</v>
      </c>
      <c r="AF5" s="106">
        <v>0.36699999999999999</v>
      </c>
      <c r="AG5" s="106">
        <v>0.3715</v>
      </c>
      <c r="AH5" s="106">
        <v>0.376</v>
      </c>
      <c r="AI5" s="106">
        <v>0.3805</v>
      </c>
      <c r="AJ5" s="107">
        <v>0.38500000000000001</v>
      </c>
    </row>
    <row r="6" spans="1:36" customFormat="1" x14ac:dyDescent="0.3">
      <c r="A6" s="7" t="s">
        <v>316</v>
      </c>
      <c r="B6" s="80" t="s">
        <v>526</v>
      </c>
      <c r="C6" s="108">
        <v>0.35464319562383245</v>
      </c>
      <c r="D6" s="108">
        <v>0.3567978619468159</v>
      </c>
      <c r="E6" s="108">
        <v>0.36315882420459766</v>
      </c>
      <c r="F6" s="108">
        <v>0.32899596688063792</v>
      </c>
      <c r="G6" s="108">
        <v>0.34997125970795845</v>
      </c>
      <c r="H6" s="108">
        <v>0.36009083698615246</v>
      </c>
      <c r="I6" s="109">
        <v>0.35382948236288342</v>
      </c>
      <c r="J6" s="109">
        <v>0.34756812773961432</v>
      </c>
      <c r="K6" s="109">
        <v>0.34130677311634527</v>
      </c>
      <c r="L6" s="109">
        <v>0.33504541849307623</v>
      </c>
      <c r="M6" s="109">
        <v>0.32878406386980719</v>
      </c>
      <c r="N6" s="109">
        <v>0.32252270924653814</v>
      </c>
      <c r="O6" s="109">
        <v>0.31626135462326904</v>
      </c>
      <c r="P6" s="109">
        <v>0.31</v>
      </c>
      <c r="Q6" s="109">
        <v>0.30199999999999999</v>
      </c>
      <c r="R6" s="109">
        <v>0.29399999999999998</v>
      </c>
      <c r="S6" s="109">
        <v>0.28599999999999998</v>
      </c>
      <c r="T6" s="109">
        <v>0.27800000000000002</v>
      </c>
      <c r="U6" s="109">
        <v>0.27</v>
      </c>
      <c r="V6" s="109">
        <v>0.26200000000000001</v>
      </c>
      <c r="W6" s="109">
        <v>0.254</v>
      </c>
      <c r="X6" s="109">
        <v>0.246</v>
      </c>
      <c r="Y6" s="109">
        <v>0.23800000000000002</v>
      </c>
      <c r="Z6" s="109">
        <v>0.23</v>
      </c>
      <c r="AA6" s="109">
        <v>0.22600000000000001</v>
      </c>
      <c r="AB6" s="109">
        <v>0.222</v>
      </c>
      <c r="AC6" s="109">
        <v>0.218</v>
      </c>
      <c r="AD6" s="109">
        <v>0.214</v>
      </c>
      <c r="AE6" s="109">
        <v>0.21000000000000002</v>
      </c>
      <c r="AF6" s="109">
        <v>0.20600000000000002</v>
      </c>
      <c r="AG6" s="109">
        <v>0.20200000000000001</v>
      </c>
      <c r="AH6" s="109">
        <v>0.19800000000000001</v>
      </c>
      <c r="AI6" s="109">
        <v>0.19400000000000001</v>
      </c>
      <c r="AJ6" s="110">
        <v>0.19</v>
      </c>
    </row>
    <row r="7" spans="1:36" customFormat="1" x14ac:dyDescent="0.3">
      <c r="A7" s="7" t="s">
        <v>317</v>
      </c>
      <c r="B7" s="80" t="s">
        <v>526</v>
      </c>
      <c r="C7" s="108">
        <v>0.11098227261593051</v>
      </c>
      <c r="D7" s="108">
        <v>0.114180823121005</v>
      </c>
      <c r="E7" s="108">
        <v>0.11117733210899074</v>
      </c>
      <c r="F7" s="108">
        <v>0.10630521958057823</v>
      </c>
      <c r="G7" s="108">
        <v>0.10424486563970144</v>
      </c>
      <c r="H7" s="108">
        <v>0.10934642537453736</v>
      </c>
      <c r="I7" s="109">
        <v>0.11442812220272018</v>
      </c>
      <c r="J7" s="109">
        <v>0.11950981903090302</v>
      </c>
      <c r="K7" s="109">
        <v>0.12459151585908584</v>
      </c>
      <c r="L7" s="109">
        <v>0.12967321268726867</v>
      </c>
      <c r="M7" s="109">
        <v>0.13475490951545149</v>
      </c>
      <c r="N7" s="109">
        <v>0.13983660634363435</v>
      </c>
      <c r="O7" s="109">
        <v>0.14491830317181717</v>
      </c>
      <c r="P7" s="109">
        <v>0.15</v>
      </c>
      <c r="Q7" s="109">
        <v>0.15</v>
      </c>
      <c r="R7" s="109">
        <v>0.15</v>
      </c>
      <c r="S7" s="109">
        <v>0.15</v>
      </c>
      <c r="T7" s="109">
        <v>0.15</v>
      </c>
      <c r="U7" s="109">
        <v>0.15</v>
      </c>
      <c r="V7" s="109">
        <v>0.15</v>
      </c>
      <c r="W7" s="109">
        <v>0.15</v>
      </c>
      <c r="X7" s="109">
        <v>0.15</v>
      </c>
      <c r="Y7" s="109">
        <v>0.15</v>
      </c>
      <c r="Z7" s="109">
        <v>0.15</v>
      </c>
      <c r="AA7" s="109">
        <v>0.152</v>
      </c>
      <c r="AB7" s="109">
        <v>0.154</v>
      </c>
      <c r="AC7" s="109">
        <v>0.156</v>
      </c>
      <c r="AD7" s="109">
        <v>0.158</v>
      </c>
      <c r="AE7" s="109">
        <v>0.16</v>
      </c>
      <c r="AF7" s="109">
        <v>0.16200000000000001</v>
      </c>
      <c r="AG7" s="109">
        <v>0.16400000000000001</v>
      </c>
      <c r="AH7" s="109">
        <v>0.16600000000000001</v>
      </c>
      <c r="AI7" s="109">
        <v>0.16800000000000001</v>
      </c>
      <c r="AJ7" s="110">
        <v>0.17</v>
      </c>
    </row>
    <row r="8" spans="1:36" customFormat="1" x14ac:dyDescent="0.3">
      <c r="A8" s="7" t="s">
        <v>318</v>
      </c>
      <c r="B8" s="80" t="s">
        <v>526</v>
      </c>
      <c r="C8" s="108">
        <v>0.1568034780102574</v>
      </c>
      <c r="D8" s="108">
        <v>0.15992742249939815</v>
      </c>
      <c r="E8" s="108">
        <v>0.159256961950485</v>
      </c>
      <c r="F8" s="108">
        <v>0.17964942968362627</v>
      </c>
      <c r="G8" s="108">
        <v>0.17499830633485761</v>
      </c>
      <c r="H8" s="108">
        <v>0.16410964136176276</v>
      </c>
      <c r="I8" s="109">
        <v>0.16609593619154242</v>
      </c>
      <c r="J8" s="109">
        <v>0.16808223102132208</v>
      </c>
      <c r="K8" s="109">
        <v>0.17006852585110172</v>
      </c>
      <c r="L8" s="109">
        <v>0.17205482068088138</v>
      </c>
      <c r="M8" s="109">
        <v>0.17404111551066104</v>
      </c>
      <c r="N8" s="109">
        <v>0.17602741034044067</v>
      </c>
      <c r="O8" s="109">
        <v>0.17801370517022033</v>
      </c>
      <c r="P8" s="109">
        <v>0.18</v>
      </c>
      <c r="Q8" s="109">
        <v>0.182</v>
      </c>
      <c r="R8" s="109">
        <v>0.184</v>
      </c>
      <c r="S8" s="109">
        <v>0.186</v>
      </c>
      <c r="T8" s="109">
        <v>0.188</v>
      </c>
      <c r="U8" s="109">
        <v>0.19</v>
      </c>
      <c r="V8" s="109">
        <v>0.192</v>
      </c>
      <c r="W8" s="109">
        <v>0.19400000000000001</v>
      </c>
      <c r="X8" s="109">
        <v>0.19600000000000001</v>
      </c>
      <c r="Y8" s="109">
        <v>0.19800000000000001</v>
      </c>
      <c r="Z8" s="109">
        <v>0.2</v>
      </c>
      <c r="AA8" s="109">
        <v>0.19800000000000001</v>
      </c>
      <c r="AB8" s="109">
        <v>0.19600000000000001</v>
      </c>
      <c r="AC8" s="109">
        <v>0.19400000000000001</v>
      </c>
      <c r="AD8" s="109">
        <v>0.192</v>
      </c>
      <c r="AE8" s="109">
        <v>0.19</v>
      </c>
      <c r="AF8" s="109">
        <v>0.188</v>
      </c>
      <c r="AG8" s="109">
        <v>0.186</v>
      </c>
      <c r="AH8" s="109">
        <v>0.184</v>
      </c>
      <c r="AI8" s="109">
        <v>0.182</v>
      </c>
      <c r="AJ8" s="110">
        <v>0.18</v>
      </c>
    </row>
    <row r="9" spans="1:36" customFormat="1" x14ac:dyDescent="0.3">
      <c r="A9" s="7" t="s">
        <v>319</v>
      </c>
      <c r="B9" s="80" t="s">
        <v>526</v>
      </c>
      <c r="C9" s="108">
        <v>2.7798035081324522E-2</v>
      </c>
      <c r="D9" s="108">
        <v>2.8064645671249291E-2</v>
      </c>
      <c r="E9" s="108">
        <v>2.8618365270782164E-2</v>
      </c>
      <c r="F9" s="108">
        <v>3.2768238011330567E-2</v>
      </c>
      <c r="G9" s="108">
        <v>3.3720549767468688E-2</v>
      </c>
      <c r="H9" s="108">
        <v>2.9928558021861128E-2</v>
      </c>
      <c r="I9" s="109">
        <v>2.9937488269128489E-2</v>
      </c>
      <c r="J9" s="109">
        <v>2.9946418516395845E-2</v>
      </c>
      <c r="K9" s="109">
        <v>2.9955348763663205E-2</v>
      </c>
      <c r="L9" s="109">
        <v>2.9964279010930565E-2</v>
      </c>
      <c r="M9" s="109">
        <v>2.9973209258197922E-2</v>
      </c>
      <c r="N9" s="109">
        <v>2.9982139505465282E-2</v>
      </c>
      <c r="O9" s="109">
        <v>2.9991069752732639E-2</v>
      </c>
      <c r="P9" s="109">
        <v>0.03</v>
      </c>
      <c r="Q9" s="109">
        <v>0.03</v>
      </c>
      <c r="R9" s="109">
        <v>0.03</v>
      </c>
      <c r="S9" s="109">
        <v>0.03</v>
      </c>
      <c r="T9" s="109">
        <v>0.03</v>
      </c>
      <c r="U9" s="109">
        <v>0.03</v>
      </c>
      <c r="V9" s="109">
        <v>0.03</v>
      </c>
      <c r="W9" s="109">
        <v>0.03</v>
      </c>
      <c r="X9" s="109">
        <v>0.03</v>
      </c>
      <c r="Y9" s="109">
        <v>0.03</v>
      </c>
      <c r="Z9" s="109">
        <v>0.03</v>
      </c>
      <c r="AA9" s="109">
        <v>0.03</v>
      </c>
      <c r="AB9" s="109">
        <v>0.03</v>
      </c>
      <c r="AC9" s="109">
        <v>0.03</v>
      </c>
      <c r="AD9" s="109">
        <v>0.03</v>
      </c>
      <c r="AE9" s="109">
        <v>0.03</v>
      </c>
      <c r="AF9" s="109">
        <v>0.03</v>
      </c>
      <c r="AG9" s="109">
        <v>0.03</v>
      </c>
      <c r="AH9" s="109">
        <v>0.03</v>
      </c>
      <c r="AI9" s="109">
        <v>0.03</v>
      </c>
      <c r="AJ9" s="110">
        <v>0.03</v>
      </c>
    </row>
    <row r="10" spans="1:36" customFormat="1" x14ac:dyDescent="0.3">
      <c r="A10" s="11" t="s">
        <v>320</v>
      </c>
      <c r="B10" s="81" t="s">
        <v>526</v>
      </c>
      <c r="C10" s="111">
        <v>7.8343711147941489E-2</v>
      </c>
      <c r="D10" s="111">
        <v>6.9833205895531769E-2</v>
      </c>
      <c r="E10" s="111">
        <v>6.4538019933883639E-2</v>
      </c>
      <c r="F10" s="111">
        <v>6.673042441862384E-2</v>
      </c>
      <c r="G10" s="111">
        <v>5.2437289752496709E-2</v>
      </c>
      <c r="H10" s="111">
        <v>6.0798683627077806E-2</v>
      </c>
      <c r="I10" s="112">
        <v>5.982384817369308E-2</v>
      </c>
      <c r="J10" s="112">
        <v>5.8849012720308354E-2</v>
      </c>
      <c r="K10" s="112">
        <v>5.7874177266923628E-2</v>
      </c>
      <c r="L10" s="112">
        <v>5.6899341813538902E-2</v>
      </c>
      <c r="M10" s="112">
        <v>5.5924506360154176E-2</v>
      </c>
      <c r="N10" s="112">
        <v>5.494967090676945E-2</v>
      </c>
      <c r="O10" s="112">
        <v>5.3974835453384724E-2</v>
      </c>
      <c r="P10" s="112">
        <v>5.2999999999999999E-2</v>
      </c>
      <c r="Q10" s="112">
        <v>5.2699999999999997E-2</v>
      </c>
      <c r="R10" s="112">
        <v>5.2400000000000002E-2</v>
      </c>
      <c r="S10" s="112">
        <v>5.21E-2</v>
      </c>
      <c r="T10" s="112">
        <v>5.1799999999999999E-2</v>
      </c>
      <c r="U10" s="112">
        <v>5.1500000000000004E-2</v>
      </c>
      <c r="V10" s="112">
        <v>5.1200000000000002E-2</v>
      </c>
      <c r="W10" s="112">
        <v>5.0900000000000001E-2</v>
      </c>
      <c r="X10" s="112">
        <v>5.0599999999999999E-2</v>
      </c>
      <c r="Y10" s="112">
        <v>5.0300000000000004E-2</v>
      </c>
      <c r="Z10" s="112">
        <v>0.05</v>
      </c>
      <c r="AA10" s="112">
        <v>4.9500000000000002E-2</v>
      </c>
      <c r="AB10" s="112">
        <v>4.9000000000000002E-2</v>
      </c>
      <c r="AC10" s="112">
        <v>4.8500000000000001E-2</v>
      </c>
      <c r="AD10" s="112">
        <v>4.8000000000000001E-2</v>
      </c>
      <c r="AE10" s="112">
        <v>4.7500000000000001E-2</v>
      </c>
      <c r="AF10" s="112">
        <v>4.7E-2</v>
      </c>
      <c r="AG10" s="112">
        <v>4.65E-2</v>
      </c>
      <c r="AH10" s="112">
        <v>4.5999999999999999E-2</v>
      </c>
      <c r="AI10" s="112">
        <v>4.5499999999999999E-2</v>
      </c>
      <c r="AJ10" s="113">
        <v>4.4999999999999998E-2</v>
      </c>
    </row>
    <row r="11" spans="1:36" customFormat="1" x14ac:dyDescent="0.3">
      <c r="A11" s="3"/>
      <c r="B11" s="3"/>
      <c r="C11" s="4"/>
      <c r="D11" s="4"/>
      <c r="E11" s="4"/>
      <c r="F11" s="4"/>
      <c r="G11" s="4"/>
      <c r="H11" s="4"/>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row>
    <row r="12" spans="1:36" customFormat="1" x14ac:dyDescent="0.3">
      <c r="A12" s="16" t="s">
        <v>321</v>
      </c>
      <c r="B12" s="77" t="s">
        <v>529</v>
      </c>
      <c r="C12" s="18">
        <f t="shared" ref="C12:AJ17" si="0">+C5*C$3</f>
        <v>0.27142930752071365</v>
      </c>
      <c r="D12" s="18">
        <f t="shared" si="0"/>
        <v>0.27119604086600013</v>
      </c>
      <c r="E12" s="18">
        <f t="shared" si="0"/>
        <v>0.27325049653126066</v>
      </c>
      <c r="F12" s="18">
        <f t="shared" si="0"/>
        <v>0.28555072142520338</v>
      </c>
      <c r="G12" s="18">
        <f t="shared" si="0"/>
        <v>0.28462772879751735</v>
      </c>
      <c r="H12" s="18">
        <f t="shared" si="0"/>
        <v>0.27572585462860855</v>
      </c>
      <c r="I12" s="18">
        <f t="shared" si="0"/>
        <v>0.27588512280003247</v>
      </c>
      <c r="J12" s="18">
        <f t="shared" si="0"/>
        <v>0.27604439097145639</v>
      </c>
      <c r="K12" s="18">
        <f t="shared" si="0"/>
        <v>0.27620365914288036</v>
      </c>
      <c r="L12" s="18">
        <f t="shared" si="0"/>
        <v>0.27636292731430429</v>
      </c>
      <c r="M12" s="18">
        <f t="shared" si="0"/>
        <v>0.27652219548572821</v>
      </c>
      <c r="N12" s="18">
        <f t="shared" si="0"/>
        <v>0.27668146365715218</v>
      </c>
      <c r="O12" s="18">
        <f t="shared" si="0"/>
        <v>0.2768407318285761</v>
      </c>
      <c r="P12" s="18">
        <f t="shared" si="0"/>
        <v>0.27700000000000002</v>
      </c>
      <c r="Q12" s="18">
        <f t="shared" si="0"/>
        <v>0.2833</v>
      </c>
      <c r="R12" s="18">
        <f t="shared" si="0"/>
        <v>0.28960000000000002</v>
      </c>
      <c r="S12" s="18">
        <f t="shared" si="0"/>
        <v>0.29590000000000005</v>
      </c>
      <c r="T12" s="18">
        <f t="shared" si="0"/>
        <v>0.30220000000000002</v>
      </c>
      <c r="U12" s="18">
        <f t="shared" si="0"/>
        <v>0.3085</v>
      </c>
      <c r="V12" s="18">
        <f t="shared" si="0"/>
        <v>0.31480000000000002</v>
      </c>
      <c r="W12" s="18">
        <f t="shared" si="0"/>
        <v>0.32110000000000005</v>
      </c>
      <c r="X12" s="18">
        <f t="shared" si="0"/>
        <v>0.32740000000000002</v>
      </c>
      <c r="Y12" s="18">
        <f t="shared" si="0"/>
        <v>0.3337</v>
      </c>
      <c r="Z12" s="18">
        <f t="shared" si="0"/>
        <v>0.34</v>
      </c>
      <c r="AA12" s="18">
        <f t="shared" si="0"/>
        <v>0.34450000000000003</v>
      </c>
      <c r="AB12" s="18">
        <f t="shared" si="0"/>
        <v>0.34900000000000003</v>
      </c>
      <c r="AC12" s="18">
        <f t="shared" si="0"/>
        <v>0.35350000000000004</v>
      </c>
      <c r="AD12" s="18">
        <f t="shared" si="0"/>
        <v>0.35800000000000004</v>
      </c>
      <c r="AE12" s="18">
        <f t="shared" si="0"/>
        <v>0.36250000000000004</v>
      </c>
      <c r="AF12" s="18">
        <f t="shared" si="0"/>
        <v>0.36699999999999999</v>
      </c>
      <c r="AG12" s="18">
        <f t="shared" si="0"/>
        <v>0.3715</v>
      </c>
      <c r="AH12" s="18">
        <f t="shared" si="0"/>
        <v>0.376</v>
      </c>
      <c r="AI12" s="18">
        <f t="shared" si="0"/>
        <v>0.3805</v>
      </c>
      <c r="AJ12" s="19">
        <f t="shared" si="0"/>
        <v>0.38500000000000001</v>
      </c>
    </row>
    <row r="13" spans="1:36" customFormat="1" x14ac:dyDescent="0.3">
      <c r="A13" s="7" t="s">
        <v>322</v>
      </c>
      <c r="B13" s="76" t="s">
        <v>529</v>
      </c>
      <c r="C13" s="20">
        <f t="shared" si="0"/>
        <v>0.35464319562383245</v>
      </c>
      <c r="D13" s="20">
        <f t="shared" si="0"/>
        <v>0.3567978619468159</v>
      </c>
      <c r="E13" s="20">
        <f t="shared" si="0"/>
        <v>0.36315882420459766</v>
      </c>
      <c r="F13" s="20">
        <f t="shared" si="0"/>
        <v>0.32899596688063792</v>
      </c>
      <c r="G13" s="20">
        <f t="shared" si="0"/>
        <v>0.34997125970795845</v>
      </c>
      <c r="H13" s="20">
        <f t="shared" si="0"/>
        <v>0.36009083698615246</v>
      </c>
      <c r="I13" s="20">
        <f t="shared" si="0"/>
        <v>0.35382948236288342</v>
      </c>
      <c r="J13" s="20">
        <f t="shared" si="0"/>
        <v>0.34756812773961432</v>
      </c>
      <c r="K13" s="20">
        <f t="shared" si="0"/>
        <v>0.34130677311634527</v>
      </c>
      <c r="L13" s="20">
        <f t="shared" si="0"/>
        <v>0.33504541849307623</v>
      </c>
      <c r="M13" s="20">
        <f t="shared" si="0"/>
        <v>0.32878406386980719</v>
      </c>
      <c r="N13" s="20">
        <f t="shared" si="0"/>
        <v>0.32252270924653814</v>
      </c>
      <c r="O13" s="20">
        <f t="shared" si="0"/>
        <v>0.31626135462326904</v>
      </c>
      <c r="P13" s="20">
        <f t="shared" si="0"/>
        <v>0.31</v>
      </c>
      <c r="Q13" s="20">
        <f t="shared" si="0"/>
        <v>0.30199999999999999</v>
      </c>
      <c r="R13" s="20">
        <f t="shared" si="0"/>
        <v>0.29399999999999998</v>
      </c>
      <c r="S13" s="20">
        <f t="shared" si="0"/>
        <v>0.28599999999999998</v>
      </c>
      <c r="T13" s="20">
        <f t="shared" si="0"/>
        <v>0.27800000000000002</v>
      </c>
      <c r="U13" s="20">
        <f t="shared" si="0"/>
        <v>0.27</v>
      </c>
      <c r="V13" s="20">
        <f t="shared" si="0"/>
        <v>0.26200000000000001</v>
      </c>
      <c r="W13" s="20">
        <f t="shared" si="0"/>
        <v>0.254</v>
      </c>
      <c r="X13" s="20">
        <f t="shared" si="0"/>
        <v>0.246</v>
      </c>
      <c r="Y13" s="20">
        <f t="shared" si="0"/>
        <v>0.23800000000000002</v>
      </c>
      <c r="Z13" s="20">
        <f t="shared" si="0"/>
        <v>0.23</v>
      </c>
      <c r="AA13" s="20">
        <f t="shared" si="0"/>
        <v>0.22600000000000001</v>
      </c>
      <c r="AB13" s="20">
        <f t="shared" si="0"/>
        <v>0.222</v>
      </c>
      <c r="AC13" s="20">
        <f t="shared" si="0"/>
        <v>0.218</v>
      </c>
      <c r="AD13" s="20">
        <f t="shared" si="0"/>
        <v>0.214</v>
      </c>
      <c r="AE13" s="20">
        <f t="shared" si="0"/>
        <v>0.21000000000000002</v>
      </c>
      <c r="AF13" s="20">
        <f t="shared" si="0"/>
        <v>0.20600000000000002</v>
      </c>
      <c r="AG13" s="20">
        <f t="shared" si="0"/>
        <v>0.20200000000000001</v>
      </c>
      <c r="AH13" s="20">
        <f t="shared" si="0"/>
        <v>0.19800000000000001</v>
      </c>
      <c r="AI13" s="20">
        <f t="shared" si="0"/>
        <v>0.19400000000000001</v>
      </c>
      <c r="AJ13" s="21">
        <f t="shared" si="0"/>
        <v>0.19</v>
      </c>
    </row>
    <row r="14" spans="1:36" customFormat="1" x14ac:dyDescent="0.3">
      <c r="A14" s="7" t="s">
        <v>323</v>
      </c>
      <c r="B14" s="76" t="s">
        <v>529</v>
      </c>
      <c r="C14" s="20">
        <f t="shared" si="0"/>
        <v>0.11098227261593051</v>
      </c>
      <c r="D14" s="20">
        <f t="shared" si="0"/>
        <v>0.114180823121005</v>
      </c>
      <c r="E14" s="20">
        <f t="shared" si="0"/>
        <v>0.11117733210899074</v>
      </c>
      <c r="F14" s="20">
        <f t="shared" si="0"/>
        <v>0.10630521958057823</v>
      </c>
      <c r="G14" s="20">
        <f t="shared" si="0"/>
        <v>0.10424486563970144</v>
      </c>
      <c r="H14" s="20">
        <f t="shared" si="0"/>
        <v>0.10934642537453736</v>
      </c>
      <c r="I14" s="20">
        <f t="shared" si="0"/>
        <v>0.11442812220272018</v>
      </c>
      <c r="J14" s="20">
        <f t="shared" si="0"/>
        <v>0.11950981903090302</v>
      </c>
      <c r="K14" s="20">
        <f t="shared" si="0"/>
        <v>0.12459151585908584</v>
      </c>
      <c r="L14" s="20">
        <f t="shared" si="0"/>
        <v>0.12967321268726867</v>
      </c>
      <c r="M14" s="20">
        <f t="shared" si="0"/>
        <v>0.13475490951545149</v>
      </c>
      <c r="N14" s="20">
        <f t="shared" si="0"/>
        <v>0.13983660634363435</v>
      </c>
      <c r="O14" s="20">
        <f t="shared" si="0"/>
        <v>0.14491830317181717</v>
      </c>
      <c r="P14" s="20">
        <f t="shared" si="0"/>
        <v>0.15</v>
      </c>
      <c r="Q14" s="20">
        <f t="shared" si="0"/>
        <v>0.15</v>
      </c>
      <c r="R14" s="20">
        <f t="shared" si="0"/>
        <v>0.15</v>
      </c>
      <c r="S14" s="20">
        <f t="shared" si="0"/>
        <v>0.15</v>
      </c>
      <c r="T14" s="20">
        <f t="shared" si="0"/>
        <v>0.15</v>
      </c>
      <c r="U14" s="20">
        <f t="shared" si="0"/>
        <v>0.15</v>
      </c>
      <c r="V14" s="20">
        <f t="shared" si="0"/>
        <v>0.15</v>
      </c>
      <c r="W14" s="20">
        <f t="shared" si="0"/>
        <v>0.15</v>
      </c>
      <c r="X14" s="20">
        <f t="shared" si="0"/>
        <v>0.15</v>
      </c>
      <c r="Y14" s="20">
        <f t="shared" si="0"/>
        <v>0.15</v>
      </c>
      <c r="Z14" s="20">
        <f t="shared" si="0"/>
        <v>0.15</v>
      </c>
      <c r="AA14" s="20">
        <f t="shared" si="0"/>
        <v>0.152</v>
      </c>
      <c r="AB14" s="20">
        <f t="shared" si="0"/>
        <v>0.154</v>
      </c>
      <c r="AC14" s="20">
        <f t="shared" si="0"/>
        <v>0.156</v>
      </c>
      <c r="AD14" s="20">
        <f t="shared" si="0"/>
        <v>0.158</v>
      </c>
      <c r="AE14" s="20">
        <f t="shared" si="0"/>
        <v>0.16</v>
      </c>
      <c r="AF14" s="20">
        <f t="shared" si="0"/>
        <v>0.16200000000000001</v>
      </c>
      <c r="AG14" s="20">
        <f t="shared" si="0"/>
        <v>0.16400000000000001</v>
      </c>
      <c r="AH14" s="20">
        <f t="shared" si="0"/>
        <v>0.16600000000000001</v>
      </c>
      <c r="AI14" s="20">
        <f t="shared" si="0"/>
        <v>0.16800000000000001</v>
      </c>
      <c r="AJ14" s="21">
        <f t="shared" si="0"/>
        <v>0.17</v>
      </c>
    </row>
    <row r="15" spans="1:36" customFormat="1" x14ac:dyDescent="0.3">
      <c r="A15" s="7" t="s">
        <v>324</v>
      </c>
      <c r="B15" s="76" t="s">
        <v>529</v>
      </c>
      <c r="C15" s="20">
        <f t="shared" si="0"/>
        <v>0.1568034780102574</v>
      </c>
      <c r="D15" s="20">
        <f t="shared" si="0"/>
        <v>0.15992742249939815</v>
      </c>
      <c r="E15" s="20">
        <f t="shared" si="0"/>
        <v>0.159256961950485</v>
      </c>
      <c r="F15" s="20">
        <f t="shared" si="0"/>
        <v>0.17964942968362627</v>
      </c>
      <c r="G15" s="20">
        <f t="shared" si="0"/>
        <v>0.17499830633485761</v>
      </c>
      <c r="H15" s="20">
        <f t="shared" si="0"/>
        <v>0.16410964136176276</v>
      </c>
      <c r="I15" s="20">
        <f t="shared" si="0"/>
        <v>0.16609593619154242</v>
      </c>
      <c r="J15" s="20">
        <f t="shared" si="0"/>
        <v>0.16808223102132208</v>
      </c>
      <c r="K15" s="20">
        <f t="shared" si="0"/>
        <v>0.17006852585110172</v>
      </c>
      <c r="L15" s="20">
        <f t="shared" si="0"/>
        <v>0.17205482068088138</v>
      </c>
      <c r="M15" s="20">
        <f t="shared" si="0"/>
        <v>0.17404111551066104</v>
      </c>
      <c r="N15" s="20">
        <f t="shared" si="0"/>
        <v>0.17602741034044067</v>
      </c>
      <c r="O15" s="20">
        <f t="shared" si="0"/>
        <v>0.17801370517022033</v>
      </c>
      <c r="P15" s="20">
        <f t="shared" si="0"/>
        <v>0.18</v>
      </c>
      <c r="Q15" s="20">
        <f t="shared" si="0"/>
        <v>0.182</v>
      </c>
      <c r="R15" s="20">
        <f t="shared" si="0"/>
        <v>0.184</v>
      </c>
      <c r="S15" s="20">
        <f t="shared" si="0"/>
        <v>0.186</v>
      </c>
      <c r="T15" s="20">
        <f t="shared" si="0"/>
        <v>0.188</v>
      </c>
      <c r="U15" s="20">
        <f t="shared" si="0"/>
        <v>0.19</v>
      </c>
      <c r="V15" s="20">
        <f t="shared" si="0"/>
        <v>0.192</v>
      </c>
      <c r="W15" s="20">
        <f t="shared" si="0"/>
        <v>0.19400000000000001</v>
      </c>
      <c r="X15" s="20">
        <f t="shared" si="0"/>
        <v>0.19600000000000001</v>
      </c>
      <c r="Y15" s="20">
        <f t="shared" si="0"/>
        <v>0.19800000000000001</v>
      </c>
      <c r="Z15" s="20">
        <f t="shared" si="0"/>
        <v>0.2</v>
      </c>
      <c r="AA15" s="20">
        <f t="shared" si="0"/>
        <v>0.19800000000000001</v>
      </c>
      <c r="AB15" s="20">
        <f t="shared" si="0"/>
        <v>0.19600000000000001</v>
      </c>
      <c r="AC15" s="20">
        <f t="shared" si="0"/>
        <v>0.19400000000000001</v>
      </c>
      <c r="AD15" s="20">
        <f t="shared" si="0"/>
        <v>0.192</v>
      </c>
      <c r="AE15" s="20">
        <f t="shared" si="0"/>
        <v>0.19</v>
      </c>
      <c r="AF15" s="20">
        <f t="shared" si="0"/>
        <v>0.188</v>
      </c>
      <c r="AG15" s="20">
        <f t="shared" si="0"/>
        <v>0.186</v>
      </c>
      <c r="AH15" s="20">
        <f t="shared" si="0"/>
        <v>0.184</v>
      </c>
      <c r="AI15" s="20">
        <f t="shared" si="0"/>
        <v>0.182</v>
      </c>
      <c r="AJ15" s="21">
        <f t="shared" si="0"/>
        <v>0.18</v>
      </c>
    </row>
    <row r="16" spans="1:36" customFormat="1" x14ac:dyDescent="0.3">
      <c r="A16" s="7" t="s">
        <v>325</v>
      </c>
      <c r="B16" s="76" t="s">
        <v>529</v>
      </c>
      <c r="C16" s="20">
        <f t="shared" si="0"/>
        <v>2.7798035081324522E-2</v>
      </c>
      <c r="D16" s="20">
        <f t="shared" si="0"/>
        <v>2.8064645671249291E-2</v>
      </c>
      <c r="E16" s="20">
        <f t="shared" si="0"/>
        <v>2.8618365270782164E-2</v>
      </c>
      <c r="F16" s="20">
        <f t="shared" si="0"/>
        <v>3.2768238011330567E-2</v>
      </c>
      <c r="G16" s="20">
        <f t="shared" si="0"/>
        <v>3.3720549767468688E-2</v>
      </c>
      <c r="H16" s="20">
        <f t="shared" si="0"/>
        <v>2.9928558021861128E-2</v>
      </c>
      <c r="I16" s="20">
        <f t="shared" si="0"/>
        <v>2.9937488269128489E-2</v>
      </c>
      <c r="J16" s="20">
        <f t="shared" si="0"/>
        <v>2.9946418516395845E-2</v>
      </c>
      <c r="K16" s="20">
        <f t="shared" si="0"/>
        <v>2.9955348763663205E-2</v>
      </c>
      <c r="L16" s="20">
        <f t="shared" si="0"/>
        <v>2.9964279010930565E-2</v>
      </c>
      <c r="M16" s="20">
        <f t="shared" si="0"/>
        <v>2.9973209258197922E-2</v>
      </c>
      <c r="N16" s="20">
        <f t="shared" si="0"/>
        <v>2.9982139505465282E-2</v>
      </c>
      <c r="O16" s="20">
        <f t="shared" si="0"/>
        <v>2.9991069752732639E-2</v>
      </c>
      <c r="P16" s="20">
        <f t="shared" si="0"/>
        <v>0.03</v>
      </c>
      <c r="Q16" s="20">
        <f t="shared" si="0"/>
        <v>0.03</v>
      </c>
      <c r="R16" s="20">
        <f t="shared" si="0"/>
        <v>0.03</v>
      </c>
      <c r="S16" s="20">
        <f t="shared" si="0"/>
        <v>0.03</v>
      </c>
      <c r="T16" s="20">
        <f t="shared" si="0"/>
        <v>0.03</v>
      </c>
      <c r="U16" s="20">
        <f t="shared" si="0"/>
        <v>0.03</v>
      </c>
      <c r="V16" s="20">
        <f t="shared" si="0"/>
        <v>0.03</v>
      </c>
      <c r="W16" s="20">
        <f t="shared" si="0"/>
        <v>0.03</v>
      </c>
      <c r="X16" s="20">
        <f t="shared" si="0"/>
        <v>0.03</v>
      </c>
      <c r="Y16" s="20">
        <f t="shared" si="0"/>
        <v>0.03</v>
      </c>
      <c r="Z16" s="20">
        <f t="shared" si="0"/>
        <v>0.03</v>
      </c>
      <c r="AA16" s="20">
        <f t="shared" si="0"/>
        <v>0.03</v>
      </c>
      <c r="AB16" s="20">
        <f t="shared" si="0"/>
        <v>0.03</v>
      </c>
      <c r="AC16" s="20">
        <f t="shared" si="0"/>
        <v>0.03</v>
      </c>
      <c r="AD16" s="20">
        <f t="shared" si="0"/>
        <v>0.03</v>
      </c>
      <c r="AE16" s="20">
        <f t="shared" si="0"/>
        <v>0.03</v>
      </c>
      <c r="AF16" s="20">
        <f t="shared" si="0"/>
        <v>0.03</v>
      </c>
      <c r="AG16" s="20">
        <f t="shared" si="0"/>
        <v>0.03</v>
      </c>
      <c r="AH16" s="20">
        <f t="shared" si="0"/>
        <v>0.03</v>
      </c>
      <c r="AI16" s="20">
        <f t="shared" si="0"/>
        <v>0.03</v>
      </c>
      <c r="AJ16" s="21">
        <f t="shared" si="0"/>
        <v>0.03</v>
      </c>
    </row>
    <row r="17" spans="1:36" customFormat="1" x14ac:dyDescent="0.3">
      <c r="A17" s="11" t="s">
        <v>326</v>
      </c>
      <c r="B17" s="78" t="s">
        <v>529</v>
      </c>
      <c r="C17" s="23">
        <f t="shared" si="0"/>
        <v>7.8343711147941489E-2</v>
      </c>
      <c r="D17" s="23">
        <f t="shared" si="0"/>
        <v>6.9833205895531769E-2</v>
      </c>
      <c r="E17" s="23">
        <f t="shared" si="0"/>
        <v>6.4538019933883639E-2</v>
      </c>
      <c r="F17" s="23">
        <f t="shared" si="0"/>
        <v>6.673042441862384E-2</v>
      </c>
      <c r="G17" s="23">
        <f t="shared" si="0"/>
        <v>5.2437289752496709E-2</v>
      </c>
      <c r="H17" s="23">
        <f t="shared" si="0"/>
        <v>6.0798683627077806E-2</v>
      </c>
      <c r="I17" s="23">
        <f t="shared" si="0"/>
        <v>5.982384817369308E-2</v>
      </c>
      <c r="J17" s="23">
        <f t="shared" si="0"/>
        <v>5.8849012720308354E-2</v>
      </c>
      <c r="K17" s="23">
        <f t="shared" si="0"/>
        <v>5.7874177266923628E-2</v>
      </c>
      <c r="L17" s="23">
        <f t="shared" si="0"/>
        <v>5.6899341813538902E-2</v>
      </c>
      <c r="M17" s="23">
        <f t="shared" si="0"/>
        <v>5.5924506360154176E-2</v>
      </c>
      <c r="N17" s="23">
        <f t="shared" si="0"/>
        <v>5.494967090676945E-2</v>
      </c>
      <c r="O17" s="23">
        <f t="shared" si="0"/>
        <v>5.3974835453384724E-2</v>
      </c>
      <c r="P17" s="23">
        <f t="shared" si="0"/>
        <v>5.2999999999999999E-2</v>
      </c>
      <c r="Q17" s="23">
        <f t="shared" si="0"/>
        <v>5.2699999999999997E-2</v>
      </c>
      <c r="R17" s="23">
        <f t="shared" si="0"/>
        <v>5.2400000000000002E-2</v>
      </c>
      <c r="S17" s="23">
        <f t="shared" si="0"/>
        <v>5.21E-2</v>
      </c>
      <c r="T17" s="23">
        <f t="shared" si="0"/>
        <v>5.1799999999999999E-2</v>
      </c>
      <c r="U17" s="23">
        <f t="shared" si="0"/>
        <v>5.1500000000000004E-2</v>
      </c>
      <c r="V17" s="23">
        <f t="shared" si="0"/>
        <v>5.1200000000000002E-2</v>
      </c>
      <c r="W17" s="23">
        <f t="shared" si="0"/>
        <v>5.0900000000000001E-2</v>
      </c>
      <c r="X17" s="23">
        <f t="shared" si="0"/>
        <v>5.0599999999999999E-2</v>
      </c>
      <c r="Y17" s="23">
        <f t="shared" si="0"/>
        <v>5.0300000000000004E-2</v>
      </c>
      <c r="Z17" s="23">
        <f t="shared" si="0"/>
        <v>0.05</v>
      </c>
      <c r="AA17" s="23">
        <f t="shared" si="0"/>
        <v>4.9500000000000002E-2</v>
      </c>
      <c r="AB17" s="23">
        <f t="shared" si="0"/>
        <v>4.9000000000000002E-2</v>
      </c>
      <c r="AC17" s="23">
        <f t="shared" si="0"/>
        <v>4.8500000000000001E-2</v>
      </c>
      <c r="AD17" s="23">
        <f t="shared" si="0"/>
        <v>4.8000000000000001E-2</v>
      </c>
      <c r="AE17" s="23">
        <f t="shared" si="0"/>
        <v>4.7500000000000001E-2</v>
      </c>
      <c r="AF17" s="23">
        <f t="shared" si="0"/>
        <v>4.7E-2</v>
      </c>
      <c r="AG17" s="23">
        <f t="shared" si="0"/>
        <v>4.65E-2</v>
      </c>
      <c r="AH17" s="23">
        <f t="shared" si="0"/>
        <v>4.5999999999999999E-2</v>
      </c>
      <c r="AI17" s="23">
        <f t="shared" si="0"/>
        <v>4.5499999999999999E-2</v>
      </c>
      <c r="AJ17" s="24">
        <f t="shared" si="0"/>
        <v>4.4999999999999998E-2</v>
      </c>
    </row>
    <row r="18" spans="1:36" customFormat="1" x14ac:dyDescent="0.3">
      <c r="A18" s="3"/>
      <c r="B18" s="3"/>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spans="1:36" customFormat="1" x14ac:dyDescent="0.3">
      <c r="A19" s="16" t="s">
        <v>1</v>
      </c>
      <c r="B19" s="54" t="s">
        <v>526</v>
      </c>
      <c r="C19" s="105">
        <v>0.29707470002836039</v>
      </c>
      <c r="D19" s="105">
        <v>0.30075755502323703</v>
      </c>
      <c r="E19" s="105">
        <v>0.30235708461332755</v>
      </c>
      <c r="F19" s="105">
        <v>0.30163627436199908</v>
      </c>
      <c r="G19" s="105">
        <v>0.30591525709139111</v>
      </c>
      <c r="H19" s="105">
        <v>0.31318182362252578</v>
      </c>
      <c r="I19" s="120">
        <v>0.31407823495367276</v>
      </c>
      <c r="J19" s="120">
        <v>0.3149746462848198</v>
      </c>
      <c r="K19" s="120">
        <v>0.31587105761596679</v>
      </c>
      <c r="L19" s="120">
        <v>0.31676746894711383</v>
      </c>
      <c r="M19" s="120">
        <v>0.31766388027826081</v>
      </c>
      <c r="N19" s="120">
        <v>0.3185602916094078</v>
      </c>
      <c r="O19" s="120">
        <v>0.31945670294055484</v>
      </c>
      <c r="P19" s="114">
        <v>0.32035311427170182</v>
      </c>
      <c r="Q19" s="120">
        <v>0.32710661822097437</v>
      </c>
      <c r="R19" s="120">
        <v>0.33386012217024696</v>
      </c>
      <c r="S19" s="120">
        <v>0.34061362611951951</v>
      </c>
      <c r="T19" s="120">
        <v>0.34736713006879211</v>
      </c>
      <c r="U19" s="120">
        <v>0.35412063401806465</v>
      </c>
      <c r="V19" s="120">
        <v>0.36087413796733719</v>
      </c>
      <c r="W19" s="120">
        <v>0.36762764191660979</v>
      </c>
      <c r="X19" s="120">
        <v>0.37438114586588234</v>
      </c>
      <c r="Y19" s="120">
        <v>0.38113464981515494</v>
      </c>
      <c r="Z19" s="114">
        <v>0.38788815376442748</v>
      </c>
      <c r="AA19" s="120">
        <v>0.40440243880445859</v>
      </c>
      <c r="AB19" s="120">
        <v>0.42091672384448969</v>
      </c>
      <c r="AC19" s="120">
        <v>0.4374310088845208</v>
      </c>
      <c r="AD19" s="120">
        <v>0.45394529392455196</v>
      </c>
      <c r="AE19" s="120">
        <v>0.47045957896458301</v>
      </c>
      <c r="AF19" s="120">
        <v>0.48697386400461418</v>
      </c>
      <c r="AG19" s="120">
        <v>0.50348814904464523</v>
      </c>
      <c r="AH19" s="120">
        <v>0.52000243408467639</v>
      </c>
      <c r="AI19" s="120">
        <v>0.53651671912470755</v>
      </c>
      <c r="AJ19" s="115">
        <v>0.5530310041647386</v>
      </c>
    </row>
    <row r="20" spans="1:36" customFormat="1" x14ac:dyDescent="0.3">
      <c r="A20" s="7" t="s">
        <v>2</v>
      </c>
      <c r="B20" s="55" t="s">
        <v>526</v>
      </c>
      <c r="C20" s="108">
        <v>6.8374586465437094E-3</v>
      </c>
      <c r="D20" s="108">
        <v>6.839298344089779E-3</v>
      </c>
      <c r="E20" s="108">
        <v>6.7376335502061851E-3</v>
      </c>
      <c r="F20" s="108">
        <v>7.0045483994046085E-3</v>
      </c>
      <c r="G20" s="108">
        <v>7.0586514207742184E-3</v>
      </c>
      <c r="H20" s="108">
        <v>7.019983198624089E-3</v>
      </c>
      <c r="I20" s="122">
        <v>2.0547838720818837E-2</v>
      </c>
      <c r="J20" s="122">
        <v>3.4075694243013585E-2</v>
      </c>
      <c r="K20" s="122">
        <v>4.7603549765208336E-2</v>
      </c>
      <c r="L20" s="122">
        <v>6.1131405287403087E-2</v>
      </c>
      <c r="M20" s="122">
        <v>7.4659260809597824E-2</v>
      </c>
      <c r="N20" s="122">
        <v>8.8187116331792575E-2</v>
      </c>
      <c r="O20" s="122">
        <v>0.10171497185398733</v>
      </c>
      <c r="P20" s="116">
        <v>0.11524282737618208</v>
      </c>
      <c r="Q20" s="122">
        <v>0.15554516475267441</v>
      </c>
      <c r="R20" s="122">
        <v>0.19584750212916674</v>
      </c>
      <c r="S20" s="122">
        <v>0.23614983950565907</v>
      </c>
      <c r="T20" s="122">
        <v>0.2764521768821514</v>
      </c>
      <c r="U20" s="122">
        <v>0.3167545142586437</v>
      </c>
      <c r="V20" s="122">
        <v>0.35705685163513606</v>
      </c>
      <c r="W20" s="122">
        <v>0.39735918901162837</v>
      </c>
      <c r="X20" s="122">
        <v>0.43766152638812067</v>
      </c>
      <c r="Y20" s="122">
        <v>0.47796386376461297</v>
      </c>
      <c r="Z20" s="116">
        <v>0.51826620114110533</v>
      </c>
      <c r="AA20" s="122">
        <v>0.53528284367705647</v>
      </c>
      <c r="AB20" s="122">
        <v>0.55229948621300773</v>
      </c>
      <c r="AC20" s="122">
        <v>0.56931612874895887</v>
      </c>
      <c r="AD20" s="122">
        <v>0.58633277128491001</v>
      </c>
      <c r="AE20" s="122">
        <v>0.60334941382086127</v>
      </c>
      <c r="AF20" s="122">
        <v>0.62036605635681241</v>
      </c>
      <c r="AG20" s="122">
        <v>0.63738269889276356</v>
      </c>
      <c r="AH20" s="122">
        <v>0.65439934142871481</v>
      </c>
      <c r="AI20" s="122">
        <v>0.67141598396466584</v>
      </c>
      <c r="AJ20" s="117">
        <v>0.6884326265006171</v>
      </c>
    </row>
    <row r="21" spans="1:36" customFormat="1" x14ac:dyDescent="0.3">
      <c r="A21" s="7" t="s">
        <v>3</v>
      </c>
      <c r="B21" s="55" t="s">
        <v>526</v>
      </c>
      <c r="C21" s="108">
        <v>0.73677032678217225</v>
      </c>
      <c r="D21" s="108">
        <v>0.72971057339847045</v>
      </c>
      <c r="E21" s="108">
        <v>0.73192340854277149</v>
      </c>
      <c r="F21" s="108">
        <v>0.75836109971094856</v>
      </c>
      <c r="G21" s="108">
        <v>0.73914204051865828</v>
      </c>
      <c r="H21" s="108">
        <v>0.75301204877530503</v>
      </c>
      <c r="I21" s="122">
        <v>0.75138554267839186</v>
      </c>
      <c r="J21" s="122">
        <v>0.7497590365814788</v>
      </c>
      <c r="K21" s="122">
        <v>0.74813253048456563</v>
      </c>
      <c r="L21" s="122">
        <v>0.74650602438765246</v>
      </c>
      <c r="M21" s="122">
        <v>0.7448795182907394</v>
      </c>
      <c r="N21" s="122">
        <v>0.74325301219382622</v>
      </c>
      <c r="O21" s="122">
        <v>0.74162650609691316</v>
      </c>
      <c r="P21" s="122">
        <v>0.74</v>
      </c>
      <c r="Q21" s="122">
        <v>0.748</v>
      </c>
      <c r="R21" s="122">
        <v>0.75600000000000001</v>
      </c>
      <c r="S21" s="122">
        <v>0.76400000000000001</v>
      </c>
      <c r="T21" s="122">
        <v>0.77200000000000002</v>
      </c>
      <c r="U21" s="122">
        <v>0.78</v>
      </c>
      <c r="V21" s="122">
        <v>0.78799999999999992</v>
      </c>
      <c r="W21" s="122">
        <v>0.79599999999999993</v>
      </c>
      <c r="X21" s="122">
        <v>0.80399999999999994</v>
      </c>
      <c r="Y21" s="122">
        <v>0.81199999999999994</v>
      </c>
      <c r="Z21" s="122">
        <v>0.82</v>
      </c>
      <c r="AA21" s="122">
        <v>0.82599999999999996</v>
      </c>
      <c r="AB21" s="122">
        <v>0.83199999999999996</v>
      </c>
      <c r="AC21" s="122">
        <v>0.83799999999999997</v>
      </c>
      <c r="AD21" s="122">
        <v>0.84399999999999997</v>
      </c>
      <c r="AE21" s="122">
        <v>0.85</v>
      </c>
      <c r="AF21" s="122">
        <v>0.85599999999999998</v>
      </c>
      <c r="AG21" s="122">
        <v>0.86199999999999999</v>
      </c>
      <c r="AH21" s="122">
        <v>0.86799999999999999</v>
      </c>
      <c r="AI21" s="122">
        <v>0.874</v>
      </c>
      <c r="AJ21" s="123">
        <v>0.88</v>
      </c>
    </row>
    <row r="22" spans="1:36" customFormat="1" x14ac:dyDescent="0.3">
      <c r="A22" s="7" t="s">
        <v>4</v>
      </c>
      <c r="B22" s="55" t="s">
        <v>526</v>
      </c>
      <c r="C22" s="108">
        <v>0.40105886627633597</v>
      </c>
      <c r="D22" s="108">
        <v>0.41096146450280435</v>
      </c>
      <c r="E22" s="108">
        <v>0.41088932246445492</v>
      </c>
      <c r="F22" s="108">
        <v>0.40750368338699106</v>
      </c>
      <c r="G22" s="108">
        <v>0.42720606041321774</v>
      </c>
      <c r="H22" s="108">
        <v>0.43001357182455235</v>
      </c>
      <c r="I22" s="122">
        <v>0.4312618753464833</v>
      </c>
      <c r="J22" s="122">
        <v>0.43251017886841425</v>
      </c>
      <c r="K22" s="122">
        <v>0.4337584823903452</v>
      </c>
      <c r="L22" s="122">
        <v>0.43500678591227615</v>
      </c>
      <c r="M22" s="122">
        <v>0.43625508943420716</v>
      </c>
      <c r="N22" s="122">
        <v>0.4375033929561381</v>
      </c>
      <c r="O22" s="122">
        <v>0.43875169647806905</v>
      </c>
      <c r="P22" s="122">
        <v>0.44</v>
      </c>
      <c r="Q22" s="122">
        <v>0.45900000000000002</v>
      </c>
      <c r="R22" s="122">
        <v>0.47799999999999998</v>
      </c>
      <c r="S22" s="122">
        <v>0.497</v>
      </c>
      <c r="T22" s="122">
        <v>0.51600000000000001</v>
      </c>
      <c r="U22" s="122">
        <v>0.53500000000000003</v>
      </c>
      <c r="V22" s="122">
        <v>0.55400000000000005</v>
      </c>
      <c r="W22" s="122">
        <v>0.57299999999999995</v>
      </c>
      <c r="X22" s="122">
        <v>0.59199999999999997</v>
      </c>
      <c r="Y22" s="122">
        <v>0.61099999999999999</v>
      </c>
      <c r="Z22" s="122">
        <v>0.63</v>
      </c>
      <c r="AA22" s="122">
        <v>0.65</v>
      </c>
      <c r="AB22" s="122">
        <v>0.67</v>
      </c>
      <c r="AC22" s="122">
        <v>0.69</v>
      </c>
      <c r="AD22" s="122">
        <v>0.71</v>
      </c>
      <c r="AE22" s="122">
        <v>0.73</v>
      </c>
      <c r="AF22" s="122">
        <v>0.75</v>
      </c>
      <c r="AG22" s="122">
        <v>0.77</v>
      </c>
      <c r="AH22" s="122">
        <v>0.79</v>
      </c>
      <c r="AI22" s="122">
        <v>0.80999999999999994</v>
      </c>
      <c r="AJ22" s="123">
        <v>0.83</v>
      </c>
    </row>
    <row r="23" spans="1:36" customFormat="1" x14ac:dyDescent="0.3">
      <c r="A23" s="7" t="s">
        <v>78</v>
      </c>
      <c r="B23" s="55" t="s">
        <v>526</v>
      </c>
      <c r="C23" s="108">
        <v>0.17678411550230308</v>
      </c>
      <c r="D23" s="108">
        <v>0.18850158777774689</v>
      </c>
      <c r="E23" s="108">
        <v>0.16560610728118103</v>
      </c>
      <c r="F23" s="108">
        <v>0.16584000620949668</v>
      </c>
      <c r="G23" s="108">
        <v>0.17929810648980846</v>
      </c>
      <c r="H23" s="108">
        <v>0.1627500495649741</v>
      </c>
      <c r="I23" s="122">
        <v>0.18979469065193932</v>
      </c>
      <c r="J23" s="122">
        <v>0.21683933173890452</v>
      </c>
      <c r="K23" s="122">
        <v>0.24388397282586974</v>
      </c>
      <c r="L23" s="122">
        <v>0.27092861391283496</v>
      </c>
      <c r="M23" s="122">
        <v>0.29797325499980021</v>
      </c>
      <c r="N23" s="122">
        <v>0.32501789608676535</v>
      </c>
      <c r="O23" s="122">
        <v>0.35206253717373059</v>
      </c>
      <c r="P23" s="122">
        <v>0.37910717826069584</v>
      </c>
      <c r="Q23" s="122">
        <v>0.40615181934766098</v>
      </c>
      <c r="R23" s="122">
        <v>0.43319646043462623</v>
      </c>
      <c r="S23" s="122">
        <v>0.46024110152159148</v>
      </c>
      <c r="T23" s="122">
        <v>0.48728574260855662</v>
      </c>
      <c r="U23" s="122">
        <v>0.51433038369552186</v>
      </c>
      <c r="V23" s="122">
        <v>0.54137502478248711</v>
      </c>
      <c r="W23" s="122">
        <v>0.56841966586945225</v>
      </c>
      <c r="X23" s="122">
        <v>0.5954643069564175</v>
      </c>
      <c r="Y23" s="122">
        <v>0.62250894804338275</v>
      </c>
      <c r="Z23" s="122">
        <v>0.64955358913034789</v>
      </c>
      <c r="AA23" s="122">
        <v>0.67659823021731313</v>
      </c>
      <c r="AB23" s="122">
        <v>0.70364287130427838</v>
      </c>
      <c r="AC23" s="122">
        <v>0.73068751239124352</v>
      </c>
      <c r="AD23" s="122">
        <v>0.75773215347820877</v>
      </c>
      <c r="AE23" s="122">
        <v>0.78477679456517402</v>
      </c>
      <c r="AF23" s="122">
        <v>0.81182143565213916</v>
      </c>
      <c r="AG23" s="122">
        <v>0.8388660767391044</v>
      </c>
      <c r="AH23" s="122">
        <v>0.86591071782606965</v>
      </c>
      <c r="AI23" s="122">
        <v>0.89295535891303479</v>
      </c>
      <c r="AJ23" s="123">
        <v>0.92</v>
      </c>
    </row>
    <row r="24" spans="1:36" customFormat="1" x14ac:dyDescent="0.3">
      <c r="A24" s="11" t="s">
        <v>79</v>
      </c>
      <c r="B24" s="56" t="s">
        <v>526</v>
      </c>
      <c r="C24" s="111">
        <v>0.20857444769682629</v>
      </c>
      <c r="D24" s="111">
        <v>0.19412629019929217</v>
      </c>
      <c r="E24" s="111">
        <v>0.17649312405100046</v>
      </c>
      <c r="F24" s="111">
        <v>0.17373554514194589</v>
      </c>
      <c r="G24" s="111">
        <v>0.18464615557149722</v>
      </c>
      <c r="H24" s="111">
        <v>0.17476388176502783</v>
      </c>
      <c r="I24" s="124">
        <v>0.20066517170199114</v>
      </c>
      <c r="J24" s="124">
        <v>0.22656646163895441</v>
      </c>
      <c r="K24" s="124">
        <v>0.25246775157591772</v>
      </c>
      <c r="L24" s="124">
        <v>0.278369041512881</v>
      </c>
      <c r="M24" s="124">
        <v>0.30427033144984428</v>
      </c>
      <c r="N24" s="124">
        <v>0.33017162138680756</v>
      </c>
      <c r="O24" s="124">
        <v>0.35607291132377084</v>
      </c>
      <c r="P24" s="124">
        <v>0.38197420126073423</v>
      </c>
      <c r="Q24" s="124">
        <v>0.4078754911976975</v>
      </c>
      <c r="R24" s="124">
        <v>0.43377678113466078</v>
      </c>
      <c r="S24" s="124">
        <v>0.45967807107162406</v>
      </c>
      <c r="T24" s="124">
        <v>0.48557936100858734</v>
      </c>
      <c r="U24" s="124">
        <v>0.51148065094555073</v>
      </c>
      <c r="V24" s="124">
        <v>0.5373819408825139</v>
      </c>
      <c r="W24" s="124">
        <v>0.56328323081947729</v>
      </c>
      <c r="X24" s="124">
        <v>0.58918452075644057</v>
      </c>
      <c r="Y24" s="124">
        <v>0.61508581069340384</v>
      </c>
      <c r="Z24" s="124">
        <v>0.64098710063036712</v>
      </c>
      <c r="AA24" s="124">
        <v>0.6668883905673304</v>
      </c>
      <c r="AB24" s="124">
        <v>0.69278968050429368</v>
      </c>
      <c r="AC24" s="124">
        <v>0.71869097044125696</v>
      </c>
      <c r="AD24" s="124">
        <v>0.74459226037822024</v>
      </c>
      <c r="AE24" s="124">
        <v>0.77049355031518374</v>
      </c>
      <c r="AF24" s="124">
        <v>0.7963948402521468</v>
      </c>
      <c r="AG24" s="124">
        <v>0.82229613018911007</v>
      </c>
      <c r="AH24" s="124">
        <v>0.84819742012607358</v>
      </c>
      <c r="AI24" s="124">
        <v>0.87409871006303685</v>
      </c>
      <c r="AJ24" s="125">
        <v>0.9</v>
      </c>
    </row>
    <row r="25" spans="1:36" customFormat="1" x14ac:dyDescent="0.3">
      <c r="A25" s="16" t="s">
        <v>80</v>
      </c>
      <c r="B25" s="54" t="s">
        <v>526</v>
      </c>
      <c r="C25" s="105">
        <v>6.9253403686348705E-2</v>
      </c>
      <c r="D25" s="105">
        <v>6.1170091514868602E-2</v>
      </c>
      <c r="E25" s="105">
        <v>5.9562702328930253E-2</v>
      </c>
      <c r="F25" s="105">
        <v>6.4743036956132052E-2</v>
      </c>
      <c r="G25" s="105">
        <v>5.4408394803749441E-2</v>
      </c>
      <c r="H25" s="105">
        <v>6.0070970006901099E-2</v>
      </c>
      <c r="I25" s="106">
        <v>5.2788925631958028E-2</v>
      </c>
      <c r="J25" s="106">
        <v>4.5506881257014964E-2</v>
      </c>
      <c r="K25" s="106">
        <v>3.8224836882071893E-2</v>
      </c>
      <c r="L25" s="106">
        <v>3.0942792507128822E-2</v>
      </c>
      <c r="M25" s="106">
        <v>2.3660748132185751E-2</v>
      </c>
      <c r="N25" s="106">
        <v>1.6378703757242687E-2</v>
      </c>
      <c r="O25" s="106">
        <v>9.0966593822996156E-3</v>
      </c>
      <c r="P25" s="105">
        <v>1.8146150073565476E-3</v>
      </c>
      <c r="Q25" s="106">
        <v>1.8311541827207623E-3</v>
      </c>
      <c r="R25" s="106">
        <v>1.8476933580849773E-3</v>
      </c>
      <c r="S25" s="106">
        <v>1.8642325334491921E-3</v>
      </c>
      <c r="T25" s="106">
        <v>1.8807717088134071E-3</v>
      </c>
      <c r="U25" s="106">
        <v>1.8973108841776219E-3</v>
      </c>
      <c r="V25" s="106">
        <v>1.9138500595418367E-3</v>
      </c>
      <c r="W25" s="106">
        <v>1.9303892349060517E-3</v>
      </c>
      <c r="X25" s="106">
        <v>1.9469284102702664E-3</v>
      </c>
      <c r="Y25" s="106">
        <v>1.9634675856344814E-3</v>
      </c>
      <c r="Z25" s="105">
        <v>1.9800067609986962E-3</v>
      </c>
      <c r="AA25" s="106">
        <v>1.9856155249728664E-3</v>
      </c>
      <c r="AB25" s="106">
        <v>1.9912242889470366E-3</v>
      </c>
      <c r="AC25" s="106">
        <v>1.9968330529212069E-3</v>
      </c>
      <c r="AD25" s="106">
        <v>2.0024418168953771E-3</v>
      </c>
      <c r="AE25" s="106">
        <v>2.0080505808695473E-3</v>
      </c>
      <c r="AF25" s="106">
        <v>2.0136593448437175E-3</v>
      </c>
      <c r="AG25" s="106">
        <v>2.0192681088178877E-3</v>
      </c>
      <c r="AH25" s="106">
        <v>2.0248768727920579E-3</v>
      </c>
      <c r="AI25" s="106">
        <v>2.0304856367662281E-3</v>
      </c>
      <c r="AJ25" s="127">
        <v>2.0360944007403983E-3</v>
      </c>
    </row>
    <row r="26" spans="1:36" customFormat="1" x14ac:dyDescent="0.3">
      <c r="A26" s="7" t="s">
        <v>5</v>
      </c>
      <c r="B26" s="55" t="s">
        <v>526</v>
      </c>
      <c r="C26" s="108">
        <v>7.8378661850697043E-2</v>
      </c>
      <c r="D26" s="108">
        <v>7.7637821338972388E-2</v>
      </c>
      <c r="E26" s="108">
        <v>6.9863979493689735E-2</v>
      </c>
      <c r="F26" s="108">
        <v>7.0795621413395307E-2</v>
      </c>
      <c r="G26" s="108">
        <v>6.9265914118159369E-2</v>
      </c>
      <c r="H26" s="108">
        <v>8.2289434017492211E-2</v>
      </c>
      <c r="I26" s="109">
        <v>7.219942936069558E-2</v>
      </c>
      <c r="J26" s="109">
        <v>6.2109424703898949E-2</v>
      </c>
      <c r="K26" s="109">
        <v>5.2019420047102326E-2</v>
      </c>
      <c r="L26" s="109">
        <v>4.1929415390305695E-2</v>
      </c>
      <c r="M26" s="109">
        <v>3.1839410733509065E-2</v>
      </c>
      <c r="N26" s="109">
        <v>2.1749406076712441E-2</v>
      </c>
      <c r="O26" s="109">
        <v>1.165940141991581E-2</v>
      </c>
      <c r="P26" s="108">
        <v>1.5693967631191762E-3</v>
      </c>
      <c r="Q26" s="109">
        <v>1.5235306368145025E-3</v>
      </c>
      <c r="R26" s="109">
        <v>1.4776645105098287E-3</v>
      </c>
      <c r="S26" s="109">
        <v>1.4317983842051551E-3</v>
      </c>
      <c r="T26" s="109">
        <v>1.3859322579004814E-3</v>
      </c>
      <c r="U26" s="109">
        <v>1.3400661315958076E-3</v>
      </c>
      <c r="V26" s="109">
        <v>1.294200005291134E-3</v>
      </c>
      <c r="W26" s="109">
        <v>1.2483338789864603E-3</v>
      </c>
      <c r="X26" s="109">
        <v>1.2024677526817867E-3</v>
      </c>
      <c r="Y26" s="109">
        <v>1.1566016263771129E-3</v>
      </c>
      <c r="Z26" s="108">
        <v>1.1107355000724393E-3</v>
      </c>
      <c r="AA26" s="109">
        <v>1.0922116955533953E-3</v>
      </c>
      <c r="AB26" s="109">
        <v>1.0736878910343512E-3</v>
      </c>
      <c r="AC26" s="109">
        <v>1.0551640865153072E-3</v>
      </c>
      <c r="AD26" s="109">
        <v>1.0366402819962633E-3</v>
      </c>
      <c r="AE26" s="109">
        <v>1.0181164774772193E-3</v>
      </c>
      <c r="AF26" s="109">
        <v>9.995926729581754E-4</v>
      </c>
      <c r="AG26" s="109">
        <v>9.8106886843913124E-4</v>
      </c>
      <c r="AH26" s="109">
        <v>9.625450639200873E-4</v>
      </c>
      <c r="AI26" s="109">
        <v>9.4402125940104336E-4</v>
      </c>
      <c r="AJ26" s="126">
        <v>9.2549745488199932E-4</v>
      </c>
    </row>
    <row r="27" spans="1:36" customFormat="1" x14ac:dyDescent="0.3">
      <c r="A27" s="7" t="s">
        <v>6</v>
      </c>
      <c r="B27" s="55" t="s">
        <v>526</v>
      </c>
      <c r="C27" s="108">
        <v>0.27024947773168134</v>
      </c>
      <c r="D27" s="108">
        <v>0.2755297028528147</v>
      </c>
      <c r="E27" s="108">
        <v>0.27458465346280109</v>
      </c>
      <c r="F27" s="108">
        <v>0.26404359715863673</v>
      </c>
      <c r="G27" s="108">
        <v>0.29137166357704269</v>
      </c>
      <c r="H27" s="108">
        <v>0.25694602251816051</v>
      </c>
      <c r="I27" s="109">
        <v>0.26313698990937379</v>
      </c>
      <c r="J27" s="109">
        <v>0.26932795730058706</v>
      </c>
      <c r="K27" s="109">
        <v>0.27551892469180034</v>
      </c>
      <c r="L27" s="109">
        <v>0.28170989208301356</v>
      </c>
      <c r="M27" s="109">
        <v>0.28790085947422683</v>
      </c>
      <c r="N27" s="109">
        <v>0.29409182686544011</v>
      </c>
      <c r="O27" s="109">
        <v>0.30028279425665338</v>
      </c>
      <c r="P27" s="108">
        <v>0.30647376164786666</v>
      </c>
      <c r="Q27" s="109">
        <v>0.29764509413232904</v>
      </c>
      <c r="R27" s="109">
        <v>0.28881642661679141</v>
      </c>
      <c r="S27" s="109">
        <v>0.27998775910125379</v>
      </c>
      <c r="T27" s="109">
        <v>0.27115909158571616</v>
      </c>
      <c r="U27" s="109">
        <v>0.26233042407017859</v>
      </c>
      <c r="V27" s="109">
        <v>0.25350175655464097</v>
      </c>
      <c r="W27" s="109">
        <v>0.24467308903910331</v>
      </c>
      <c r="X27" s="109">
        <v>0.23584442152356572</v>
      </c>
      <c r="Y27" s="109">
        <v>0.22701575400802809</v>
      </c>
      <c r="Z27" s="108">
        <v>0.21818708649249047</v>
      </c>
      <c r="AA27" s="109">
        <v>0.20882557358595313</v>
      </c>
      <c r="AB27" s="109">
        <v>0.1994640606794158</v>
      </c>
      <c r="AC27" s="109">
        <v>0.19010254777287847</v>
      </c>
      <c r="AD27" s="109">
        <v>0.18074103486634113</v>
      </c>
      <c r="AE27" s="109">
        <v>0.17137952195980377</v>
      </c>
      <c r="AF27" s="109">
        <v>0.16201800905326647</v>
      </c>
      <c r="AG27" s="109">
        <v>0.1526564961467291</v>
      </c>
      <c r="AH27" s="109">
        <v>0.14329498324019177</v>
      </c>
      <c r="AI27" s="109">
        <v>0.13393347033365444</v>
      </c>
      <c r="AJ27" s="126">
        <v>0.1245719574271171</v>
      </c>
    </row>
    <row r="28" spans="1:36" customFormat="1" x14ac:dyDescent="0.3">
      <c r="A28" s="7" t="s">
        <v>81</v>
      </c>
      <c r="B28" s="55" t="s">
        <v>526</v>
      </c>
      <c r="C28" s="108">
        <v>0.26201817485068724</v>
      </c>
      <c r="D28" s="108">
        <v>0.258762126120194</v>
      </c>
      <c r="E28" s="108">
        <v>0.26551584399319361</v>
      </c>
      <c r="F28" s="108">
        <v>0.27237961063939431</v>
      </c>
      <c r="G28" s="108">
        <v>0.25652296148097503</v>
      </c>
      <c r="H28" s="108">
        <v>0.27022413881891133</v>
      </c>
      <c r="I28" s="109">
        <v>0.25239143779808249</v>
      </c>
      <c r="J28" s="109">
        <v>0.23455873677725364</v>
      </c>
      <c r="K28" s="109">
        <v>0.2167260357564248</v>
      </c>
      <c r="L28" s="109">
        <v>0.19889333473559595</v>
      </c>
      <c r="M28" s="109">
        <v>0.18106063371476711</v>
      </c>
      <c r="N28" s="109">
        <v>0.16322793269393823</v>
      </c>
      <c r="O28" s="109">
        <v>0.14539523167310939</v>
      </c>
      <c r="P28" s="108">
        <v>0.12756253065228054</v>
      </c>
      <c r="Q28" s="109">
        <v>0.12657524460303743</v>
      </c>
      <c r="R28" s="109">
        <v>0.12558795855379429</v>
      </c>
      <c r="S28" s="109">
        <v>0.12460067250455117</v>
      </c>
      <c r="T28" s="109">
        <v>0.12361338645530806</v>
      </c>
      <c r="U28" s="109">
        <v>0.12262610040606495</v>
      </c>
      <c r="V28" s="109">
        <v>0.12163881435682182</v>
      </c>
      <c r="W28" s="109">
        <v>0.12065152830757869</v>
      </c>
      <c r="X28" s="109">
        <v>0.11966424225833558</v>
      </c>
      <c r="Y28" s="109">
        <v>0.11867695620909247</v>
      </c>
      <c r="Z28" s="108">
        <v>0.11768967015984934</v>
      </c>
      <c r="AA28" s="109">
        <v>0.11565693636922303</v>
      </c>
      <c r="AB28" s="109">
        <v>0.11362420257859673</v>
      </c>
      <c r="AC28" s="109">
        <v>0.11159146878797044</v>
      </c>
      <c r="AD28" s="109">
        <v>0.10955873499734413</v>
      </c>
      <c r="AE28" s="109">
        <v>0.10752600120671782</v>
      </c>
      <c r="AF28" s="109">
        <v>0.10549326741609152</v>
      </c>
      <c r="AG28" s="109">
        <v>0.10346053362546521</v>
      </c>
      <c r="AH28" s="109">
        <v>0.10142779983483892</v>
      </c>
      <c r="AI28" s="109">
        <v>9.939506604421261E-2</v>
      </c>
      <c r="AJ28" s="126">
        <v>9.7362332253586314E-2</v>
      </c>
    </row>
    <row r="29" spans="1:36" customFormat="1" x14ac:dyDescent="0.3">
      <c r="A29" s="7" t="s">
        <v>406</v>
      </c>
      <c r="B29" s="55" t="s">
        <v>526</v>
      </c>
      <c r="C29" s="108">
        <v>0</v>
      </c>
      <c r="D29" s="108">
        <v>0</v>
      </c>
      <c r="E29" s="108">
        <v>0</v>
      </c>
      <c r="F29" s="108">
        <v>0</v>
      </c>
      <c r="G29" s="108">
        <v>0</v>
      </c>
      <c r="H29" s="108">
        <v>0</v>
      </c>
      <c r="I29" s="109">
        <v>8.5213339872486512E-4</v>
      </c>
      <c r="J29" s="109">
        <v>1.7042667974497302E-3</v>
      </c>
      <c r="K29" s="109">
        <v>2.5564001961745951E-3</v>
      </c>
      <c r="L29" s="109">
        <v>3.4085335948994605E-3</v>
      </c>
      <c r="M29" s="109">
        <v>4.2606669936243258E-3</v>
      </c>
      <c r="N29" s="109">
        <v>5.1128003923491903E-3</v>
      </c>
      <c r="O29" s="109">
        <v>5.9649337910740556E-3</v>
      </c>
      <c r="P29" s="108">
        <v>6.8170671897989209E-3</v>
      </c>
      <c r="Q29" s="109">
        <v>7.1736566991476135E-3</v>
      </c>
      <c r="R29" s="109">
        <v>7.5302462084963061E-3</v>
      </c>
      <c r="S29" s="109">
        <v>7.8868357178449987E-3</v>
      </c>
      <c r="T29" s="109">
        <v>8.2434252271936913E-3</v>
      </c>
      <c r="U29" s="109">
        <v>8.600014736542384E-3</v>
      </c>
      <c r="V29" s="109">
        <v>8.9566042458910748E-3</v>
      </c>
      <c r="W29" s="109">
        <v>9.3131937552397674E-3</v>
      </c>
      <c r="X29" s="109">
        <v>9.66978326458846E-3</v>
      </c>
      <c r="Y29" s="109">
        <v>1.0026372773937153E-2</v>
      </c>
      <c r="Z29" s="108">
        <v>1.0382962283285845E-2</v>
      </c>
      <c r="AA29" s="109">
        <v>1.2093393495956799E-2</v>
      </c>
      <c r="AB29" s="109">
        <v>1.3803824708627751E-2</v>
      </c>
      <c r="AC29" s="109">
        <v>1.5514255921298705E-2</v>
      </c>
      <c r="AD29" s="109">
        <v>1.7224687133969657E-2</v>
      </c>
      <c r="AE29" s="109">
        <v>1.8935118346640613E-2</v>
      </c>
      <c r="AF29" s="109">
        <v>2.0645549559311565E-2</v>
      </c>
      <c r="AG29" s="109">
        <v>2.2355980771982517E-2</v>
      </c>
      <c r="AH29" s="109">
        <v>2.4066411984653473E-2</v>
      </c>
      <c r="AI29" s="109">
        <v>2.5776843197324425E-2</v>
      </c>
      <c r="AJ29" s="126">
        <v>2.7487274409995377E-2</v>
      </c>
    </row>
    <row r="30" spans="1:36" customFormat="1" x14ac:dyDescent="0.3">
      <c r="A30" s="11" t="s">
        <v>82</v>
      </c>
      <c r="B30" s="56" t="s">
        <v>526</v>
      </c>
      <c r="C30" s="111">
        <v>2.3025581852225276E-2</v>
      </c>
      <c r="D30" s="111">
        <v>2.6142703149913325E-2</v>
      </c>
      <c r="E30" s="111">
        <v>2.8115736108057735E-2</v>
      </c>
      <c r="F30" s="111">
        <v>2.6401859470442608E-2</v>
      </c>
      <c r="G30" s="111">
        <v>2.2515808928682209E-2</v>
      </c>
      <c r="H30" s="111">
        <v>1.7287611016008949E-2</v>
      </c>
      <c r="I30" s="112">
        <v>4.4552848947492382E-2</v>
      </c>
      <c r="J30" s="112">
        <v>7.1818086878975826E-2</v>
      </c>
      <c r="K30" s="112">
        <v>9.9083324810459256E-2</v>
      </c>
      <c r="L30" s="112">
        <v>0.1263485627419427</v>
      </c>
      <c r="M30" s="112">
        <v>0.15361380067342614</v>
      </c>
      <c r="N30" s="112">
        <v>0.18087903860490956</v>
      </c>
      <c r="O30" s="112">
        <v>0.208144276536393</v>
      </c>
      <c r="P30" s="111">
        <v>0.23540951446787645</v>
      </c>
      <c r="Q30" s="112">
        <v>0.23814470152497638</v>
      </c>
      <c r="R30" s="112">
        <v>0.24087988858207632</v>
      </c>
      <c r="S30" s="112">
        <v>0.24361507563917623</v>
      </c>
      <c r="T30" s="112">
        <v>0.24635026269627616</v>
      </c>
      <c r="U30" s="112">
        <v>0.2490854497533761</v>
      </c>
      <c r="V30" s="112">
        <v>0.25182063681047601</v>
      </c>
      <c r="W30" s="112">
        <v>0.25455582386757597</v>
      </c>
      <c r="X30" s="112">
        <v>0.25729101092467588</v>
      </c>
      <c r="Y30" s="112">
        <v>0.26002619798177584</v>
      </c>
      <c r="Z30" s="111">
        <v>0.26276138503887575</v>
      </c>
      <c r="AA30" s="112">
        <v>0.2559438305238822</v>
      </c>
      <c r="AB30" s="112">
        <v>0.24912627600888868</v>
      </c>
      <c r="AC30" s="112">
        <v>0.24230872149389512</v>
      </c>
      <c r="AD30" s="112">
        <v>0.23549116697890157</v>
      </c>
      <c r="AE30" s="112">
        <v>0.22867361246390805</v>
      </c>
      <c r="AF30" s="112">
        <v>0.2218560579489145</v>
      </c>
      <c r="AG30" s="112">
        <v>0.21503850343392095</v>
      </c>
      <c r="AH30" s="112">
        <v>0.2082209489189274</v>
      </c>
      <c r="AI30" s="112">
        <v>0.20140339440393387</v>
      </c>
      <c r="AJ30" s="128">
        <v>0.19458583988894032</v>
      </c>
    </row>
    <row r="31" spans="1:36" customFormat="1" x14ac:dyDescent="0.3">
      <c r="A31" s="7" t="s">
        <v>83</v>
      </c>
      <c r="B31" s="54" t="s">
        <v>526</v>
      </c>
      <c r="C31" s="108">
        <v>0</v>
      </c>
      <c r="D31" s="108">
        <v>0</v>
      </c>
      <c r="E31" s="108">
        <v>0</v>
      </c>
      <c r="F31" s="108">
        <v>0</v>
      </c>
      <c r="G31" s="108">
        <v>0</v>
      </c>
      <c r="H31" s="108">
        <v>0</v>
      </c>
      <c r="I31" s="109">
        <v>0</v>
      </c>
      <c r="J31" s="109">
        <v>0</v>
      </c>
      <c r="K31" s="109">
        <v>0</v>
      </c>
      <c r="L31" s="109">
        <v>0</v>
      </c>
      <c r="M31" s="109">
        <v>0</v>
      </c>
      <c r="N31" s="109">
        <v>0</v>
      </c>
      <c r="O31" s="109">
        <v>0</v>
      </c>
      <c r="P31" s="109">
        <v>0</v>
      </c>
      <c r="Q31" s="109">
        <v>0</v>
      </c>
      <c r="R31" s="109">
        <v>0</v>
      </c>
      <c r="S31" s="109">
        <v>0</v>
      </c>
      <c r="T31" s="109">
        <v>0</v>
      </c>
      <c r="U31" s="109">
        <v>0</v>
      </c>
      <c r="V31" s="109">
        <v>0</v>
      </c>
      <c r="W31" s="109">
        <v>0</v>
      </c>
      <c r="X31" s="109">
        <v>0</v>
      </c>
      <c r="Y31" s="109">
        <v>0</v>
      </c>
      <c r="Z31" s="109">
        <v>0</v>
      </c>
      <c r="AA31" s="109">
        <v>0</v>
      </c>
      <c r="AB31" s="109">
        <v>0</v>
      </c>
      <c r="AC31" s="109">
        <v>0</v>
      </c>
      <c r="AD31" s="109">
        <v>0</v>
      </c>
      <c r="AE31" s="109">
        <v>0</v>
      </c>
      <c r="AF31" s="109">
        <v>0</v>
      </c>
      <c r="AG31" s="109">
        <v>0</v>
      </c>
      <c r="AH31" s="109">
        <v>0</v>
      </c>
      <c r="AI31" s="109">
        <v>0</v>
      </c>
      <c r="AJ31" s="110">
        <v>0</v>
      </c>
    </row>
    <row r="32" spans="1:36" customFormat="1" x14ac:dyDescent="0.3">
      <c r="A32" s="7" t="s">
        <v>7</v>
      </c>
      <c r="B32" s="55" t="s">
        <v>526</v>
      </c>
      <c r="C32" s="108">
        <v>0.94650317133816064</v>
      </c>
      <c r="D32" s="108">
        <v>0.94323568341295327</v>
      </c>
      <c r="E32" s="108">
        <v>0.94252361700254594</v>
      </c>
      <c r="F32" s="108">
        <v>0.9378862526473053</v>
      </c>
      <c r="G32" s="108">
        <v>0.92726816968655401</v>
      </c>
      <c r="H32" s="108">
        <v>0.92771701585664346</v>
      </c>
      <c r="I32" s="109">
        <v>0.91114732396031395</v>
      </c>
      <c r="J32" s="109">
        <v>0.89457763206398444</v>
      </c>
      <c r="K32" s="109">
        <v>0.87800794016765493</v>
      </c>
      <c r="L32" s="109">
        <v>0.86143824827132542</v>
      </c>
      <c r="M32" s="109">
        <v>0.84486855637499592</v>
      </c>
      <c r="N32" s="109">
        <v>0.82829886447866641</v>
      </c>
      <c r="O32" s="109">
        <v>0.8117291725823369</v>
      </c>
      <c r="P32" s="108">
        <v>0.79515948068600739</v>
      </c>
      <c r="Q32" s="109">
        <v>0.7466407224326157</v>
      </c>
      <c r="R32" s="109">
        <v>0.69812196417922401</v>
      </c>
      <c r="S32" s="109">
        <v>0.64960320592583232</v>
      </c>
      <c r="T32" s="109">
        <v>0.60108444767244062</v>
      </c>
      <c r="U32" s="109">
        <v>0.55256568941904893</v>
      </c>
      <c r="V32" s="109">
        <v>0.50404693116565735</v>
      </c>
      <c r="W32" s="109">
        <v>0.45552817291226566</v>
      </c>
      <c r="X32" s="109">
        <v>0.40700941465887397</v>
      </c>
      <c r="Y32" s="109">
        <v>0.35849065640548228</v>
      </c>
      <c r="Z32" s="108">
        <v>0.30997189815209059</v>
      </c>
      <c r="AA32" s="109">
        <v>0.28443863742921854</v>
      </c>
      <c r="AB32" s="109">
        <v>0.25890537670634656</v>
      </c>
      <c r="AC32" s="109">
        <v>0.23337211598347452</v>
      </c>
      <c r="AD32" s="109">
        <v>0.2078388552606025</v>
      </c>
      <c r="AE32" s="109">
        <v>0.18230559453773049</v>
      </c>
      <c r="AF32" s="109">
        <v>0.15677233381485847</v>
      </c>
      <c r="AG32" s="109">
        <v>0.13123907309198646</v>
      </c>
      <c r="AH32" s="109">
        <v>0.10570581236911442</v>
      </c>
      <c r="AI32" s="109">
        <v>8.0172551646242401E-2</v>
      </c>
      <c r="AJ32" s="126">
        <v>5.4639290923370359E-2</v>
      </c>
    </row>
    <row r="33" spans="1:36" customFormat="1" x14ac:dyDescent="0.3">
      <c r="A33" s="7" t="s">
        <v>8</v>
      </c>
      <c r="B33" s="55" t="s">
        <v>526</v>
      </c>
      <c r="C33" s="108">
        <v>2.5002831002256718E-3</v>
      </c>
      <c r="D33" s="108">
        <v>2.6990588427153886E-3</v>
      </c>
      <c r="E33" s="108">
        <v>2.8751384999644138E-3</v>
      </c>
      <c r="F33" s="108">
        <v>3.9454464408440627E-3</v>
      </c>
      <c r="G33" s="108">
        <v>4.2923768840875814E-3</v>
      </c>
      <c r="H33" s="108">
        <v>5.5594063509772883E-3</v>
      </c>
      <c r="I33" s="109">
        <v>6.0064904945951094E-3</v>
      </c>
      <c r="J33" s="109">
        <v>6.4535746382129305E-3</v>
      </c>
      <c r="K33" s="109">
        <v>6.9006587818307517E-3</v>
      </c>
      <c r="L33" s="109">
        <v>7.3477429254485728E-3</v>
      </c>
      <c r="M33" s="109">
        <v>7.7948270690663939E-3</v>
      </c>
      <c r="N33" s="109">
        <v>8.2419112126842151E-3</v>
      </c>
      <c r="O33" s="109">
        <v>8.6889953563020362E-3</v>
      </c>
      <c r="P33" s="108">
        <v>9.1360794999198573E-3</v>
      </c>
      <c r="Q33" s="109">
        <v>1.0547260786068552E-2</v>
      </c>
      <c r="R33" s="109">
        <v>1.1958442072217244E-2</v>
      </c>
      <c r="S33" s="109">
        <v>1.3369623358365938E-2</v>
      </c>
      <c r="T33" s="109">
        <v>1.4780804644514631E-2</v>
      </c>
      <c r="U33" s="109">
        <v>1.6191985930663323E-2</v>
      </c>
      <c r="V33" s="109">
        <v>1.7603167216812016E-2</v>
      </c>
      <c r="W33" s="109">
        <v>1.9014348502960712E-2</v>
      </c>
      <c r="X33" s="109">
        <v>2.0425529789109408E-2</v>
      </c>
      <c r="Y33" s="109">
        <v>2.18367110752581E-2</v>
      </c>
      <c r="Z33" s="108">
        <v>2.3247892361406793E-2</v>
      </c>
      <c r="AA33" s="109">
        <v>2.2011401116963633E-2</v>
      </c>
      <c r="AB33" s="109">
        <v>2.0774909872520474E-2</v>
      </c>
      <c r="AC33" s="109">
        <v>1.9538418628077318E-2</v>
      </c>
      <c r="AD33" s="109">
        <v>1.8301927383634158E-2</v>
      </c>
      <c r="AE33" s="109">
        <v>1.7065436139190999E-2</v>
      </c>
      <c r="AF33" s="109">
        <v>1.5828944894747839E-2</v>
      </c>
      <c r="AG33" s="109">
        <v>1.459245365030468E-2</v>
      </c>
      <c r="AH33" s="109">
        <v>1.3355962405861522E-2</v>
      </c>
      <c r="AI33" s="109">
        <v>1.2119471161418365E-2</v>
      </c>
      <c r="AJ33" s="126">
        <v>1.0882979916975205E-2</v>
      </c>
    </row>
    <row r="34" spans="1:36" customFormat="1" x14ac:dyDescent="0.3">
      <c r="A34" s="7" t="s">
        <v>84</v>
      </c>
      <c r="B34" s="55" t="s">
        <v>526</v>
      </c>
      <c r="C34" s="108">
        <v>4.4159086915070075E-2</v>
      </c>
      <c r="D34" s="108">
        <v>4.7225959400241491E-2</v>
      </c>
      <c r="E34" s="108">
        <v>4.7863610947283308E-2</v>
      </c>
      <c r="F34" s="108">
        <v>5.116375251244603E-2</v>
      </c>
      <c r="G34" s="108">
        <v>6.1380802008584229E-2</v>
      </c>
      <c r="H34" s="108">
        <v>5.9703594593755037E-2</v>
      </c>
      <c r="I34" s="109">
        <v>6.1436830555639199E-2</v>
      </c>
      <c r="J34" s="109">
        <v>6.3170066517523354E-2</v>
      </c>
      <c r="K34" s="109">
        <v>6.4903302479407524E-2</v>
      </c>
      <c r="L34" s="109">
        <v>6.6636538441291679E-2</v>
      </c>
      <c r="M34" s="109">
        <v>6.8369774403175848E-2</v>
      </c>
      <c r="N34" s="109">
        <v>7.0103010365060003E-2</v>
      </c>
      <c r="O34" s="109">
        <v>7.1836246326944159E-2</v>
      </c>
      <c r="P34" s="108">
        <v>7.3569482288828328E-2</v>
      </c>
      <c r="Q34" s="109">
        <v>6.9388894444855659E-2</v>
      </c>
      <c r="R34" s="109">
        <v>6.5208306600882976E-2</v>
      </c>
      <c r="S34" s="109">
        <v>6.1027718756910307E-2</v>
      </c>
      <c r="T34" s="109">
        <v>5.6847130912937631E-2</v>
      </c>
      <c r="U34" s="109">
        <v>5.2666543068964955E-2</v>
      </c>
      <c r="V34" s="109">
        <v>4.8485955224992286E-2</v>
      </c>
      <c r="W34" s="109">
        <v>4.430536738101961E-2</v>
      </c>
      <c r="X34" s="109">
        <v>4.0124779537046934E-2</v>
      </c>
      <c r="Y34" s="109">
        <v>3.5944191693074265E-2</v>
      </c>
      <c r="Z34" s="108">
        <v>3.1763603849101589E-2</v>
      </c>
      <c r="AA34" s="109">
        <v>2.9080904408878967E-2</v>
      </c>
      <c r="AB34" s="109">
        <v>2.6398204968656341E-2</v>
      </c>
      <c r="AC34" s="109">
        <v>2.3715505528433718E-2</v>
      </c>
      <c r="AD34" s="109">
        <v>2.1032806088211092E-2</v>
      </c>
      <c r="AE34" s="109">
        <v>1.835010664798847E-2</v>
      </c>
      <c r="AF34" s="109">
        <v>1.5667407207765847E-2</v>
      </c>
      <c r="AG34" s="109">
        <v>1.2984707767543222E-2</v>
      </c>
      <c r="AH34" s="109">
        <v>1.0302008327320599E-2</v>
      </c>
      <c r="AI34" s="109">
        <v>7.6193088870979732E-3</v>
      </c>
      <c r="AJ34" s="126">
        <v>4.9366094468753507E-3</v>
      </c>
    </row>
    <row r="35" spans="1:36" customFormat="1" x14ac:dyDescent="0.3">
      <c r="A35" s="7" t="s">
        <v>407</v>
      </c>
      <c r="B35" s="55" t="s">
        <v>526</v>
      </c>
      <c r="C35" s="108">
        <v>0</v>
      </c>
      <c r="D35" s="108">
        <v>0</v>
      </c>
      <c r="E35" s="108">
        <v>0</v>
      </c>
      <c r="F35" s="108">
        <v>0</v>
      </c>
      <c r="G35" s="108">
        <v>0</v>
      </c>
      <c r="H35" s="108">
        <v>0</v>
      </c>
      <c r="I35" s="109">
        <v>8.6151626863279363E-4</v>
      </c>
      <c r="J35" s="109">
        <v>1.7230325372655873E-3</v>
      </c>
      <c r="K35" s="109">
        <v>2.5845488058983809E-3</v>
      </c>
      <c r="L35" s="109">
        <v>3.4460650745311745E-3</v>
      </c>
      <c r="M35" s="109">
        <v>4.3075813431639682E-3</v>
      </c>
      <c r="N35" s="109">
        <v>5.1690976117967618E-3</v>
      </c>
      <c r="O35" s="109">
        <v>6.0306138804295554E-3</v>
      </c>
      <c r="P35" s="108">
        <v>6.8921301490623491E-3</v>
      </c>
      <c r="Q35" s="109">
        <v>1.7877957583785679E-2</v>
      </c>
      <c r="R35" s="109">
        <v>2.886378501850901E-2</v>
      </c>
      <c r="S35" s="109">
        <v>3.984961245323234E-2</v>
      </c>
      <c r="T35" s="109">
        <v>5.083543988795567E-2</v>
      </c>
      <c r="U35" s="109">
        <v>6.1821267322679001E-2</v>
      </c>
      <c r="V35" s="109">
        <v>7.2807094757402324E-2</v>
      </c>
      <c r="W35" s="109">
        <v>8.3792922192125668E-2</v>
      </c>
      <c r="X35" s="109">
        <v>9.4778749626848985E-2</v>
      </c>
      <c r="Y35" s="109">
        <v>0.10576457706157233</v>
      </c>
      <c r="Z35" s="108">
        <v>0.11675040449629566</v>
      </c>
      <c r="AA35" s="109">
        <v>0.1291862133678823</v>
      </c>
      <c r="AB35" s="109">
        <v>0.14162202223946893</v>
      </c>
      <c r="AC35" s="109">
        <v>0.15405783111105556</v>
      </c>
      <c r="AD35" s="109">
        <v>0.16649363998264222</v>
      </c>
      <c r="AE35" s="109">
        <v>0.17892944885422885</v>
      </c>
      <c r="AF35" s="109">
        <v>0.19136525772581547</v>
      </c>
      <c r="AG35" s="109">
        <v>0.2038010665974021</v>
      </c>
      <c r="AH35" s="109">
        <v>0.21623687546898873</v>
      </c>
      <c r="AI35" s="109">
        <v>0.22867268434057536</v>
      </c>
      <c r="AJ35" s="126">
        <v>0.24110849321216202</v>
      </c>
    </row>
    <row r="36" spans="1:36" customFormat="1" x14ac:dyDescent="0.3">
      <c r="A36" s="7" t="s">
        <v>85</v>
      </c>
      <c r="B36" s="56" t="s">
        <v>526</v>
      </c>
      <c r="C36" s="108">
        <v>0</v>
      </c>
      <c r="D36" s="108">
        <v>0</v>
      </c>
      <c r="E36" s="108">
        <v>0</v>
      </c>
      <c r="F36" s="108">
        <v>0</v>
      </c>
      <c r="G36" s="108">
        <v>0</v>
      </c>
      <c r="H36" s="108">
        <v>0</v>
      </c>
      <c r="I36" s="108">
        <v>0</v>
      </c>
      <c r="J36" s="108">
        <v>0</v>
      </c>
      <c r="K36" s="108">
        <v>0</v>
      </c>
      <c r="L36" s="108">
        <v>0</v>
      </c>
      <c r="M36" s="108">
        <v>0</v>
      </c>
      <c r="N36" s="108">
        <v>0</v>
      </c>
      <c r="O36" s="108">
        <v>0</v>
      </c>
      <c r="P36" s="108">
        <v>0</v>
      </c>
      <c r="Q36" s="108">
        <v>0</v>
      </c>
      <c r="R36" s="108">
        <v>0</v>
      </c>
      <c r="S36" s="108">
        <v>0</v>
      </c>
      <c r="T36" s="108">
        <v>0</v>
      </c>
      <c r="U36" s="108">
        <v>0</v>
      </c>
      <c r="V36" s="108">
        <v>0</v>
      </c>
      <c r="W36" s="108">
        <v>0</v>
      </c>
      <c r="X36" s="108">
        <v>0</v>
      </c>
      <c r="Y36" s="108">
        <v>0</v>
      </c>
      <c r="Z36" s="108">
        <v>0</v>
      </c>
      <c r="AA36" s="108">
        <v>0</v>
      </c>
      <c r="AB36" s="108">
        <v>0</v>
      </c>
      <c r="AC36" s="108">
        <v>0</v>
      </c>
      <c r="AD36" s="108">
        <v>0</v>
      </c>
      <c r="AE36" s="108">
        <v>0</v>
      </c>
      <c r="AF36" s="108">
        <v>0</v>
      </c>
      <c r="AG36" s="108">
        <v>0</v>
      </c>
      <c r="AH36" s="108">
        <v>0</v>
      </c>
      <c r="AI36" s="108">
        <v>0</v>
      </c>
      <c r="AJ36" s="108">
        <v>0</v>
      </c>
    </row>
    <row r="37" spans="1:36" customFormat="1" x14ac:dyDescent="0.3">
      <c r="A37" s="16" t="s">
        <v>86</v>
      </c>
      <c r="B37" s="54" t="s">
        <v>526</v>
      </c>
      <c r="C37" s="105">
        <v>0</v>
      </c>
      <c r="D37" s="105">
        <v>0</v>
      </c>
      <c r="E37" s="105">
        <v>0</v>
      </c>
      <c r="F37" s="105">
        <v>0</v>
      </c>
      <c r="G37" s="105">
        <v>0</v>
      </c>
      <c r="H37" s="105">
        <v>0</v>
      </c>
      <c r="I37" s="106">
        <v>0</v>
      </c>
      <c r="J37" s="106">
        <v>0</v>
      </c>
      <c r="K37" s="106">
        <v>0</v>
      </c>
      <c r="L37" s="106">
        <v>0</v>
      </c>
      <c r="M37" s="106">
        <v>0</v>
      </c>
      <c r="N37" s="106">
        <v>0</v>
      </c>
      <c r="O37" s="106">
        <v>0</v>
      </c>
      <c r="P37" s="106">
        <v>0</v>
      </c>
      <c r="Q37" s="106">
        <v>0</v>
      </c>
      <c r="R37" s="106">
        <v>0</v>
      </c>
      <c r="S37" s="106">
        <v>0</v>
      </c>
      <c r="T37" s="106">
        <v>0</v>
      </c>
      <c r="U37" s="106">
        <v>0</v>
      </c>
      <c r="V37" s="106">
        <v>0</v>
      </c>
      <c r="W37" s="106">
        <v>0</v>
      </c>
      <c r="X37" s="106">
        <v>0</v>
      </c>
      <c r="Y37" s="106">
        <v>0</v>
      </c>
      <c r="Z37" s="106">
        <v>0</v>
      </c>
      <c r="AA37" s="106">
        <v>0</v>
      </c>
      <c r="AB37" s="106">
        <v>0</v>
      </c>
      <c r="AC37" s="106">
        <v>0</v>
      </c>
      <c r="AD37" s="106">
        <v>0</v>
      </c>
      <c r="AE37" s="106">
        <v>0</v>
      </c>
      <c r="AF37" s="106">
        <v>0</v>
      </c>
      <c r="AG37" s="106">
        <v>0</v>
      </c>
      <c r="AH37" s="106">
        <v>0</v>
      </c>
      <c r="AI37" s="106">
        <v>0</v>
      </c>
      <c r="AJ37" s="107">
        <v>0</v>
      </c>
    </row>
    <row r="38" spans="1:36" customFormat="1" x14ac:dyDescent="0.3">
      <c r="A38" s="7" t="s">
        <v>9</v>
      </c>
      <c r="B38" s="55" t="s">
        <v>526</v>
      </c>
      <c r="C38" s="108">
        <v>7.7348965779967568E-2</v>
      </c>
      <c r="D38" s="108">
        <v>8.7056263700780803E-2</v>
      </c>
      <c r="E38" s="108">
        <v>9.0620218991878707E-2</v>
      </c>
      <c r="F38" s="108">
        <v>7.3143915179733829E-2</v>
      </c>
      <c r="G38" s="108">
        <v>6.6652382003170169E-2</v>
      </c>
      <c r="H38" s="108">
        <v>6.6249944563131866E-2</v>
      </c>
      <c r="I38" s="109">
        <v>6.2569392087402323E-2</v>
      </c>
      <c r="J38" s="109">
        <v>5.8888839611672766E-2</v>
      </c>
      <c r="K38" s="109">
        <v>5.5208287135943224E-2</v>
      </c>
      <c r="L38" s="109">
        <v>5.1527734660213674E-2</v>
      </c>
      <c r="M38" s="109">
        <v>4.7847182184484124E-2</v>
      </c>
      <c r="N38" s="109">
        <v>4.4166629708754582E-2</v>
      </c>
      <c r="O38" s="109">
        <v>4.0486077233025025E-2</v>
      </c>
      <c r="P38" s="109">
        <v>3.6805524757295482E-2</v>
      </c>
      <c r="Q38" s="109">
        <v>3.3124972281565933E-2</v>
      </c>
      <c r="R38" s="109">
        <v>2.9444419805836383E-2</v>
      </c>
      <c r="S38" s="109">
        <v>2.576386733010684E-2</v>
      </c>
      <c r="T38" s="109">
        <v>2.2083314854377291E-2</v>
      </c>
      <c r="U38" s="109">
        <v>1.8402762378647741E-2</v>
      </c>
      <c r="V38" s="109">
        <v>1.4722209902918192E-2</v>
      </c>
      <c r="W38" s="109">
        <v>1.1041657427188642E-2</v>
      </c>
      <c r="X38" s="109">
        <v>7.3611049514590993E-3</v>
      </c>
      <c r="Y38" s="109">
        <v>3.6805524757295427E-3</v>
      </c>
      <c r="Z38" s="109">
        <v>0</v>
      </c>
      <c r="AA38" s="109">
        <v>0</v>
      </c>
      <c r="AB38" s="109">
        <v>0</v>
      </c>
      <c r="AC38" s="109">
        <v>0</v>
      </c>
      <c r="AD38" s="109">
        <v>0</v>
      </c>
      <c r="AE38" s="109">
        <v>0</v>
      </c>
      <c r="AF38" s="109">
        <v>0</v>
      </c>
      <c r="AG38" s="109">
        <v>0</v>
      </c>
      <c r="AH38" s="109">
        <v>0</v>
      </c>
      <c r="AI38" s="109">
        <v>0</v>
      </c>
      <c r="AJ38" s="110">
        <v>0</v>
      </c>
    </row>
    <row r="39" spans="1:36" customFormat="1" x14ac:dyDescent="0.3">
      <c r="A39" s="7" t="s">
        <v>10</v>
      </c>
      <c r="B39" s="55" t="s">
        <v>526</v>
      </c>
      <c r="C39" s="108">
        <v>0.13908516202682489</v>
      </c>
      <c r="D39" s="108">
        <v>0.13780262189122403</v>
      </c>
      <c r="E39" s="108">
        <v>0.13277494210350974</v>
      </c>
      <c r="F39" s="108">
        <v>0.1231687038588377</v>
      </c>
      <c r="G39" s="108">
        <v>0.14388299022226819</v>
      </c>
      <c r="H39" s="108">
        <v>0.13039760678848536</v>
      </c>
      <c r="I39" s="109">
        <v>0.13284790593992468</v>
      </c>
      <c r="J39" s="109">
        <v>0.13529820509136403</v>
      </c>
      <c r="K39" s="109">
        <v>0.13774850424280335</v>
      </c>
      <c r="L39" s="109">
        <v>0.14019880339424268</v>
      </c>
      <c r="M39" s="109">
        <v>0.142649102545682</v>
      </c>
      <c r="N39" s="109">
        <v>0.14509940169712132</v>
      </c>
      <c r="O39" s="109">
        <v>0.14754970084856067</v>
      </c>
      <c r="P39" s="109">
        <v>0.15</v>
      </c>
      <c r="Q39" s="109">
        <v>0.14299999999999999</v>
      </c>
      <c r="R39" s="109">
        <v>0.13600000000000001</v>
      </c>
      <c r="S39" s="109">
        <v>0.129</v>
      </c>
      <c r="T39" s="109">
        <v>0.122</v>
      </c>
      <c r="U39" s="109">
        <v>0.11499999999999999</v>
      </c>
      <c r="V39" s="109">
        <v>0.108</v>
      </c>
      <c r="W39" s="109">
        <v>0.10100000000000001</v>
      </c>
      <c r="X39" s="109">
        <v>9.4E-2</v>
      </c>
      <c r="Y39" s="109">
        <v>8.7000000000000008E-2</v>
      </c>
      <c r="Z39" s="109">
        <v>0.08</v>
      </c>
      <c r="AA39" s="109">
        <v>7.2500000000000009E-2</v>
      </c>
      <c r="AB39" s="109">
        <v>6.5000000000000002E-2</v>
      </c>
      <c r="AC39" s="109">
        <v>5.7500000000000002E-2</v>
      </c>
      <c r="AD39" s="109">
        <v>0.05</v>
      </c>
      <c r="AE39" s="109">
        <v>4.2500000000000003E-2</v>
      </c>
      <c r="AF39" s="109">
        <v>3.5000000000000003E-2</v>
      </c>
      <c r="AG39" s="109">
        <v>2.7499999999999997E-2</v>
      </c>
      <c r="AH39" s="109">
        <v>2.0000000000000004E-2</v>
      </c>
      <c r="AI39" s="109">
        <v>1.2500000000000011E-2</v>
      </c>
      <c r="AJ39" s="110">
        <v>5.0000000000000001E-3</v>
      </c>
    </row>
    <row r="40" spans="1:36" customFormat="1" x14ac:dyDescent="0.3">
      <c r="A40" s="7" t="s">
        <v>87</v>
      </c>
      <c r="B40" s="55" t="s">
        <v>526</v>
      </c>
      <c r="C40" s="108">
        <v>1.9601913374372927E-2</v>
      </c>
      <c r="D40" s="108">
        <v>1.8216042807255681E-2</v>
      </c>
      <c r="E40" s="108">
        <v>1.6428919875683821E-2</v>
      </c>
      <c r="F40" s="108">
        <v>1.2844490382625532E-2</v>
      </c>
      <c r="G40" s="108">
        <v>1.6374280611642183E-2</v>
      </c>
      <c r="H40" s="108">
        <v>1.7708290149780006E-2</v>
      </c>
      <c r="I40" s="109">
        <v>1.7254422644430719E-2</v>
      </c>
      <c r="J40" s="109">
        <v>1.6800555139081436E-2</v>
      </c>
      <c r="K40" s="109">
        <v>1.6346687633732149E-2</v>
      </c>
      <c r="L40" s="109">
        <v>1.5892820128382862E-2</v>
      </c>
      <c r="M40" s="109">
        <v>1.5438952623033577E-2</v>
      </c>
      <c r="N40" s="109">
        <v>1.4985085117684292E-2</v>
      </c>
      <c r="O40" s="109">
        <v>1.4531217612335005E-2</v>
      </c>
      <c r="P40" s="109">
        <v>1.4077350106985718E-2</v>
      </c>
      <c r="Q40" s="109">
        <v>1.3623482601636433E-2</v>
      </c>
      <c r="R40" s="109">
        <v>1.3169615096287147E-2</v>
      </c>
      <c r="S40" s="109">
        <v>1.2715747590937861E-2</v>
      </c>
      <c r="T40" s="109">
        <v>1.2261880085588575E-2</v>
      </c>
      <c r="U40" s="109">
        <v>1.180801258023929E-2</v>
      </c>
      <c r="V40" s="109">
        <v>1.1354145074890003E-2</v>
      </c>
      <c r="W40" s="109">
        <v>1.0900277569540717E-2</v>
      </c>
      <c r="X40" s="109">
        <v>1.0446410064191431E-2</v>
      </c>
      <c r="Y40" s="109">
        <v>9.9925425588421463E-3</v>
      </c>
      <c r="Z40" s="109">
        <v>9.5386750534928594E-3</v>
      </c>
      <c r="AA40" s="109">
        <v>9.0848075481435742E-3</v>
      </c>
      <c r="AB40" s="109">
        <v>8.6309400427942874E-3</v>
      </c>
      <c r="AC40" s="109">
        <v>8.1770725374450005E-3</v>
      </c>
      <c r="AD40" s="109">
        <v>7.7232050320957171E-3</v>
      </c>
      <c r="AE40" s="109">
        <v>7.2693375267464319E-3</v>
      </c>
      <c r="AF40" s="109">
        <v>6.815470021397145E-3</v>
      </c>
      <c r="AG40" s="109">
        <v>6.3616025160478581E-3</v>
      </c>
      <c r="AH40" s="109">
        <v>5.907735010698573E-3</v>
      </c>
      <c r="AI40" s="109">
        <v>5.4538675053492879E-3</v>
      </c>
      <c r="AJ40" s="110">
        <v>5.0000000000000001E-3</v>
      </c>
    </row>
    <row r="41" spans="1:36" customFormat="1" x14ac:dyDescent="0.3">
      <c r="A41" s="7" t="s">
        <v>88</v>
      </c>
      <c r="B41" s="55" t="s">
        <v>526</v>
      </c>
      <c r="C41" s="108">
        <v>1.9231307410743012E-2</v>
      </c>
      <c r="D41" s="108">
        <v>1.9644153018182394E-2</v>
      </c>
      <c r="E41" s="108">
        <v>2.0836863544304408E-2</v>
      </c>
      <c r="F41" s="108">
        <v>2.4392321908205606E-2</v>
      </c>
      <c r="G41" s="108">
        <v>2.5442080300328192E-2</v>
      </c>
      <c r="H41" s="108">
        <v>2.5857494613751506E-2</v>
      </c>
      <c r="I41" s="109">
        <v>2.8875307787032567E-2</v>
      </c>
      <c r="J41" s="109">
        <v>3.1893120960313631E-2</v>
      </c>
      <c r="K41" s="109">
        <v>3.4910934133594695E-2</v>
      </c>
      <c r="L41" s="109">
        <v>3.7928747306875753E-2</v>
      </c>
      <c r="M41" s="109">
        <v>4.0946560480156817E-2</v>
      </c>
      <c r="N41" s="109">
        <v>4.3964373653437874E-2</v>
      </c>
      <c r="O41" s="109">
        <v>4.6982186826718939E-2</v>
      </c>
      <c r="P41" s="109">
        <v>0.05</v>
      </c>
      <c r="Q41" s="109">
        <v>5.3000000000000005E-2</v>
      </c>
      <c r="R41" s="109">
        <v>5.6000000000000001E-2</v>
      </c>
      <c r="S41" s="109">
        <v>5.9000000000000004E-2</v>
      </c>
      <c r="T41" s="109">
        <v>6.2E-2</v>
      </c>
      <c r="U41" s="109">
        <v>6.5000000000000002E-2</v>
      </c>
      <c r="V41" s="109">
        <v>6.8000000000000005E-2</v>
      </c>
      <c r="W41" s="109">
        <v>7.1000000000000008E-2</v>
      </c>
      <c r="X41" s="109">
        <v>7.400000000000001E-2</v>
      </c>
      <c r="Y41" s="109">
        <v>7.7000000000000013E-2</v>
      </c>
      <c r="Z41" s="109">
        <v>0.08</v>
      </c>
      <c r="AA41" s="109">
        <v>8.299999999999999E-2</v>
      </c>
      <c r="AB41" s="109">
        <v>8.5999999999999993E-2</v>
      </c>
      <c r="AC41" s="109">
        <v>8.8999999999999996E-2</v>
      </c>
      <c r="AD41" s="109">
        <v>9.1999999999999998E-2</v>
      </c>
      <c r="AE41" s="109">
        <v>9.5000000000000001E-2</v>
      </c>
      <c r="AF41" s="109">
        <v>9.8000000000000004E-2</v>
      </c>
      <c r="AG41" s="109">
        <v>0.10100000000000001</v>
      </c>
      <c r="AH41" s="109">
        <v>0.10400000000000001</v>
      </c>
      <c r="AI41" s="109">
        <v>0.107</v>
      </c>
      <c r="AJ41" s="110">
        <v>0.11</v>
      </c>
    </row>
    <row r="42" spans="1:36" customFormat="1" x14ac:dyDescent="0.3">
      <c r="A42" s="11" t="s">
        <v>89</v>
      </c>
      <c r="B42" s="56" t="s">
        <v>526</v>
      </c>
      <c r="C42" s="111">
        <v>7.9623246259193717E-3</v>
      </c>
      <c r="D42" s="111">
        <v>7.5703451840866192E-3</v>
      </c>
      <c r="E42" s="111">
        <v>7.4156469418517751E-3</v>
      </c>
      <c r="F42" s="111">
        <v>8.0894689596486772E-3</v>
      </c>
      <c r="G42" s="111">
        <v>8.506226343932834E-3</v>
      </c>
      <c r="H42" s="111">
        <v>6.7746151095461849E-3</v>
      </c>
      <c r="I42" s="112">
        <v>7.0674288628178594E-3</v>
      </c>
      <c r="J42" s="112">
        <v>7.360242616089363E-3</v>
      </c>
      <c r="K42" s="112">
        <v>7.6530563693609777E-3</v>
      </c>
      <c r="L42" s="112">
        <v>7.9458701226325923E-3</v>
      </c>
      <c r="M42" s="112">
        <v>8.2386838759040959E-3</v>
      </c>
      <c r="N42" s="112">
        <v>8.5314976291757105E-3</v>
      </c>
      <c r="O42" s="112">
        <v>8.8243113824472141E-3</v>
      </c>
      <c r="P42" s="112">
        <v>9.1171251357188288E-3</v>
      </c>
      <c r="Q42" s="112">
        <v>9.2515451167975993E-3</v>
      </c>
      <c r="R42" s="112">
        <v>9.3859650978764808E-3</v>
      </c>
      <c r="S42" s="112">
        <v>9.5203850789553623E-3</v>
      </c>
      <c r="T42" s="112">
        <v>9.6548050600341329E-3</v>
      </c>
      <c r="U42" s="112">
        <v>9.7892250411129034E-3</v>
      </c>
      <c r="V42" s="112">
        <v>9.9236450221918959E-3</v>
      </c>
      <c r="W42" s="112">
        <v>1.0058065003270666E-2</v>
      </c>
      <c r="X42" s="112">
        <v>1.0192484984349548E-2</v>
      </c>
      <c r="Y42" s="112">
        <v>1.0326904965428318E-2</v>
      </c>
      <c r="Z42" s="112">
        <v>1.04613249465072E-2</v>
      </c>
      <c r="AA42" s="112">
        <v>9.4151924518564023E-3</v>
      </c>
      <c r="AB42" s="112">
        <v>8.3690599572057156E-3</v>
      </c>
      <c r="AC42" s="112">
        <v>7.3229274625550289E-3</v>
      </c>
      <c r="AD42" s="112">
        <v>6.2767949679043422E-3</v>
      </c>
      <c r="AE42" s="112">
        <v>5.2306624732536555E-3</v>
      </c>
      <c r="AF42" s="112">
        <v>4.1845299786028578E-3</v>
      </c>
      <c r="AG42" s="112">
        <v>3.1383974839521711E-3</v>
      </c>
      <c r="AH42" s="112">
        <v>2.0922649893013734E-3</v>
      </c>
      <c r="AI42" s="112">
        <v>1.0461324946506867E-3</v>
      </c>
      <c r="AJ42" s="113">
        <v>0</v>
      </c>
    </row>
    <row r="43" spans="1:36" customFormat="1" x14ac:dyDescent="0.3">
      <c r="A43" s="7" t="s">
        <v>90</v>
      </c>
      <c r="B43" s="54" t="s">
        <v>526</v>
      </c>
      <c r="C43" s="108">
        <v>0</v>
      </c>
      <c r="D43" s="108">
        <v>0</v>
      </c>
      <c r="E43" s="108">
        <v>0</v>
      </c>
      <c r="F43" s="108">
        <v>0</v>
      </c>
      <c r="G43" s="108">
        <v>0</v>
      </c>
      <c r="H43" s="108">
        <v>0</v>
      </c>
      <c r="I43" s="109">
        <v>0</v>
      </c>
      <c r="J43" s="109">
        <v>0</v>
      </c>
      <c r="K43" s="109">
        <v>0</v>
      </c>
      <c r="L43" s="109">
        <v>0</v>
      </c>
      <c r="M43" s="109">
        <v>0</v>
      </c>
      <c r="N43" s="109">
        <v>0</v>
      </c>
      <c r="O43" s="109">
        <v>0</v>
      </c>
      <c r="P43" s="109">
        <v>0</v>
      </c>
      <c r="Q43" s="109">
        <v>0</v>
      </c>
      <c r="R43" s="109">
        <v>0</v>
      </c>
      <c r="S43" s="109">
        <v>0</v>
      </c>
      <c r="T43" s="109">
        <v>0</v>
      </c>
      <c r="U43" s="109">
        <v>0</v>
      </c>
      <c r="V43" s="109">
        <v>0</v>
      </c>
      <c r="W43" s="109">
        <v>0</v>
      </c>
      <c r="X43" s="109">
        <v>0</v>
      </c>
      <c r="Y43" s="109">
        <v>0</v>
      </c>
      <c r="Z43" s="109">
        <v>0</v>
      </c>
      <c r="AA43" s="109">
        <v>0</v>
      </c>
      <c r="AB43" s="109">
        <v>0</v>
      </c>
      <c r="AC43" s="109">
        <v>0</v>
      </c>
      <c r="AD43" s="109">
        <v>0</v>
      </c>
      <c r="AE43" s="109">
        <v>0</v>
      </c>
      <c r="AF43" s="109">
        <v>0</v>
      </c>
      <c r="AG43" s="109">
        <v>0</v>
      </c>
      <c r="AH43" s="109">
        <v>0</v>
      </c>
      <c r="AI43" s="109">
        <v>0</v>
      </c>
      <c r="AJ43" s="110">
        <v>0</v>
      </c>
    </row>
    <row r="44" spans="1:36" customFormat="1" x14ac:dyDescent="0.3">
      <c r="A44" s="7" t="s">
        <v>11</v>
      </c>
      <c r="B44" s="55" t="s">
        <v>526</v>
      </c>
      <c r="C44" s="108">
        <v>0.16815233018132691</v>
      </c>
      <c r="D44" s="108">
        <v>0.16121303374385371</v>
      </c>
      <c r="E44" s="108">
        <v>0.15597230791189287</v>
      </c>
      <c r="F44" s="108">
        <v>0.16526972258757192</v>
      </c>
      <c r="G44" s="108">
        <v>0.14503903609766</v>
      </c>
      <c r="H44" s="108">
        <v>0.13492864570873445</v>
      </c>
      <c r="I44" s="109">
        <v>0.12743260983602697</v>
      </c>
      <c r="J44" s="109">
        <v>0.11993657396331951</v>
      </c>
      <c r="K44" s="109">
        <v>0.11244053809061204</v>
      </c>
      <c r="L44" s="109">
        <v>0.10494450221790456</v>
      </c>
      <c r="M44" s="109">
        <v>9.7448466345197104E-2</v>
      </c>
      <c r="N44" s="109">
        <v>8.9952430472489631E-2</v>
      </c>
      <c r="O44" s="109">
        <v>8.2456394599782157E-2</v>
      </c>
      <c r="P44" s="109">
        <v>7.4960358727074683E-2</v>
      </c>
      <c r="Q44" s="109">
        <v>6.7464322854367223E-2</v>
      </c>
      <c r="R44" s="109">
        <v>5.9968286981659763E-2</v>
      </c>
      <c r="S44" s="109">
        <v>5.2472251108952289E-2</v>
      </c>
      <c r="T44" s="109">
        <v>4.4976215236244815E-2</v>
      </c>
      <c r="U44" s="109">
        <v>3.7480179363537341E-2</v>
      </c>
      <c r="V44" s="109">
        <v>2.9984143490829868E-2</v>
      </c>
      <c r="W44" s="109">
        <v>2.2488107618122408E-2</v>
      </c>
      <c r="X44" s="109">
        <v>1.4992071745414934E-2</v>
      </c>
      <c r="Y44" s="109">
        <v>7.4960358727074738E-3</v>
      </c>
      <c r="Z44" s="109">
        <v>0</v>
      </c>
      <c r="AA44" s="109">
        <v>0</v>
      </c>
      <c r="AB44" s="109">
        <v>0</v>
      </c>
      <c r="AC44" s="109">
        <v>0</v>
      </c>
      <c r="AD44" s="109">
        <v>0</v>
      </c>
      <c r="AE44" s="109">
        <v>0</v>
      </c>
      <c r="AF44" s="109">
        <v>0</v>
      </c>
      <c r="AG44" s="109">
        <v>0</v>
      </c>
      <c r="AH44" s="109">
        <v>0</v>
      </c>
      <c r="AI44" s="109">
        <v>0</v>
      </c>
      <c r="AJ44" s="110">
        <v>0</v>
      </c>
    </row>
    <row r="45" spans="1:36" customFormat="1" x14ac:dyDescent="0.3">
      <c r="A45" s="7" t="s">
        <v>12</v>
      </c>
      <c r="B45" s="55" t="s">
        <v>526</v>
      </c>
      <c r="C45" s="108">
        <v>9.6609133099527247E-2</v>
      </c>
      <c r="D45" s="108">
        <v>0.10273662933400371</v>
      </c>
      <c r="E45" s="108">
        <v>0.10682449135750217</v>
      </c>
      <c r="F45" s="108">
        <v>0.10634153699003475</v>
      </c>
      <c r="G45" s="108">
        <v>0.10377429757792243</v>
      </c>
      <c r="H45" s="108">
        <v>9.9861115836463371E-2</v>
      </c>
      <c r="I45" s="109">
        <v>0.10612847635690545</v>
      </c>
      <c r="J45" s="109">
        <v>0.11239583687734753</v>
      </c>
      <c r="K45" s="109">
        <v>0.1186631973977896</v>
      </c>
      <c r="L45" s="109">
        <v>0.12493055791823168</v>
      </c>
      <c r="M45" s="109">
        <v>0.13119791843867376</v>
      </c>
      <c r="N45" s="109">
        <v>0.13746527895911584</v>
      </c>
      <c r="O45" s="109">
        <v>0.14373263947955792</v>
      </c>
      <c r="P45" s="109">
        <v>0.15</v>
      </c>
      <c r="Q45" s="109">
        <v>0.14299999999999999</v>
      </c>
      <c r="R45" s="109">
        <v>0.13600000000000001</v>
      </c>
      <c r="S45" s="109">
        <v>0.129</v>
      </c>
      <c r="T45" s="109">
        <v>0.122</v>
      </c>
      <c r="U45" s="109">
        <v>0.11499999999999999</v>
      </c>
      <c r="V45" s="109">
        <v>0.108</v>
      </c>
      <c r="W45" s="109">
        <v>0.10100000000000001</v>
      </c>
      <c r="X45" s="109">
        <v>9.4E-2</v>
      </c>
      <c r="Y45" s="109">
        <v>8.7000000000000008E-2</v>
      </c>
      <c r="Z45" s="109">
        <v>0.08</v>
      </c>
      <c r="AA45" s="109">
        <v>7.3000000000000009E-2</v>
      </c>
      <c r="AB45" s="109">
        <v>6.6000000000000003E-2</v>
      </c>
      <c r="AC45" s="109">
        <v>5.8999999999999997E-2</v>
      </c>
      <c r="AD45" s="109">
        <v>5.2000000000000005E-2</v>
      </c>
      <c r="AE45" s="109">
        <v>4.5000000000000012E-2</v>
      </c>
      <c r="AF45" s="109">
        <v>3.8000000000000006E-2</v>
      </c>
      <c r="AG45" s="109">
        <v>3.1E-2</v>
      </c>
      <c r="AH45" s="109">
        <v>2.4000000000000021E-2</v>
      </c>
      <c r="AI45" s="109">
        <v>1.7000000000000015E-2</v>
      </c>
      <c r="AJ45" s="110">
        <v>0.01</v>
      </c>
    </row>
    <row r="46" spans="1:36" customFormat="1" x14ac:dyDescent="0.3">
      <c r="A46" s="7" t="s">
        <v>91</v>
      </c>
      <c r="B46" s="55" t="s">
        <v>526</v>
      </c>
      <c r="C46" s="108">
        <v>0.31443397549423002</v>
      </c>
      <c r="D46" s="108">
        <v>0.30410467456320428</v>
      </c>
      <c r="E46" s="108">
        <v>0.3052403425356629</v>
      </c>
      <c r="F46" s="108">
        <v>0.29973914272588736</v>
      </c>
      <c r="G46" s="108">
        <v>0.30177824139287313</v>
      </c>
      <c r="H46" s="108">
        <v>0.31189756499591148</v>
      </c>
      <c r="I46" s="109">
        <v>0.30416036937142255</v>
      </c>
      <c r="J46" s="109">
        <v>0.29642317374693361</v>
      </c>
      <c r="K46" s="109">
        <v>0.28868597812244468</v>
      </c>
      <c r="L46" s="109">
        <v>0.28094878249795574</v>
      </c>
      <c r="M46" s="109">
        <v>0.27321158687346681</v>
      </c>
      <c r="N46" s="109">
        <v>0.26547439124897787</v>
      </c>
      <c r="O46" s="109">
        <v>0.25773719562448894</v>
      </c>
      <c r="P46" s="109">
        <v>0.25</v>
      </c>
      <c r="Q46" s="109">
        <v>0.24</v>
      </c>
      <c r="R46" s="109">
        <v>0.23</v>
      </c>
      <c r="S46" s="109">
        <v>0.22</v>
      </c>
      <c r="T46" s="109">
        <v>0.21</v>
      </c>
      <c r="U46" s="109">
        <v>0.2</v>
      </c>
      <c r="V46" s="109">
        <v>0.19</v>
      </c>
      <c r="W46" s="109">
        <v>0.18</v>
      </c>
      <c r="X46" s="109">
        <v>0.16999999999999998</v>
      </c>
      <c r="Y46" s="109">
        <v>0.16</v>
      </c>
      <c r="Z46" s="109">
        <v>0.15</v>
      </c>
      <c r="AA46" s="109">
        <v>0.13999999999999999</v>
      </c>
      <c r="AB46" s="109">
        <v>0.12999999999999998</v>
      </c>
      <c r="AC46" s="109">
        <v>0.12</v>
      </c>
      <c r="AD46" s="109">
        <v>0.10999999999999999</v>
      </c>
      <c r="AE46" s="109">
        <v>0.1</v>
      </c>
      <c r="AF46" s="109">
        <v>0.09</v>
      </c>
      <c r="AG46" s="109">
        <v>7.9999999999999988E-2</v>
      </c>
      <c r="AH46" s="109">
        <v>7.0000000000000007E-2</v>
      </c>
      <c r="AI46" s="109">
        <v>0.06</v>
      </c>
      <c r="AJ46" s="110">
        <v>0.05</v>
      </c>
    </row>
    <row r="47" spans="1:36" customFormat="1" x14ac:dyDescent="0.3">
      <c r="A47" s="7" t="s">
        <v>92</v>
      </c>
      <c r="B47" s="55" t="s">
        <v>526</v>
      </c>
      <c r="C47" s="108">
        <v>1.9554557909882784E-2</v>
      </c>
      <c r="D47" s="108">
        <v>2.0755221084887504E-2</v>
      </c>
      <c r="E47" s="108">
        <v>2.0887097732625745E-2</v>
      </c>
      <c r="F47" s="108">
        <v>2.0966870402634792E-2</v>
      </c>
      <c r="G47" s="108">
        <v>2.2022839982477203E-2</v>
      </c>
      <c r="H47" s="108">
        <v>2.3170341243634464E-2</v>
      </c>
      <c r="I47" s="109">
        <v>2.6524048588180155E-2</v>
      </c>
      <c r="J47" s="109">
        <v>2.9877755932725847E-2</v>
      </c>
      <c r="K47" s="109">
        <v>3.3231463277271542E-2</v>
      </c>
      <c r="L47" s="109">
        <v>3.6585170621817237E-2</v>
      </c>
      <c r="M47" s="109">
        <v>3.9938877966362925E-2</v>
      </c>
      <c r="N47" s="109">
        <v>4.329258531090862E-2</v>
      </c>
      <c r="O47" s="109">
        <v>4.6646292655454308E-2</v>
      </c>
      <c r="P47" s="109">
        <v>0.05</v>
      </c>
      <c r="Q47" s="109">
        <v>5.3000000000000005E-2</v>
      </c>
      <c r="R47" s="109">
        <v>5.6000000000000001E-2</v>
      </c>
      <c r="S47" s="109">
        <v>5.9000000000000004E-2</v>
      </c>
      <c r="T47" s="109">
        <v>6.2E-2</v>
      </c>
      <c r="U47" s="109">
        <v>6.5000000000000002E-2</v>
      </c>
      <c r="V47" s="109">
        <v>6.8000000000000005E-2</v>
      </c>
      <c r="W47" s="109">
        <v>7.1000000000000008E-2</v>
      </c>
      <c r="X47" s="109">
        <v>7.400000000000001E-2</v>
      </c>
      <c r="Y47" s="109">
        <v>7.7000000000000013E-2</v>
      </c>
      <c r="Z47" s="109">
        <v>0.08</v>
      </c>
      <c r="AA47" s="109">
        <v>8.299999999999999E-2</v>
      </c>
      <c r="AB47" s="109">
        <v>8.5999999999999993E-2</v>
      </c>
      <c r="AC47" s="109">
        <v>8.8999999999999996E-2</v>
      </c>
      <c r="AD47" s="109">
        <v>9.1999999999999998E-2</v>
      </c>
      <c r="AE47" s="109">
        <v>9.5000000000000001E-2</v>
      </c>
      <c r="AF47" s="109">
        <v>9.8000000000000004E-2</v>
      </c>
      <c r="AG47" s="109">
        <v>0.10100000000000001</v>
      </c>
      <c r="AH47" s="109">
        <v>0.10400000000000001</v>
      </c>
      <c r="AI47" s="109">
        <v>0.107</v>
      </c>
      <c r="AJ47" s="110">
        <v>0.11</v>
      </c>
    </row>
    <row r="48" spans="1:36" customFormat="1" x14ac:dyDescent="0.3">
      <c r="A48" s="7" t="s">
        <v>93</v>
      </c>
      <c r="B48" s="56" t="s">
        <v>526</v>
      </c>
      <c r="C48" s="108">
        <v>1.9113703869702876E-4</v>
      </c>
      <c r="D48" s="108">
        <v>2.2897677124658695E-4</v>
      </c>
      <c r="E48" s="108">
        <v>1.8643799786136452E-4</v>
      </c>
      <c r="F48" s="108">
        <v>1.7904390688008959E-4</v>
      </c>
      <c r="G48" s="108">
        <v>1.7952453584936921E-4</v>
      </c>
      <c r="H48" s="108">
        <v>1.2876039070386987E-4</v>
      </c>
      <c r="I48" s="109">
        <v>4.4926205009815368E-3</v>
      </c>
      <c r="J48" s="109">
        <v>8.8564806112592098E-3</v>
      </c>
      <c r="K48" s="109">
        <v>1.3220340721536994E-2</v>
      </c>
      <c r="L48" s="109">
        <v>1.7584200831814667E-2</v>
      </c>
      <c r="M48" s="109">
        <v>2.1948060942092118E-2</v>
      </c>
      <c r="N48" s="109">
        <v>2.6311921052369902E-2</v>
      </c>
      <c r="O48" s="109">
        <v>3.0675781162647686E-2</v>
      </c>
      <c r="P48" s="109">
        <v>3.5039641272925248E-2</v>
      </c>
      <c r="Q48" s="109">
        <v>3.7535677145632773E-2</v>
      </c>
      <c r="R48" s="109">
        <v>4.0031713018340298E-2</v>
      </c>
      <c r="S48" s="109">
        <v>4.2527748891047712E-2</v>
      </c>
      <c r="T48" s="109">
        <v>4.5023784763755126E-2</v>
      </c>
      <c r="U48" s="109">
        <v>4.7519820636462651E-2</v>
      </c>
      <c r="V48" s="109">
        <v>5.0015856509170065E-2</v>
      </c>
      <c r="W48" s="109">
        <v>5.2511892381877701E-2</v>
      </c>
      <c r="X48" s="109">
        <v>5.5007928254585114E-2</v>
      </c>
      <c r="Y48" s="109">
        <v>5.7503964127292528E-2</v>
      </c>
      <c r="Z48" s="109">
        <v>6.0000000000000053E-2</v>
      </c>
      <c r="AA48" s="109">
        <v>5.4000000000000048E-2</v>
      </c>
      <c r="AB48" s="109">
        <v>4.8000000000000043E-2</v>
      </c>
      <c r="AC48" s="109">
        <v>4.2000000000000037E-2</v>
      </c>
      <c r="AD48" s="109">
        <v>3.6000000000000032E-2</v>
      </c>
      <c r="AE48" s="109">
        <v>3.0000000000000027E-2</v>
      </c>
      <c r="AF48" s="109">
        <v>2.4000000000000021E-2</v>
      </c>
      <c r="AG48" s="109">
        <v>1.8000000000000016E-2</v>
      </c>
      <c r="AH48" s="109">
        <v>1.19999999999999E-2</v>
      </c>
      <c r="AI48" s="109">
        <v>6.0000000000000053E-3</v>
      </c>
      <c r="AJ48" s="110">
        <v>0</v>
      </c>
    </row>
    <row r="49" spans="1:38" customFormat="1" x14ac:dyDescent="0.3">
      <c r="A49" s="16" t="s">
        <v>94</v>
      </c>
      <c r="B49" s="77" t="s">
        <v>526</v>
      </c>
      <c r="C49" s="105">
        <v>0</v>
      </c>
      <c r="D49" s="105">
        <v>0</v>
      </c>
      <c r="E49" s="105">
        <v>0</v>
      </c>
      <c r="F49" s="105">
        <v>0</v>
      </c>
      <c r="G49" s="105">
        <v>0</v>
      </c>
      <c r="H49" s="105">
        <v>0</v>
      </c>
      <c r="I49" s="105">
        <v>0</v>
      </c>
      <c r="J49" s="105">
        <v>0</v>
      </c>
      <c r="K49" s="105">
        <v>0</v>
      </c>
      <c r="L49" s="105">
        <v>0</v>
      </c>
      <c r="M49" s="105">
        <v>0</v>
      </c>
      <c r="N49" s="105">
        <v>0</v>
      </c>
      <c r="O49" s="105">
        <v>0</v>
      </c>
      <c r="P49" s="105">
        <v>0</v>
      </c>
      <c r="Q49" s="105">
        <v>0</v>
      </c>
      <c r="R49" s="105">
        <v>0</v>
      </c>
      <c r="S49" s="105">
        <v>0</v>
      </c>
      <c r="T49" s="105">
        <v>0</v>
      </c>
      <c r="U49" s="105">
        <v>0</v>
      </c>
      <c r="V49" s="105">
        <v>0</v>
      </c>
      <c r="W49" s="105">
        <v>0</v>
      </c>
      <c r="X49" s="105">
        <v>0</v>
      </c>
      <c r="Y49" s="105">
        <v>0</v>
      </c>
      <c r="Z49" s="105">
        <v>0</v>
      </c>
      <c r="AA49" s="105">
        <v>0</v>
      </c>
      <c r="AB49" s="105">
        <v>0</v>
      </c>
      <c r="AC49" s="105">
        <v>0</v>
      </c>
      <c r="AD49" s="105">
        <v>0</v>
      </c>
      <c r="AE49" s="105">
        <v>0</v>
      </c>
      <c r="AF49" s="105">
        <v>0</v>
      </c>
      <c r="AG49" s="105">
        <v>0</v>
      </c>
      <c r="AH49" s="105">
        <v>0</v>
      </c>
      <c r="AI49" s="105">
        <v>0</v>
      </c>
      <c r="AJ49" s="105">
        <v>0</v>
      </c>
    </row>
    <row r="50" spans="1:38" customFormat="1" x14ac:dyDescent="0.3">
      <c r="A50" s="7" t="s">
        <v>408</v>
      </c>
      <c r="B50" s="55" t="s">
        <v>526</v>
      </c>
      <c r="C50" s="108">
        <v>0.78928161425232701</v>
      </c>
      <c r="D50" s="108">
        <v>0.78269748436229358</v>
      </c>
      <c r="E50" s="108">
        <v>0.79580951896968766</v>
      </c>
      <c r="F50" s="108">
        <v>0.79856738949013595</v>
      </c>
      <c r="G50" s="108">
        <v>0.78008788996174661</v>
      </c>
      <c r="H50" s="108">
        <v>0.80941796265564026</v>
      </c>
      <c r="I50" s="109">
        <v>0.78051017827508162</v>
      </c>
      <c r="J50" s="109">
        <v>0.7516023938945231</v>
      </c>
      <c r="K50" s="109">
        <v>0.72269460951396447</v>
      </c>
      <c r="L50" s="109">
        <v>0.69378682513340595</v>
      </c>
      <c r="M50" s="109">
        <v>0.66487904075284732</v>
      </c>
      <c r="N50" s="109">
        <v>0.6359712563722888</v>
      </c>
      <c r="O50" s="109">
        <v>0.60706347199173016</v>
      </c>
      <c r="P50" s="109">
        <v>0.57815568761117164</v>
      </c>
      <c r="Q50" s="109">
        <v>0.54924790323061301</v>
      </c>
      <c r="R50" s="109">
        <v>0.52034011885005449</v>
      </c>
      <c r="S50" s="109">
        <v>0.49143233446949591</v>
      </c>
      <c r="T50" s="109">
        <v>0.46252455008893728</v>
      </c>
      <c r="U50" s="109">
        <v>0.4336167657083787</v>
      </c>
      <c r="V50" s="109">
        <v>0.40470898132782013</v>
      </c>
      <c r="W50" s="109">
        <v>0.37580119694726155</v>
      </c>
      <c r="X50" s="109">
        <v>0.34689341256670297</v>
      </c>
      <c r="Y50" s="109">
        <v>0.3179856281861444</v>
      </c>
      <c r="Z50" s="109">
        <v>0.28907784380558577</v>
      </c>
      <c r="AA50" s="109">
        <v>0.26017005942502724</v>
      </c>
      <c r="AB50" s="109">
        <v>0.23126227504446872</v>
      </c>
      <c r="AC50" s="109">
        <v>0.20235449066391009</v>
      </c>
      <c r="AD50" s="109">
        <v>0.17344670628335157</v>
      </c>
      <c r="AE50" s="109">
        <v>0.14453892190279294</v>
      </c>
      <c r="AF50" s="109">
        <v>0.11563113752223431</v>
      </c>
      <c r="AG50" s="109">
        <v>8.6723353141675785E-2</v>
      </c>
      <c r="AH50" s="109">
        <v>5.7815568761117153E-2</v>
      </c>
      <c r="AI50" s="109">
        <v>2.8907784380558632E-2</v>
      </c>
      <c r="AJ50" s="110">
        <v>0</v>
      </c>
    </row>
    <row r="51" spans="1:38" customFormat="1" x14ac:dyDescent="0.3">
      <c r="A51" s="7" t="s">
        <v>409</v>
      </c>
      <c r="B51" s="55" t="s">
        <v>526</v>
      </c>
      <c r="C51" s="108">
        <v>1.2661805566453703E-2</v>
      </c>
      <c r="D51" s="108">
        <v>8.2961791003530218E-3</v>
      </c>
      <c r="E51" s="108">
        <v>1.3484001044128301E-2</v>
      </c>
      <c r="F51" s="108">
        <v>1.3963078579763038E-2</v>
      </c>
      <c r="G51" s="108">
        <v>1.5486871953157818E-2</v>
      </c>
      <c r="H51" s="108">
        <v>8.7150880548433601E-3</v>
      </c>
      <c r="I51" s="109">
        <v>9.1181206243132404E-3</v>
      </c>
      <c r="J51" s="109">
        <v>9.5211531937831207E-3</v>
      </c>
      <c r="K51" s="109">
        <v>9.9241857632529993E-3</v>
      </c>
      <c r="L51" s="109">
        <v>1.032721833272288E-2</v>
      </c>
      <c r="M51" s="109">
        <v>1.073025090219276E-2</v>
      </c>
      <c r="N51" s="109">
        <v>1.113328347166264E-2</v>
      </c>
      <c r="O51" s="109">
        <v>1.1536316041132521E-2</v>
      </c>
      <c r="P51" s="109">
        <v>1.1939348610602401E-2</v>
      </c>
      <c r="Q51" s="109">
        <v>1.2342381180072279E-2</v>
      </c>
      <c r="R51" s="109">
        <v>1.2745413749542162E-2</v>
      </c>
      <c r="S51" s="109">
        <v>1.314844631901204E-2</v>
      </c>
      <c r="T51" s="109">
        <v>1.3551478888481919E-2</v>
      </c>
      <c r="U51" s="109">
        <v>1.3954511457951801E-2</v>
      </c>
      <c r="V51" s="109">
        <v>1.4357544027421679E-2</v>
      </c>
      <c r="W51" s="109">
        <v>1.4760576596891561E-2</v>
      </c>
      <c r="X51" s="109">
        <v>1.516360916636144E-2</v>
      </c>
      <c r="Y51" s="109">
        <v>1.5566641735831319E-2</v>
      </c>
      <c r="Z51" s="109">
        <v>1.5969674305301201E-2</v>
      </c>
      <c r="AA51" s="109">
        <v>1.6372706874771079E-2</v>
      </c>
      <c r="AB51" s="109">
        <v>1.6775739444240961E-2</v>
      </c>
      <c r="AC51" s="109">
        <v>1.717877201371084E-2</v>
      </c>
      <c r="AD51" s="109">
        <v>1.7581804583180718E-2</v>
      </c>
      <c r="AE51" s="109">
        <v>1.7984837152650601E-2</v>
      </c>
      <c r="AF51" s="109">
        <v>1.8387869722120479E-2</v>
      </c>
      <c r="AG51" s="109">
        <v>1.8790902291590361E-2</v>
      </c>
      <c r="AH51" s="109">
        <v>1.919393486106024E-2</v>
      </c>
      <c r="AI51" s="109">
        <v>1.9596967430530118E-2</v>
      </c>
      <c r="AJ51" s="110">
        <v>0.02</v>
      </c>
    </row>
    <row r="52" spans="1:38" customFormat="1" x14ac:dyDescent="0.3">
      <c r="A52" s="7" t="s">
        <v>410</v>
      </c>
      <c r="B52" s="55" t="s">
        <v>526</v>
      </c>
      <c r="C52" s="108">
        <v>8.6444217443488718E-3</v>
      </c>
      <c r="D52" s="108">
        <v>1.2388317711841757E-2</v>
      </c>
      <c r="E52" s="108">
        <v>1.3887209022425151E-2</v>
      </c>
      <c r="F52" s="108">
        <v>1.356817749271938E-2</v>
      </c>
      <c r="G52" s="108">
        <v>1.4002278610745685E-2</v>
      </c>
      <c r="H52" s="108">
        <v>8.0226929124449457E-3</v>
      </c>
      <c r="I52" s="109">
        <v>9.1647395941433403E-3</v>
      </c>
      <c r="J52" s="109">
        <v>1.0306786275841735E-2</v>
      </c>
      <c r="K52" s="109">
        <v>1.144883295754013E-2</v>
      </c>
      <c r="L52" s="109">
        <v>1.2590879639238526E-2</v>
      </c>
      <c r="M52" s="109">
        <v>1.3732926320936919E-2</v>
      </c>
      <c r="N52" s="109">
        <v>1.4874973002635315E-2</v>
      </c>
      <c r="O52" s="109">
        <v>1.6017019684333708E-2</v>
      </c>
      <c r="P52" s="109">
        <v>1.7159066366032105E-2</v>
      </c>
      <c r="Q52" s="109">
        <v>1.8301113047730501E-2</v>
      </c>
      <c r="R52" s="109">
        <v>1.9443159729428894E-2</v>
      </c>
      <c r="S52" s="109">
        <v>2.0585206411127287E-2</v>
      </c>
      <c r="T52" s="109">
        <v>2.1727253092825687E-2</v>
      </c>
      <c r="U52" s="109">
        <v>2.2869299774524079E-2</v>
      </c>
      <c r="V52" s="109">
        <v>2.4011346456222472E-2</v>
      </c>
      <c r="W52" s="109">
        <v>2.5153393137920865E-2</v>
      </c>
      <c r="X52" s="109">
        <v>2.6295439819619265E-2</v>
      </c>
      <c r="Y52" s="109">
        <v>2.7437486501317658E-2</v>
      </c>
      <c r="Z52" s="109">
        <v>2.8579533183016058E-2</v>
      </c>
      <c r="AA52" s="109">
        <v>2.9721579864714451E-2</v>
      </c>
      <c r="AB52" s="109">
        <v>3.0863626546412844E-2</v>
      </c>
      <c r="AC52" s="109">
        <v>3.2005673228111237E-2</v>
      </c>
      <c r="AD52" s="109">
        <v>3.314771990980963E-2</v>
      </c>
      <c r="AE52" s="109">
        <v>3.4289766591508029E-2</v>
      </c>
      <c r="AF52" s="109">
        <v>3.5431813273206422E-2</v>
      </c>
      <c r="AG52" s="109">
        <v>3.6573859954904822E-2</v>
      </c>
      <c r="AH52" s="109">
        <v>3.7715906636603215E-2</v>
      </c>
      <c r="AI52" s="109">
        <v>3.8857953318301608E-2</v>
      </c>
      <c r="AJ52" s="110">
        <v>0.04</v>
      </c>
    </row>
    <row r="53" spans="1:38" customFormat="1" x14ac:dyDescent="0.3">
      <c r="A53" s="11" t="s">
        <v>411</v>
      </c>
      <c r="B53" s="78" t="s">
        <v>526</v>
      </c>
      <c r="C53" s="111">
        <v>1.2628042934567299E-2</v>
      </c>
      <c r="D53" s="111">
        <v>8.1164310477647317E-3</v>
      </c>
      <c r="E53" s="111">
        <v>1.1213163682577791E-2</v>
      </c>
      <c r="F53" s="111">
        <v>8.0613482278848909E-3</v>
      </c>
      <c r="G53" s="111">
        <v>1.112485298454159E-2</v>
      </c>
      <c r="H53" s="111">
        <v>1.109420681209736E-2</v>
      </c>
      <c r="I53" s="112">
        <v>1.1412270854522455E-2</v>
      </c>
      <c r="J53" s="112">
        <v>1.1730334896947549E-2</v>
      </c>
      <c r="K53" s="112">
        <v>1.2048398939372644E-2</v>
      </c>
      <c r="L53" s="112">
        <v>1.2366462981797737E-2</v>
      </c>
      <c r="M53" s="112">
        <v>1.2684527024222831E-2</v>
      </c>
      <c r="N53" s="112">
        <v>1.3002591066647926E-2</v>
      </c>
      <c r="O53" s="112">
        <v>1.332065510907302E-2</v>
      </c>
      <c r="P53" s="112">
        <v>1.3638719151498115E-2</v>
      </c>
      <c r="Q53" s="112">
        <v>1.3956783193923208E-2</v>
      </c>
      <c r="R53" s="112">
        <v>1.4274847236348302E-2</v>
      </c>
      <c r="S53" s="112">
        <v>1.4592911278773397E-2</v>
      </c>
      <c r="T53" s="112">
        <v>1.4910975321198491E-2</v>
      </c>
      <c r="U53" s="112">
        <v>1.5229039363623586E-2</v>
      </c>
      <c r="V53" s="112">
        <v>1.554710340604868E-2</v>
      </c>
      <c r="W53" s="112">
        <v>1.5865167448473775E-2</v>
      </c>
      <c r="X53" s="112">
        <v>1.6183231490898869E-2</v>
      </c>
      <c r="Y53" s="112">
        <v>1.6501295533323964E-2</v>
      </c>
      <c r="Z53" s="112">
        <v>1.6819359575749059E-2</v>
      </c>
      <c r="AA53" s="112">
        <v>1.7137423618174153E-2</v>
      </c>
      <c r="AB53" s="112">
        <v>1.7455487660599248E-2</v>
      </c>
      <c r="AC53" s="112">
        <v>1.7773551703024339E-2</v>
      </c>
      <c r="AD53" s="112">
        <v>1.8091615745449437E-2</v>
      </c>
      <c r="AE53" s="112">
        <v>1.8409679787874528E-2</v>
      </c>
      <c r="AF53" s="112">
        <v>1.8727743830299622E-2</v>
      </c>
      <c r="AG53" s="112">
        <v>1.9045807872724717E-2</v>
      </c>
      <c r="AH53" s="112">
        <v>1.9363871915149811E-2</v>
      </c>
      <c r="AI53" s="112">
        <v>1.9681935957574906E-2</v>
      </c>
      <c r="AJ53" s="113">
        <v>0.02</v>
      </c>
    </row>
    <row r="54" spans="1:38" customFormat="1" x14ac:dyDescent="0.3">
      <c r="A54" s="7" t="s">
        <v>95</v>
      </c>
      <c r="B54" s="77" t="s">
        <v>526</v>
      </c>
      <c r="C54" s="108">
        <v>0</v>
      </c>
      <c r="D54" s="108">
        <v>0</v>
      </c>
      <c r="E54" s="108">
        <v>0</v>
      </c>
      <c r="F54" s="108">
        <v>0</v>
      </c>
      <c r="G54" s="108">
        <v>0</v>
      </c>
      <c r="H54" s="108">
        <v>0</v>
      </c>
      <c r="I54" s="109">
        <v>0</v>
      </c>
      <c r="J54" s="109">
        <v>0</v>
      </c>
      <c r="K54" s="109">
        <v>0</v>
      </c>
      <c r="L54" s="109">
        <v>0</v>
      </c>
      <c r="M54" s="109">
        <v>0</v>
      </c>
      <c r="N54" s="109">
        <v>0</v>
      </c>
      <c r="O54" s="109">
        <v>0</v>
      </c>
      <c r="P54" s="109">
        <v>0</v>
      </c>
      <c r="Q54" s="109">
        <v>0</v>
      </c>
      <c r="R54" s="109">
        <v>0</v>
      </c>
      <c r="S54" s="109">
        <v>0</v>
      </c>
      <c r="T54" s="109">
        <v>0</v>
      </c>
      <c r="U54" s="109">
        <v>0</v>
      </c>
      <c r="V54" s="109">
        <v>0</v>
      </c>
      <c r="W54" s="109">
        <v>0</v>
      </c>
      <c r="X54" s="109">
        <v>0</v>
      </c>
      <c r="Y54" s="109">
        <v>0</v>
      </c>
      <c r="Z54" s="109">
        <v>0</v>
      </c>
      <c r="AA54" s="109">
        <v>0</v>
      </c>
      <c r="AB54" s="109">
        <v>0</v>
      </c>
      <c r="AC54" s="109">
        <v>0</v>
      </c>
      <c r="AD54" s="109">
        <v>0</v>
      </c>
      <c r="AE54" s="109">
        <v>0</v>
      </c>
      <c r="AF54" s="109">
        <v>0</v>
      </c>
      <c r="AG54" s="109">
        <v>0</v>
      </c>
      <c r="AH54" s="109">
        <v>0</v>
      </c>
      <c r="AI54" s="109">
        <v>0</v>
      </c>
      <c r="AJ54" s="110">
        <v>0</v>
      </c>
    </row>
    <row r="55" spans="1:38" customFormat="1" x14ac:dyDescent="0.3">
      <c r="A55" s="7" t="s">
        <v>96</v>
      </c>
      <c r="B55" s="55" t="s">
        <v>526</v>
      </c>
      <c r="C55" s="108">
        <v>0.59862008493138708</v>
      </c>
      <c r="D55" s="108">
        <v>0.59920454074755536</v>
      </c>
      <c r="E55" s="108">
        <v>0.60084937836448959</v>
      </c>
      <c r="F55" s="108">
        <v>0.59317469375734944</v>
      </c>
      <c r="G55" s="108">
        <v>0.56832400092638036</v>
      </c>
      <c r="H55" s="108">
        <v>0.6952217855078191</v>
      </c>
      <c r="I55" s="109">
        <v>0.670392436025397</v>
      </c>
      <c r="J55" s="109">
        <v>0.6455630865429749</v>
      </c>
      <c r="K55" s="109">
        <v>0.62073373706055279</v>
      </c>
      <c r="L55" s="109">
        <v>0.59590438757813069</v>
      </c>
      <c r="M55" s="109">
        <v>0.57107503809570859</v>
      </c>
      <c r="N55" s="109">
        <v>0.54624568861328648</v>
      </c>
      <c r="O55" s="109">
        <v>0.52141633913086438</v>
      </c>
      <c r="P55" s="109">
        <v>0.49658698964844222</v>
      </c>
      <c r="Q55" s="109">
        <v>0.47175764016602012</v>
      </c>
      <c r="R55" s="109">
        <v>0.44692829068359802</v>
      </c>
      <c r="S55" s="109">
        <v>0.42209894120117586</v>
      </c>
      <c r="T55" s="109">
        <v>0.39726959171875376</v>
      </c>
      <c r="U55" s="109">
        <v>0.37244024223633165</v>
      </c>
      <c r="V55" s="109">
        <v>0.34761089275390955</v>
      </c>
      <c r="W55" s="109">
        <v>0.32278154327148745</v>
      </c>
      <c r="X55" s="109">
        <v>0.29795219378906534</v>
      </c>
      <c r="Y55" s="109">
        <v>0.27312284430664324</v>
      </c>
      <c r="Z55" s="109">
        <v>0.24829349482422114</v>
      </c>
      <c r="AA55" s="109">
        <v>0.22346414534179904</v>
      </c>
      <c r="AB55" s="109">
        <v>0.19863479585937693</v>
      </c>
      <c r="AC55" s="109">
        <v>0.17380544637695472</v>
      </c>
      <c r="AD55" s="109">
        <v>0.14897609689453262</v>
      </c>
      <c r="AE55" s="109">
        <v>0.12414674741211051</v>
      </c>
      <c r="AF55" s="109">
        <v>9.9317397929688411E-2</v>
      </c>
      <c r="AG55" s="109">
        <v>7.4488048447266308E-2</v>
      </c>
      <c r="AH55" s="109">
        <v>4.9658698964844206E-2</v>
      </c>
      <c r="AI55" s="109">
        <v>2.4829349482422103E-2</v>
      </c>
      <c r="AJ55" s="110">
        <v>0</v>
      </c>
    </row>
    <row r="56" spans="1:38" customFormat="1" x14ac:dyDescent="0.3">
      <c r="A56" s="7" t="s">
        <v>97</v>
      </c>
      <c r="B56" s="55" t="s">
        <v>526</v>
      </c>
      <c r="C56" s="108">
        <v>8.1268146584082115E-2</v>
      </c>
      <c r="D56" s="108">
        <v>8.1522539094486007E-2</v>
      </c>
      <c r="E56" s="108">
        <v>8.7493826690596466E-2</v>
      </c>
      <c r="F56" s="108">
        <v>8.4348042582797683E-2</v>
      </c>
      <c r="G56" s="108">
        <v>0.10926921110308162</v>
      </c>
      <c r="H56" s="108">
        <v>6.0417283991521201E-2</v>
      </c>
      <c r="I56" s="109">
        <v>5.9688095277538301E-2</v>
      </c>
      <c r="J56" s="109">
        <v>5.8958906563555402E-2</v>
      </c>
      <c r="K56" s="109">
        <v>5.8229717849572503E-2</v>
      </c>
      <c r="L56" s="109">
        <v>5.7500529135589604E-2</v>
      </c>
      <c r="M56" s="109">
        <v>5.6771340421606697E-2</v>
      </c>
      <c r="N56" s="109">
        <v>5.6042151707623798E-2</v>
      </c>
      <c r="O56" s="109">
        <v>5.5312962993640899E-2</v>
      </c>
      <c r="P56" s="109">
        <v>5.4583774279658E-2</v>
      </c>
      <c r="Q56" s="109">
        <v>5.38545855656751E-2</v>
      </c>
      <c r="R56" s="109">
        <v>5.3125396851692201E-2</v>
      </c>
      <c r="S56" s="109">
        <v>5.2396208137709302E-2</v>
      </c>
      <c r="T56" s="109">
        <v>5.1667019423726403E-2</v>
      </c>
      <c r="U56" s="109">
        <v>5.0937830709743503E-2</v>
      </c>
      <c r="V56" s="109">
        <v>5.0208641995760597E-2</v>
      </c>
      <c r="W56" s="109">
        <v>4.9479453281777705E-2</v>
      </c>
      <c r="X56" s="109">
        <v>4.8750264567794799E-2</v>
      </c>
      <c r="Y56" s="109">
        <v>4.80210758538119E-2</v>
      </c>
      <c r="Z56" s="109">
        <v>4.7291887139829E-2</v>
      </c>
      <c r="AA56" s="109">
        <v>4.6562698425846101E-2</v>
      </c>
      <c r="AB56" s="109">
        <v>4.5833509711863202E-2</v>
      </c>
      <c r="AC56" s="109">
        <v>4.5104320997880303E-2</v>
      </c>
      <c r="AD56" s="109">
        <v>4.4375132283897403E-2</v>
      </c>
      <c r="AE56" s="109">
        <v>4.3645943569914497E-2</v>
      </c>
      <c r="AF56" s="109">
        <v>4.2916754855931605E-2</v>
      </c>
      <c r="AG56" s="109">
        <v>4.2187566141948699E-2</v>
      </c>
      <c r="AH56" s="109">
        <v>4.1458377427965806E-2</v>
      </c>
      <c r="AI56" s="109">
        <v>4.07291887139829E-2</v>
      </c>
      <c r="AJ56" s="110">
        <v>0.04</v>
      </c>
    </row>
    <row r="57" spans="1:38" customFormat="1" x14ac:dyDescent="0.3">
      <c r="A57" s="7" t="s">
        <v>98</v>
      </c>
      <c r="B57" s="55" t="s">
        <v>526</v>
      </c>
      <c r="C57" s="108">
        <v>0</v>
      </c>
      <c r="D57" s="108">
        <v>0</v>
      </c>
      <c r="E57" s="108">
        <v>0</v>
      </c>
      <c r="F57" s="108">
        <v>0</v>
      </c>
      <c r="G57" s="108">
        <v>0</v>
      </c>
      <c r="H57" s="108">
        <v>0</v>
      </c>
      <c r="I57" s="108">
        <v>0</v>
      </c>
      <c r="J57" s="108">
        <v>0</v>
      </c>
      <c r="K57" s="108">
        <v>0</v>
      </c>
      <c r="L57" s="108">
        <v>0</v>
      </c>
      <c r="M57" s="108">
        <v>0</v>
      </c>
      <c r="N57" s="108">
        <v>0</v>
      </c>
      <c r="O57" s="108">
        <v>0</v>
      </c>
      <c r="P57" s="108">
        <v>0</v>
      </c>
      <c r="Q57" s="108">
        <v>0</v>
      </c>
      <c r="R57" s="108">
        <v>0</v>
      </c>
      <c r="S57" s="108">
        <v>0</v>
      </c>
      <c r="T57" s="108">
        <v>0</v>
      </c>
      <c r="U57" s="108">
        <v>0</v>
      </c>
      <c r="V57" s="108">
        <v>0</v>
      </c>
      <c r="W57" s="108">
        <v>0</v>
      </c>
      <c r="X57" s="108">
        <v>0</v>
      </c>
      <c r="Y57" s="108">
        <v>0</v>
      </c>
      <c r="Z57" s="108">
        <v>0</v>
      </c>
      <c r="AA57" s="108">
        <v>0</v>
      </c>
      <c r="AB57" s="108">
        <v>0</v>
      </c>
      <c r="AC57" s="108">
        <v>6.9388939039072284E-17</v>
      </c>
      <c r="AD57" s="108">
        <v>6.9388939039072284E-17</v>
      </c>
      <c r="AE57" s="108">
        <v>-1.3877787807814457E-16</v>
      </c>
      <c r="AF57" s="108">
        <v>7.6327832942979512E-17</v>
      </c>
      <c r="AG57" s="108">
        <v>8.3266726846886741E-17</v>
      </c>
      <c r="AH57" s="108">
        <v>-1.3877787807814457E-16</v>
      </c>
      <c r="AI57" s="108">
        <v>-1.3877787807814457E-16</v>
      </c>
      <c r="AJ57" s="108">
        <v>0</v>
      </c>
    </row>
    <row r="58" spans="1:38" customFormat="1" x14ac:dyDescent="0.3">
      <c r="A58" s="11" t="s">
        <v>99</v>
      </c>
      <c r="B58" s="78" t="s">
        <v>526</v>
      </c>
      <c r="C58" s="111">
        <v>0.11153732078770458</v>
      </c>
      <c r="D58" s="111">
        <v>0.12514662995866643</v>
      </c>
      <c r="E58" s="111">
        <v>0.13516367089391351</v>
      </c>
      <c r="F58" s="111">
        <v>0.14874171851790705</v>
      </c>
      <c r="G58" s="111">
        <v>0.13776063239904082</v>
      </c>
      <c r="H58" s="111">
        <v>6.95970487356318E-2</v>
      </c>
      <c r="I58" s="112">
        <v>6.9254296995073517E-2</v>
      </c>
      <c r="J58" s="112">
        <v>6.8911545254515247E-2</v>
      </c>
      <c r="K58" s="112">
        <v>6.8568793513956963E-2</v>
      </c>
      <c r="L58" s="112">
        <v>6.822604177339868E-2</v>
      </c>
      <c r="M58" s="112">
        <v>6.788329003284041E-2</v>
      </c>
      <c r="N58" s="112">
        <v>6.7540538292282126E-2</v>
      </c>
      <c r="O58" s="112">
        <v>6.7197786551723843E-2</v>
      </c>
      <c r="P58" s="112">
        <v>6.6855034811165573E-2</v>
      </c>
      <c r="Q58" s="112">
        <v>6.6512283070607289E-2</v>
      </c>
      <c r="R58" s="112">
        <v>6.616953133004902E-2</v>
      </c>
      <c r="S58" s="112">
        <v>6.5826779589490736E-2</v>
      </c>
      <c r="T58" s="112">
        <v>6.5484027848932452E-2</v>
      </c>
      <c r="U58" s="112">
        <v>6.5141276108374183E-2</v>
      </c>
      <c r="V58" s="112">
        <v>6.4798524367815899E-2</v>
      </c>
      <c r="W58" s="112">
        <v>6.4455772627257615E-2</v>
      </c>
      <c r="X58" s="112">
        <v>6.4113020886699346E-2</v>
      </c>
      <c r="Y58" s="112">
        <v>6.3770269146141062E-2</v>
      </c>
      <c r="Z58" s="112">
        <v>6.3427517405582778E-2</v>
      </c>
      <c r="AA58" s="112">
        <v>6.3084765665024509E-2</v>
      </c>
      <c r="AB58" s="112">
        <v>6.2742013924466225E-2</v>
      </c>
      <c r="AC58" s="112">
        <v>6.2399262183907948E-2</v>
      </c>
      <c r="AD58" s="112">
        <v>6.2056510443349672E-2</v>
      </c>
      <c r="AE58" s="112">
        <v>6.1713758702791388E-2</v>
      </c>
      <c r="AF58" s="112">
        <v>6.1371006962233111E-2</v>
      </c>
      <c r="AG58" s="112">
        <v>6.1028255221674835E-2</v>
      </c>
      <c r="AH58" s="112">
        <v>6.0685503481116551E-2</v>
      </c>
      <c r="AI58" s="112">
        <v>6.0342751740558281E-2</v>
      </c>
      <c r="AJ58" s="113">
        <v>0.06</v>
      </c>
    </row>
    <row r="59" spans="1:38" customFormat="1" x14ac:dyDescent="0.3">
      <c r="A59" s="3"/>
      <c r="B59" s="3"/>
      <c r="C59" s="4"/>
      <c r="D59" s="4"/>
      <c r="E59" s="4"/>
      <c r="F59" s="4"/>
      <c r="G59" s="4"/>
      <c r="H59" s="4"/>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spans="1:38" customFormat="1" x14ac:dyDescent="0.3">
      <c r="A60" s="16" t="s">
        <v>327</v>
      </c>
      <c r="B60" s="54" t="s">
        <v>529</v>
      </c>
      <c r="C60" s="18">
        <f t="shared" ref="C60:AJ65" si="1">+C19*C12</f>
        <v>8.0634780110621598E-2</v>
      </c>
      <c r="D60" s="18">
        <f t="shared" si="1"/>
        <v>8.1564258182840077E-2</v>
      </c>
      <c r="E60" s="18">
        <f t="shared" si="1"/>
        <v>8.2619223500336139E-2</v>
      </c>
      <c r="F60" s="18">
        <f t="shared" si="1"/>
        <v>8.6132455752079409E-2</v>
      </c>
      <c r="G60" s="18">
        <f t="shared" si="1"/>
        <v>8.7071964830431267E-2</v>
      </c>
      <c r="H60" s="18">
        <f t="shared" si="1"/>
        <v>8.6352325972467059E-2</v>
      </c>
      <c r="I60" s="18">
        <f t="shared" si="1"/>
        <v>8.6649512419011462E-2</v>
      </c>
      <c r="J60" s="18">
        <f t="shared" si="1"/>
        <v>8.694698440514298E-2</v>
      </c>
      <c r="K60" s="18">
        <f t="shared" si="1"/>
        <v>8.7244741930861611E-2</v>
      </c>
      <c r="L60" s="18">
        <f t="shared" si="1"/>
        <v>8.7542784996167355E-2</v>
      </c>
      <c r="M60" s="18">
        <f t="shared" si="1"/>
        <v>8.78411136010602E-2</v>
      </c>
      <c r="N60" s="18">
        <f t="shared" si="1"/>
        <v>8.8139727745540158E-2</v>
      </c>
      <c r="O60" s="18">
        <f t="shared" si="1"/>
        <v>8.8438627429607244E-2</v>
      </c>
      <c r="P60" s="18">
        <f t="shared" si="1"/>
        <v>8.8737812653261416E-2</v>
      </c>
      <c r="Q60" s="18">
        <f t="shared" si="1"/>
        <v>9.266930494200204E-2</v>
      </c>
      <c r="R60" s="18">
        <f t="shared" si="1"/>
        <v>9.6685891380503527E-2</v>
      </c>
      <c r="S60" s="18">
        <f t="shared" si="1"/>
        <v>0.10078757196876584</v>
      </c>
      <c r="T60" s="18">
        <f t="shared" si="1"/>
        <v>0.10497434670678898</v>
      </c>
      <c r="U60" s="18">
        <f t="shared" si="1"/>
        <v>0.10924621559457294</v>
      </c>
      <c r="V60" s="18">
        <f t="shared" si="1"/>
        <v>0.11360317863211776</v>
      </c>
      <c r="W60" s="18">
        <f t="shared" si="1"/>
        <v>0.11804523581942343</v>
      </c>
      <c r="X60" s="18">
        <f t="shared" si="1"/>
        <v>0.12257238715648988</v>
      </c>
      <c r="Y60" s="18">
        <f t="shared" si="1"/>
        <v>0.1271846326433172</v>
      </c>
      <c r="Z60" s="18">
        <f t="shared" si="1"/>
        <v>0.13188197227990536</v>
      </c>
      <c r="AA60" s="18">
        <f t="shared" si="1"/>
        <v>0.139316640168136</v>
      </c>
      <c r="AB60" s="18">
        <f t="shared" si="1"/>
        <v>0.14689993662172693</v>
      </c>
      <c r="AC60" s="18">
        <f t="shared" si="1"/>
        <v>0.15463186164067813</v>
      </c>
      <c r="AD60" s="18">
        <f t="shared" si="1"/>
        <v>0.16251241522498963</v>
      </c>
      <c r="AE60" s="18">
        <f t="shared" si="1"/>
        <v>0.17054159737466137</v>
      </c>
      <c r="AF60" s="18">
        <f t="shared" si="1"/>
        <v>0.17871940808969339</v>
      </c>
      <c r="AG60" s="18">
        <f t="shared" si="1"/>
        <v>0.1870458473700857</v>
      </c>
      <c r="AH60" s="18">
        <f t="shared" si="1"/>
        <v>0.19552091521583834</v>
      </c>
      <c r="AI60" s="18">
        <f t="shared" si="1"/>
        <v>0.20414461162695122</v>
      </c>
      <c r="AJ60" s="19">
        <f t="shared" si="1"/>
        <v>0.21291693660342437</v>
      </c>
      <c r="AL60" s="1">
        <f t="shared" ref="AL60:AL65" si="2">+AJ60/$AL$66</f>
        <v>0.2995374293239268</v>
      </c>
    </row>
    <row r="61" spans="1:38" customFormat="1" x14ac:dyDescent="0.3">
      <c r="A61" s="7" t="s">
        <v>328</v>
      </c>
      <c r="B61" s="55" t="s">
        <v>529</v>
      </c>
      <c r="C61" s="20">
        <f t="shared" si="1"/>
        <v>2.4248581843560654E-3</v>
      </c>
      <c r="D61" s="20">
        <f t="shared" si="1"/>
        <v>2.4402470263876317E-3</v>
      </c>
      <c r="E61" s="20">
        <f t="shared" si="1"/>
        <v>2.4468310780143272E-3</v>
      </c>
      <c r="F61" s="20">
        <f t="shared" si="1"/>
        <v>2.3044681732243438E-3</v>
      </c>
      <c r="G61" s="20">
        <f t="shared" si="1"/>
        <v>2.4703251295677239E-3</v>
      </c>
      <c r="H61" s="20">
        <f t="shared" si="1"/>
        <v>2.5278316256212761E-3</v>
      </c>
      <c r="I61" s="20">
        <f t="shared" si="1"/>
        <v>7.2704311382633417E-3</v>
      </c>
      <c r="J61" s="20">
        <f t="shared" si="1"/>
        <v>1.1843625249471785E-2</v>
      </c>
      <c r="K61" s="20">
        <f t="shared" si="1"/>
        <v>1.6247413959246611E-2</v>
      </c>
      <c r="L61" s="20">
        <f t="shared" si="1"/>
        <v>2.0481797267587819E-2</v>
      </c>
      <c r="M61" s="20">
        <f t="shared" si="1"/>
        <v>2.4546775174495404E-2</v>
      </c>
      <c r="N61" s="20">
        <f t="shared" si="1"/>
        <v>2.8442347679969372E-2</v>
      </c>
      <c r="O61" s="20">
        <f t="shared" si="1"/>
        <v>3.2168514784009714E-2</v>
      </c>
      <c r="P61" s="20">
        <f t="shared" si="1"/>
        <v>3.5725276486616442E-2</v>
      </c>
      <c r="Q61" s="20">
        <f t="shared" si="1"/>
        <v>4.6974639755307669E-2</v>
      </c>
      <c r="R61" s="20">
        <f t="shared" si="1"/>
        <v>5.7579165625975016E-2</v>
      </c>
      <c r="S61" s="20">
        <f t="shared" si="1"/>
        <v>6.7538854098618484E-2</v>
      </c>
      <c r="T61" s="20">
        <f t="shared" si="1"/>
        <v>7.6853705173238099E-2</v>
      </c>
      <c r="U61" s="20">
        <f t="shared" si="1"/>
        <v>8.5523718849833799E-2</v>
      </c>
      <c r="V61" s="20">
        <f t="shared" si="1"/>
        <v>9.3548895128405654E-2</v>
      </c>
      <c r="W61" s="20">
        <f t="shared" si="1"/>
        <v>0.10092923400895361</v>
      </c>
      <c r="X61" s="20">
        <f t="shared" si="1"/>
        <v>0.10766473549147769</v>
      </c>
      <c r="Y61" s="20">
        <f t="shared" si="1"/>
        <v>0.1137553995759779</v>
      </c>
      <c r="Z61" s="20">
        <f t="shared" si="1"/>
        <v>0.11920122626245423</v>
      </c>
      <c r="AA61" s="20">
        <f t="shared" si="1"/>
        <v>0.12097392267101477</v>
      </c>
      <c r="AB61" s="20">
        <f t="shared" si="1"/>
        <v>0.12261048593928772</v>
      </c>
      <c r="AC61" s="20">
        <f t="shared" si="1"/>
        <v>0.12411091606727304</v>
      </c>
      <c r="AD61" s="20">
        <f t="shared" si="1"/>
        <v>0.12547521305497075</v>
      </c>
      <c r="AE61" s="20">
        <f t="shared" si="1"/>
        <v>0.12670337690238087</v>
      </c>
      <c r="AF61" s="20">
        <f t="shared" si="1"/>
        <v>0.12779540760950336</v>
      </c>
      <c r="AG61" s="20">
        <f t="shared" si="1"/>
        <v>0.12875130517633826</v>
      </c>
      <c r="AH61" s="20">
        <f t="shared" si="1"/>
        <v>0.12957106960288553</v>
      </c>
      <c r="AI61" s="20">
        <f t="shared" si="1"/>
        <v>0.13025470088914518</v>
      </c>
      <c r="AJ61" s="21">
        <f t="shared" si="1"/>
        <v>0.13080219903511725</v>
      </c>
      <c r="AL61" s="1">
        <f t="shared" si="2"/>
        <v>0.18401614767674382</v>
      </c>
    </row>
    <row r="62" spans="1:38" customFormat="1" x14ac:dyDescent="0.3">
      <c r="A62" s="7" t="s">
        <v>329</v>
      </c>
      <c r="B62" s="55" t="s">
        <v>529</v>
      </c>
      <c r="C62" s="20">
        <f t="shared" si="1"/>
        <v>8.1768445262267245E-2</v>
      </c>
      <c r="D62" s="20">
        <f t="shared" si="1"/>
        <v>8.3318953910737889E-2</v>
      </c>
      <c r="E62" s="20">
        <f t="shared" si="1"/>
        <v>8.1373291869904218E-2</v>
      </c>
      <c r="F62" s="20">
        <f t="shared" si="1"/>
        <v>8.0617743226141167E-2</v>
      </c>
      <c r="G62" s="20">
        <f t="shared" si="1"/>
        <v>7.7051762702522286E-2</v>
      </c>
      <c r="H62" s="20">
        <f t="shared" si="1"/>
        <v>8.2339175797536371E-2</v>
      </c>
      <c r="I62" s="20">
        <f t="shared" si="1"/>
        <v>8.5979636698960249E-2</v>
      </c>
      <c r="J62" s="20">
        <f t="shared" si="1"/>
        <v>8.9603566778636734E-2</v>
      </c>
      <c r="K62" s="20">
        <f t="shared" si="1"/>
        <v>9.3210966036565784E-2</v>
      </c>
      <c r="L62" s="20">
        <f t="shared" si="1"/>
        <v>9.6801834472747428E-2</v>
      </c>
      <c r="M62" s="20">
        <f t="shared" si="1"/>
        <v>0.10037617208718168</v>
      </c>
      <c r="N62" s="20">
        <f t="shared" si="1"/>
        <v>0.10393397887986854</v>
      </c>
      <c r="O62" s="20">
        <f t="shared" si="1"/>
        <v>0.10747525485080797</v>
      </c>
      <c r="P62" s="20">
        <f t="shared" si="1"/>
        <v>0.111</v>
      </c>
      <c r="Q62" s="20">
        <f t="shared" si="1"/>
        <v>0.11219999999999999</v>
      </c>
      <c r="R62" s="20">
        <f t="shared" si="1"/>
        <v>0.1134</v>
      </c>
      <c r="S62" s="20">
        <f t="shared" si="1"/>
        <v>0.11459999999999999</v>
      </c>
      <c r="T62" s="20">
        <f t="shared" si="1"/>
        <v>0.1158</v>
      </c>
      <c r="U62" s="20">
        <f t="shared" si="1"/>
        <v>0.11699999999999999</v>
      </c>
      <c r="V62" s="20">
        <f t="shared" si="1"/>
        <v>0.11819999999999999</v>
      </c>
      <c r="W62" s="20">
        <f t="shared" si="1"/>
        <v>0.11939999999999998</v>
      </c>
      <c r="X62" s="20">
        <f t="shared" si="1"/>
        <v>0.12059999999999998</v>
      </c>
      <c r="Y62" s="20">
        <f t="shared" si="1"/>
        <v>0.12179999999999999</v>
      </c>
      <c r="Z62" s="20">
        <f t="shared" si="1"/>
        <v>0.12299999999999998</v>
      </c>
      <c r="AA62" s="20">
        <f t="shared" si="1"/>
        <v>0.125552</v>
      </c>
      <c r="AB62" s="20">
        <f t="shared" si="1"/>
        <v>0.12812799999999999</v>
      </c>
      <c r="AC62" s="20">
        <f t="shared" si="1"/>
        <v>0.13072799999999998</v>
      </c>
      <c r="AD62" s="20">
        <f t="shared" si="1"/>
        <v>0.133352</v>
      </c>
      <c r="AE62" s="20">
        <f t="shared" si="1"/>
        <v>0.13600000000000001</v>
      </c>
      <c r="AF62" s="20">
        <f t="shared" si="1"/>
        <v>0.13867199999999999</v>
      </c>
      <c r="AG62" s="20">
        <f t="shared" si="1"/>
        <v>0.14136799999999999</v>
      </c>
      <c r="AH62" s="20">
        <f t="shared" si="1"/>
        <v>0.14408799999999999</v>
      </c>
      <c r="AI62" s="20">
        <f t="shared" si="1"/>
        <v>0.14683200000000002</v>
      </c>
      <c r="AJ62" s="21">
        <f t="shared" si="1"/>
        <v>0.14960000000000001</v>
      </c>
      <c r="AL62" s="1">
        <f t="shared" si="2"/>
        <v>0.21046141345872979</v>
      </c>
    </row>
    <row r="63" spans="1:38" customFormat="1" x14ac:dyDescent="0.3">
      <c r="A63" s="7" t="s">
        <v>330</v>
      </c>
      <c r="B63" s="55" t="s">
        <v>529</v>
      </c>
      <c r="C63" s="20">
        <f t="shared" si="1"/>
        <v>6.2887425118980211E-2</v>
      </c>
      <c r="D63" s="20">
        <f t="shared" si="1"/>
        <v>6.57240077645114E-2</v>
      </c>
      <c r="E63" s="20">
        <f t="shared" si="1"/>
        <v>6.5436985193582264E-2</v>
      </c>
      <c r="F63" s="20">
        <f t="shared" si="1"/>
        <v>7.3207804314449954E-2</v>
      </c>
      <c r="G63" s="20">
        <f t="shared" si="1"/>
        <v>7.4760337028299956E-2</v>
      </c>
      <c r="H63" s="20">
        <f t="shared" si="1"/>
        <v>7.0569373052817894E-2</v>
      </c>
      <c r="I63" s="20">
        <f t="shared" si="1"/>
        <v>7.1630844929394408E-2</v>
      </c>
      <c r="J63" s="20">
        <f t="shared" si="1"/>
        <v>7.2697275803634137E-2</v>
      </c>
      <c r="K63" s="20">
        <f t="shared" si="1"/>
        <v>7.3768665675537068E-2</v>
      </c>
      <c r="L63" s="20">
        <f t="shared" si="1"/>
        <v>7.4845014545103228E-2</v>
      </c>
      <c r="M63" s="20">
        <f t="shared" si="1"/>
        <v>7.5926322412332603E-2</v>
      </c>
      <c r="N63" s="20">
        <f t="shared" si="1"/>
        <v>7.701258927722518E-2</v>
      </c>
      <c r="O63" s="20">
        <f t="shared" si="1"/>
        <v>7.8103815139780985E-2</v>
      </c>
      <c r="P63" s="20">
        <f t="shared" si="1"/>
        <v>7.9199999999999993E-2</v>
      </c>
      <c r="Q63" s="20">
        <f t="shared" si="1"/>
        <v>8.3538000000000001E-2</v>
      </c>
      <c r="R63" s="20">
        <f t="shared" si="1"/>
        <v>8.7951999999999989E-2</v>
      </c>
      <c r="S63" s="20">
        <f t="shared" si="1"/>
        <v>9.2441999999999996E-2</v>
      </c>
      <c r="T63" s="20">
        <f t="shared" si="1"/>
        <v>9.7007999999999997E-2</v>
      </c>
      <c r="U63" s="20">
        <f t="shared" si="1"/>
        <v>0.10165</v>
      </c>
      <c r="V63" s="20">
        <f t="shared" si="1"/>
        <v>0.10636800000000002</v>
      </c>
      <c r="W63" s="20">
        <f t="shared" si="1"/>
        <v>0.111162</v>
      </c>
      <c r="X63" s="20">
        <f t="shared" si="1"/>
        <v>0.116032</v>
      </c>
      <c r="Y63" s="20">
        <f t="shared" si="1"/>
        <v>0.120978</v>
      </c>
      <c r="Z63" s="20">
        <f t="shared" si="1"/>
        <v>0.126</v>
      </c>
      <c r="AA63" s="20">
        <f t="shared" si="1"/>
        <v>0.12870000000000001</v>
      </c>
      <c r="AB63" s="20">
        <f t="shared" si="1"/>
        <v>0.13132000000000002</v>
      </c>
      <c r="AC63" s="20">
        <f t="shared" si="1"/>
        <v>0.13386000000000001</v>
      </c>
      <c r="AD63" s="20">
        <f t="shared" si="1"/>
        <v>0.13632</v>
      </c>
      <c r="AE63" s="20">
        <f t="shared" si="1"/>
        <v>0.13869999999999999</v>
      </c>
      <c r="AF63" s="20">
        <f t="shared" si="1"/>
        <v>0.14100000000000001</v>
      </c>
      <c r="AG63" s="20">
        <f t="shared" si="1"/>
        <v>0.14322000000000001</v>
      </c>
      <c r="AH63" s="20">
        <f t="shared" si="1"/>
        <v>0.14536000000000002</v>
      </c>
      <c r="AI63" s="20">
        <f t="shared" si="1"/>
        <v>0.14742</v>
      </c>
      <c r="AJ63" s="21">
        <f t="shared" si="1"/>
        <v>0.14939999999999998</v>
      </c>
      <c r="AL63" s="1">
        <f t="shared" si="2"/>
        <v>0.21018004793271539</v>
      </c>
    </row>
    <row r="64" spans="1:38" customFormat="1" x14ac:dyDescent="0.3">
      <c r="A64" s="7" t="s">
        <v>331</v>
      </c>
      <c r="B64" s="55" t="s">
        <v>529</v>
      </c>
      <c r="C64" s="20">
        <f t="shared" si="1"/>
        <v>4.914251044553947E-3</v>
      </c>
      <c r="D64" s="20">
        <f t="shared" si="1"/>
        <v>5.290230269450363E-3</v>
      </c>
      <c r="E64" s="20">
        <f t="shared" si="1"/>
        <v>4.7393760692451764E-3</v>
      </c>
      <c r="F64" s="20">
        <f t="shared" si="1"/>
        <v>5.4342847952733265E-3</v>
      </c>
      <c r="G64" s="20">
        <f t="shared" si="1"/>
        <v>6.0460307231024867E-3</v>
      </c>
      <c r="H64" s="20">
        <f t="shared" si="1"/>
        <v>4.8708743014661019E-3</v>
      </c>
      <c r="I64" s="20">
        <f t="shared" si="1"/>
        <v>5.6819763249353035E-3</v>
      </c>
      <c r="J64" s="20">
        <f t="shared" si="1"/>
        <v>6.4935613790688311E-3</v>
      </c>
      <c r="K64" s="20">
        <f t="shared" si="1"/>
        <v>7.3056294638666882E-3</v>
      </c>
      <c r="L64" s="20">
        <f t="shared" si="1"/>
        <v>8.1181805793288705E-3</v>
      </c>
      <c r="M64" s="20">
        <f t="shared" si="1"/>
        <v>8.9312147254553814E-3</v>
      </c>
      <c r="N64" s="20">
        <f t="shared" si="1"/>
        <v>9.7447319022462165E-3</v>
      </c>
      <c r="O64" s="20">
        <f t="shared" si="1"/>
        <v>1.0558732109701381E-2</v>
      </c>
      <c r="P64" s="20">
        <f t="shared" si="1"/>
        <v>1.1373215347820875E-2</v>
      </c>
      <c r="Q64" s="20">
        <f t="shared" si="1"/>
        <v>1.2184554580429829E-2</v>
      </c>
      <c r="R64" s="20">
        <f t="shared" si="1"/>
        <v>1.2995893813038787E-2</v>
      </c>
      <c r="S64" s="20">
        <f t="shared" si="1"/>
        <v>1.3807233045647745E-2</v>
      </c>
      <c r="T64" s="20">
        <f t="shared" si="1"/>
        <v>1.4618572278256699E-2</v>
      </c>
      <c r="U64" s="20">
        <f t="shared" si="1"/>
        <v>1.5429911510865655E-2</v>
      </c>
      <c r="V64" s="20">
        <f t="shared" si="1"/>
        <v>1.6241250743474614E-2</v>
      </c>
      <c r="W64" s="20">
        <f t="shared" si="1"/>
        <v>1.7052589976083568E-2</v>
      </c>
      <c r="X64" s="20">
        <f t="shared" si="1"/>
        <v>1.7863929208692526E-2</v>
      </c>
      <c r="Y64" s="20">
        <f t="shared" si="1"/>
        <v>1.8675268441301483E-2</v>
      </c>
      <c r="Z64" s="20">
        <f t="shared" si="1"/>
        <v>1.9486607673910437E-2</v>
      </c>
      <c r="AA64" s="20">
        <f t="shared" si="1"/>
        <v>2.0297946906519395E-2</v>
      </c>
      <c r="AB64" s="20">
        <f t="shared" si="1"/>
        <v>2.1109286139128349E-2</v>
      </c>
      <c r="AC64" s="20">
        <f t="shared" si="1"/>
        <v>2.1920625371737303E-2</v>
      </c>
      <c r="AD64" s="20">
        <f t="shared" si="1"/>
        <v>2.2731964604346261E-2</v>
      </c>
      <c r="AE64" s="20">
        <f t="shared" si="1"/>
        <v>2.3543303836955218E-2</v>
      </c>
      <c r="AF64" s="20">
        <f t="shared" si="1"/>
        <v>2.4354643069564173E-2</v>
      </c>
      <c r="AG64" s="20">
        <f t="shared" si="1"/>
        <v>2.516598230217313E-2</v>
      </c>
      <c r="AH64" s="20">
        <f t="shared" si="1"/>
        <v>2.5977321534782088E-2</v>
      </c>
      <c r="AI64" s="20">
        <f t="shared" si="1"/>
        <v>2.6788660767391042E-2</v>
      </c>
      <c r="AJ64" s="21">
        <f t="shared" si="1"/>
        <v>2.76E-2</v>
      </c>
      <c r="AL64" s="1">
        <f t="shared" si="2"/>
        <v>3.8828442589979556E-2</v>
      </c>
    </row>
    <row r="65" spans="1:38" customFormat="1" x14ac:dyDescent="0.3">
      <c r="A65" s="11" t="s">
        <v>332</v>
      </c>
      <c r="B65" s="56" t="s">
        <v>529</v>
      </c>
      <c r="C65" s="23">
        <f t="shared" si="1"/>
        <v>1.634049628320159E-2</v>
      </c>
      <c r="D65" s="23">
        <f t="shared" si="1"/>
        <v>1.3556461193222921E-2</v>
      </c>
      <c r="E65" s="23">
        <f t="shared" si="1"/>
        <v>1.1390516758196865E-2</v>
      </c>
      <c r="F65" s="23">
        <f t="shared" si="1"/>
        <v>1.1593446663923031E-2</v>
      </c>
      <c r="G65" s="23">
        <f t="shared" si="1"/>
        <v>9.6823439613871846E-3</v>
      </c>
      <c r="H65" s="23">
        <f t="shared" si="1"/>
        <v>1.0625413956871959E-2</v>
      </c>
      <c r="I65" s="23">
        <f t="shared" si="1"/>
        <v>1.200456276564797E-2</v>
      </c>
      <c r="J65" s="23">
        <f t="shared" si="1"/>
        <v>1.3333212582986084E-2</v>
      </c>
      <c r="K65" s="23">
        <f t="shared" si="1"/>
        <v>1.4611363408886299E-2</v>
      </c>
      <c r="L65" s="23">
        <f t="shared" si="1"/>
        <v>1.5839015243348617E-2</v>
      </c>
      <c r="M65" s="23">
        <f t="shared" si="1"/>
        <v>1.7016168086373035E-2</v>
      </c>
      <c r="N65" s="23">
        <f t="shared" si="1"/>
        <v>1.8142821937959557E-2</v>
      </c>
      <c r="O65" s="23">
        <f t="shared" si="1"/>
        <v>1.9218976798108182E-2</v>
      </c>
      <c r="P65" s="23">
        <f t="shared" si="1"/>
        <v>2.0244632666818915E-2</v>
      </c>
      <c r="Q65" s="23">
        <f t="shared" si="1"/>
        <v>2.1495038386118655E-2</v>
      </c>
      <c r="R65" s="23">
        <f t="shared" si="1"/>
        <v>2.2729903331456226E-2</v>
      </c>
      <c r="S65" s="23">
        <f t="shared" si="1"/>
        <v>2.3949227502831613E-2</v>
      </c>
      <c r="T65" s="23">
        <f t="shared" si="1"/>
        <v>2.5153010900244823E-2</v>
      </c>
      <c r="U65" s="23">
        <f t="shared" si="1"/>
        <v>2.6341253523695866E-2</v>
      </c>
      <c r="V65" s="23">
        <f t="shared" si="1"/>
        <v>2.7513955373184712E-2</v>
      </c>
      <c r="W65" s="23">
        <f t="shared" si="1"/>
        <v>2.8671116448711394E-2</v>
      </c>
      <c r="X65" s="23">
        <f t="shared" si="1"/>
        <v>2.9812736750275893E-2</v>
      </c>
      <c r="Y65" s="23">
        <f t="shared" si="1"/>
        <v>3.0938816277878214E-2</v>
      </c>
      <c r="Z65" s="23">
        <f t="shared" si="1"/>
        <v>3.2049355031518359E-2</v>
      </c>
      <c r="AA65" s="23">
        <f t="shared" si="1"/>
        <v>3.3010975333082858E-2</v>
      </c>
      <c r="AB65" s="23">
        <f t="shared" si="1"/>
        <v>3.3946694344710392E-2</v>
      </c>
      <c r="AC65" s="23">
        <f t="shared" si="1"/>
        <v>3.485651206640096E-2</v>
      </c>
      <c r="AD65" s="23">
        <f t="shared" si="1"/>
        <v>3.5740428498154571E-2</v>
      </c>
      <c r="AE65" s="23">
        <f t="shared" si="1"/>
        <v>3.659844363997123E-2</v>
      </c>
      <c r="AF65" s="23">
        <f t="shared" si="1"/>
        <v>3.7430557491850897E-2</v>
      </c>
      <c r="AG65" s="23">
        <f t="shared" si="1"/>
        <v>3.8236770053793619E-2</v>
      </c>
      <c r="AH65" s="23">
        <f t="shared" si="1"/>
        <v>3.9017081325799383E-2</v>
      </c>
      <c r="AI65" s="23">
        <f t="shared" si="1"/>
        <v>3.9771491307868174E-2</v>
      </c>
      <c r="AJ65" s="24">
        <f t="shared" si="1"/>
        <v>4.0500000000000001E-2</v>
      </c>
      <c r="AL65" s="1">
        <f t="shared" si="2"/>
        <v>5.6976519017904785E-2</v>
      </c>
    </row>
    <row r="66" spans="1:38" customFormat="1" x14ac:dyDescent="0.3">
      <c r="A66" s="16" t="s">
        <v>333</v>
      </c>
      <c r="B66" s="54" t="s">
        <v>529</v>
      </c>
      <c r="C66" s="18">
        <f t="shared" ref="C66:AJ71" si="3">+C25*C$12</f>
        <v>1.8797403406038068E-2</v>
      </c>
      <c r="D66" s="18">
        <f t="shared" si="3"/>
        <v>1.6589086638243274E-2</v>
      </c>
      <c r="E66" s="18">
        <f t="shared" si="3"/>
        <v>1.6275537986123866E-2</v>
      </c>
      <c r="F66" s="18">
        <f t="shared" si="3"/>
        <v>1.8487420910082111E-2</v>
      </c>
      <c r="G66" s="18">
        <f t="shared" si="3"/>
        <v>1.5486137840509848E-2</v>
      </c>
      <c r="H66" s="18">
        <f t="shared" si="3"/>
        <v>1.6563119543522315E-2</v>
      </c>
      <c r="I66" s="18">
        <f t="shared" si="3"/>
        <v>1.4563679230454521E-2</v>
      </c>
      <c r="J66" s="18">
        <f t="shared" si="3"/>
        <v>1.2561919321603079E-2</v>
      </c>
      <c r="K66" s="18">
        <f t="shared" si="3"/>
        <v>1.0557839816967987E-2</v>
      </c>
      <c r="L66" s="18">
        <f t="shared" si="3"/>
        <v>8.5514407165492422E-3</v>
      </c>
      <c r="M66" s="18">
        <f t="shared" si="3"/>
        <v>6.5427220203468466E-3</v>
      </c>
      <c r="N66" s="18">
        <f t="shared" si="3"/>
        <v>4.5316837283608047E-3</v>
      </c>
      <c r="O66" s="18">
        <f t="shared" si="3"/>
        <v>2.5183258405911085E-3</v>
      </c>
      <c r="P66" s="18">
        <f t="shared" si="3"/>
        <v>5.0264835703776368E-4</v>
      </c>
      <c r="Q66" s="18">
        <f t="shared" si="3"/>
        <v>5.1876597996479196E-4</v>
      </c>
      <c r="R66" s="18">
        <f t="shared" si="3"/>
        <v>5.3509199650140951E-4</v>
      </c>
      <c r="S66" s="18">
        <f t="shared" si="3"/>
        <v>5.5162640664761602E-4</v>
      </c>
      <c r="T66" s="18">
        <f t="shared" si="3"/>
        <v>5.683692104034117E-4</v>
      </c>
      <c r="U66" s="18">
        <f t="shared" si="3"/>
        <v>5.8532040776879634E-4</v>
      </c>
      <c r="V66" s="18">
        <f t="shared" si="3"/>
        <v>6.0247999874377025E-4</v>
      </c>
      <c r="W66" s="18">
        <f t="shared" si="3"/>
        <v>6.1984798332833334E-4</v>
      </c>
      <c r="X66" s="18">
        <f t="shared" si="3"/>
        <v>6.3742436152248528E-4</v>
      </c>
      <c r="Y66" s="18">
        <f t="shared" si="3"/>
        <v>6.5520913332622649E-4</v>
      </c>
      <c r="Z66" s="18">
        <f t="shared" si="3"/>
        <v>6.7320229873955677E-4</v>
      </c>
      <c r="AA66" s="18">
        <f t="shared" si="3"/>
        <v>6.8404454835315257E-4</v>
      </c>
      <c r="AB66" s="18">
        <f t="shared" si="3"/>
        <v>6.9493727684251589E-4</v>
      </c>
      <c r="AC66" s="18">
        <f t="shared" si="3"/>
        <v>7.0588048420764673E-4</v>
      </c>
      <c r="AD66" s="18">
        <f t="shared" si="3"/>
        <v>7.1687417044854508E-4</v>
      </c>
      <c r="AE66" s="18">
        <f t="shared" si="3"/>
        <v>7.2791833556521096E-4</v>
      </c>
      <c r="AF66" s="18">
        <f t="shared" si="3"/>
        <v>7.3901297955764435E-4</v>
      </c>
      <c r="AG66" s="18">
        <f t="shared" si="3"/>
        <v>7.5015810242584527E-4</v>
      </c>
      <c r="AH66" s="18">
        <f t="shared" si="3"/>
        <v>7.6135370416981381E-4</v>
      </c>
      <c r="AI66" s="18">
        <f t="shared" si="3"/>
        <v>7.7259978478954976E-4</v>
      </c>
      <c r="AJ66" s="19">
        <f t="shared" si="3"/>
        <v>7.8389634428505334E-4</v>
      </c>
      <c r="AL66" s="1">
        <f>+SUM(AJ60:AJ65)</f>
        <v>0.71081913563854149</v>
      </c>
    </row>
    <row r="67" spans="1:38" customFormat="1" x14ac:dyDescent="0.3">
      <c r="A67" s="7" t="s">
        <v>334</v>
      </c>
      <c r="B67" s="55" t="s">
        <v>529</v>
      </c>
      <c r="C67" s="20">
        <f t="shared" si="3"/>
        <v>2.1274265910534874E-2</v>
      </c>
      <c r="D67" s="20">
        <f t="shared" si="3"/>
        <v>2.1055069768591173E-2</v>
      </c>
      <c r="E67" s="20">
        <f t="shared" si="3"/>
        <v>1.9090367086300533E-2</v>
      </c>
      <c r="F67" s="20">
        <f t="shared" si="3"/>
        <v>2.0215740768340606E-2</v>
      </c>
      <c r="G67" s="20">
        <f t="shared" si="3"/>
        <v>1.9714999818535594E-2</v>
      </c>
      <c r="H67" s="20">
        <f t="shared" si="3"/>
        <v>2.2689324521377532E-2</v>
      </c>
      <c r="I67" s="20">
        <f t="shared" si="3"/>
        <v>1.991874843526777E-2</v>
      </c>
      <c r="J67" s="20">
        <f t="shared" si="3"/>
        <v>1.7144958315975314E-2</v>
      </c>
      <c r="K67" s="20">
        <f t="shared" si="3"/>
        <v>1.4367954163500169E-2</v>
      </c>
      <c r="L67" s="20">
        <f t="shared" si="3"/>
        <v>1.1587735977842325E-2</v>
      </c>
      <c r="M67" s="20">
        <f t="shared" si="3"/>
        <v>8.8043037590017862E-3</v>
      </c>
      <c r="N67" s="20">
        <f t="shared" si="3"/>
        <v>6.0176575069785581E-3</v>
      </c>
      <c r="O67" s="20">
        <f t="shared" si="3"/>
        <v>3.2277972217726321E-3</v>
      </c>
      <c r="P67" s="20">
        <f t="shared" si="3"/>
        <v>4.3472290338401182E-4</v>
      </c>
      <c r="Q67" s="20">
        <f t="shared" si="3"/>
        <v>4.3161622940954855E-4</v>
      </c>
      <c r="R67" s="20">
        <f t="shared" si="3"/>
        <v>4.2793164224364644E-4</v>
      </c>
      <c r="S67" s="20">
        <f t="shared" si="3"/>
        <v>4.2366914188630544E-4</v>
      </c>
      <c r="T67" s="20">
        <f t="shared" si="3"/>
        <v>4.1882872833752554E-4</v>
      </c>
      <c r="U67" s="20">
        <f t="shared" si="3"/>
        <v>4.1341040159730664E-4</v>
      </c>
      <c r="V67" s="20">
        <f t="shared" si="3"/>
        <v>4.0741416166564901E-4</v>
      </c>
      <c r="W67" s="20">
        <f t="shared" si="3"/>
        <v>4.0084000854255248E-4</v>
      </c>
      <c r="X67" s="20">
        <f t="shared" si="3"/>
        <v>3.93687942228017E-4</v>
      </c>
      <c r="Y67" s="20">
        <f t="shared" si="3"/>
        <v>3.8595796272204258E-4</v>
      </c>
      <c r="Z67" s="20">
        <f t="shared" si="3"/>
        <v>3.7765007002462937E-4</v>
      </c>
      <c r="AA67" s="20">
        <f t="shared" si="3"/>
        <v>3.7626692911814472E-4</v>
      </c>
      <c r="AB67" s="20">
        <f t="shared" si="3"/>
        <v>3.7471707397098857E-4</v>
      </c>
      <c r="AC67" s="20">
        <f t="shared" si="3"/>
        <v>3.7300050458316113E-4</v>
      </c>
      <c r="AD67" s="20">
        <f t="shared" si="3"/>
        <v>3.711172209546623E-4</v>
      </c>
      <c r="AE67" s="20">
        <f t="shared" si="3"/>
        <v>3.6906722308549208E-4</v>
      </c>
      <c r="AF67" s="20">
        <f t="shared" si="3"/>
        <v>3.6685051097565035E-4</v>
      </c>
      <c r="AG67" s="20">
        <f t="shared" si="3"/>
        <v>3.6446708462513724E-4</v>
      </c>
      <c r="AH67" s="20">
        <f t="shared" si="3"/>
        <v>3.6191694403395284E-4</v>
      </c>
      <c r="AI67" s="20">
        <f t="shared" si="3"/>
        <v>3.5920008920209699E-4</v>
      </c>
      <c r="AJ67" s="21">
        <f t="shared" si="3"/>
        <v>3.5631652012956975E-4</v>
      </c>
    </row>
    <row r="68" spans="1:38" customFormat="1" x14ac:dyDescent="0.3">
      <c r="A68" s="7" t="s">
        <v>335</v>
      </c>
      <c r="B68" s="55" t="s">
        <v>529</v>
      </c>
      <c r="C68" s="20">
        <f t="shared" si="3"/>
        <v>7.3353628598544787E-2</v>
      </c>
      <c r="D68" s="20">
        <f t="shared" si="3"/>
        <v>7.4722564554668802E-2</v>
      </c>
      <c r="E68" s="20">
        <f t="shared" si="3"/>
        <v>7.5030392898574536E-2</v>
      </c>
      <c r="F68" s="20">
        <f t="shared" si="3"/>
        <v>7.5397839656354507E-2</v>
      </c>
      <c r="G68" s="20">
        <f t="shared" si="3"/>
        <v>8.2932454839887967E-2</v>
      </c>
      <c r="H68" s="20">
        <f t="shared" si="3"/>
        <v>7.0846661652241502E-2</v>
      </c>
      <c r="I68" s="20">
        <f t="shared" si="3"/>
        <v>7.2595580774378485E-2</v>
      </c>
      <c r="J68" s="20">
        <f t="shared" si="3"/>
        <v>7.4346471944626971E-2</v>
      </c>
      <c r="K68" s="20">
        <f t="shared" si="3"/>
        <v>7.6099335162986947E-2</v>
      </c>
      <c r="L68" s="20">
        <f t="shared" si="3"/>
        <v>7.7854170429458386E-2</v>
      </c>
      <c r="M68" s="20">
        <f t="shared" si="3"/>
        <v>7.9610977744041314E-2</v>
      </c>
      <c r="N68" s="20">
        <f t="shared" si="3"/>
        <v>8.136975710673576E-2</v>
      </c>
      <c r="O68" s="20">
        <f t="shared" si="3"/>
        <v>8.3130508517541668E-2</v>
      </c>
      <c r="P68" s="20">
        <f t="shared" si="3"/>
        <v>8.4893231976459066E-2</v>
      </c>
      <c r="Q68" s="20">
        <f t="shared" si="3"/>
        <v>8.4322855167688809E-2</v>
      </c>
      <c r="R68" s="20">
        <f t="shared" si="3"/>
        <v>8.3641237148222802E-2</v>
      </c>
      <c r="S68" s="20">
        <f t="shared" si="3"/>
        <v>8.2848377918061003E-2</v>
      </c>
      <c r="T68" s="20">
        <f t="shared" si="3"/>
        <v>8.1944277477203425E-2</v>
      </c>
      <c r="U68" s="20">
        <f t="shared" si="3"/>
        <v>8.0928935825650097E-2</v>
      </c>
      <c r="V68" s="20">
        <f t="shared" si="3"/>
        <v>7.9802352963400977E-2</v>
      </c>
      <c r="W68" s="20">
        <f t="shared" si="3"/>
        <v>7.8564528890456092E-2</v>
      </c>
      <c r="X68" s="20">
        <f t="shared" si="3"/>
        <v>7.7215463606815415E-2</v>
      </c>
      <c r="Y68" s="20">
        <f t="shared" si="3"/>
        <v>7.5755157112478974E-2</v>
      </c>
      <c r="Z68" s="20">
        <f t="shared" si="3"/>
        <v>7.4183609407446768E-2</v>
      </c>
      <c r="AA68" s="20">
        <f t="shared" si="3"/>
        <v>7.1940410100360855E-2</v>
      </c>
      <c r="AB68" s="20">
        <f t="shared" si="3"/>
        <v>6.9612957177116117E-2</v>
      </c>
      <c r="AC68" s="20">
        <f t="shared" si="3"/>
        <v>6.720125063771254E-2</v>
      </c>
      <c r="AD68" s="20">
        <f t="shared" si="3"/>
        <v>6.4705290482150138E-2</v>
      </c>
      <c r="AE68" s="20">
        <f t="shared" si="3"/>
        <v>6.2125076710428877E-2</v>
      </c>
      <c r="AF68" s="20">
        <f t="shared" si="3"/>
        <v>5.9460609322548791E-2</v>
      </c>
      <c r="AG68" s="20">
        <f t="shared" si="3"/>
        <v>5.6711888318509859E-2</v>
      </c>
      <c r="AH68" s="20">
        <f t="shared" si="3"/>
        <v>5.3878913698312103E-2</v>
      </c>
      <c r="AI68" s="20">
        <f t="shared" si="3"/>
        <v>5.0961685461955515E-2</v>
      </c>
      <c r="AJ68" s="21">
        <f t="shared" si="3"/>
        <v>4.7960203609440089E-2</v>
      </c>
    </row>
    <row r="69" spans="1:38" customFormat="1" x14ac:dyDescent="0.3">
      <c r="A69" s="7" t="s">
        <v>336</v>
      </c>
      <c r="B69" s="55" t="s">
        <v>529</v>
      </c>
      <c r="C69" s="20">
        <f t="shared" si="3"/>
        <v>7.1119411757563311E-2</v>
      </c>
      <c r="D69" s="20">
        <f t="shared" si="3"/>
        <v>7.0175264129865217E-2</v>
      </c>
      <c r="E69" s="20">
        <f t="shared" si="3"/>
        <v>7.25523362080569E-2</v>
      </c>
      <c r="F69" s="20">
        <f t="shared" si="3"/>
        <v>7.7778194319595054E-2</v>
      </c>
      <c r="G69" s="20">
        <f t="shared" si="3"/>
        <v>7.3013547910742951E-2</v>
      </c>
      <c r="H69" s="20">
        <f t="shared" si="3"/>
        <v>7.4507781617124083E-2</v>
      </c>
      <c r="I69" s="20">
        <f t="shared" si="3"/>
        <v>6.9631042810600743E-2</v>
      </c>
      <c r="J69" s="20">
        <f t="shared" si="3"/>
        <v>6.4748623640711128E-2</v>
      </c>
      <c r="K69" s="20">
        <f t="shared" si="3"/>
        <v>5.9860524107455258E-2</v>
      </c>
      <c r="L69" s="20">
        <f t="shared" si="3"/>
        <v>5.4966744210833092E-2</v>
      </c>
      <c r="M69" s="20">
        <f t="shared" si="3"/>
        <v>5.0067283950844664E-2</v>
      </c>
      <c r="N69" s="20">
        <f t="shared" si="3"/>
        <v>4.5162143327489954E-2</v>
      </c>
      <c r="O69" s="20">
        <f t="shared" si="3"/>
        <v>4.0251322340768968E-2</v>
      </c>
      <c r="P69" s="20">
        <f t="shared" si="3"/>
        <v>3.5334820990681713E-2</v>
      </c>
      <c r="Q69" s="20">
        <f t="shared" si="3"/>
        <v>3.5858766796040505E-2</v>
      </c>
      <c r="R69" s="20">
        <f t="shared" si="3"/>
        <v>3.6370272797178832E-2</v>
      </c>
      <c r="S69" s="20">
        <f t="shared" si="3"/>
        <v>3.6869338994096702E-2</v>
      </c>
      <c r="T69" s="20">
        <f t="shared" si="3"/>
        <v>3.7355965386794102E-2</v>
      </c>
      <c r="U69" s="20">
        <f t="shared" si="3"/>
        <v>3.7830151975271037E-2</v>
      </c>
      <c r="V69" s="20">
        <f t="shared" si="3"/>
        <v>3.8291898759527515E-2</v>
      </c>
      <c r="W69" s="20">
        <f t="shared" si="3"/>
        <v>3.8741205739563522E-2</v>
      </c>
      <c r="X69" s="20">
        <f t="shared" si="3"/>
        <v>3.9178072915379072E-2</v>
      </c>
      <c r="Y69" s="20">
        <f t="shared" si="3"/>
        <v>3.9602500286974159E-2</v>
      </c>
      <c r="Z69" s="20">
        <f t="shared" si="3"/>
        <v>4.0014487854348781E-2</v>
      </c>
      <c r="AA69" s="20">
        <f t="shared" si="3"/>
        <v>3.9843814579197334E-2</v>
      </c>
      <c r="AB69" s="20">
        <f t="shared" si="3"/>
        <v>3.9654846699930267E-2</v>
      </c>
      <c r="AC69" s="20">
        <f t="shared" si="3"/>
        <v>3.9447584216547552E-2</v>
      </c>
      <c r="AD69" s="20">
        <f t="shared" si="3"/>
        <v>3.9222027129049201E-2</v>
      </c>
      <c r="AE69" s="20">
        <f t="shared" si="3"/>
        <v>3.8978175437435217E-2</v>
      </c>
      <c r="AF69" s="20">
        <f t="shared" si="3"/>
        <v>3.8716029141705591E-2</v>
      </c>
      <c r="AG69" s="20">
        <f t="shared" si="3"/>
        <v>3.843558824186033E-2</v>
      </c>
      <c r="AH69" s="20">
        <f t="shared" si="3"/>
        <v>3.8136852737899435E-2</v>
      </c>
      <c r="AI69" s="20">
        <f t="shared" si="3"/>
        <v>3.7819822629822898E-2</v>
      </c>
      <c r="AJ69" s="21">
        <f t="shared" si="3"/>
        <v>3.7484497917630734E-2</v>
      </c>
    </row>
    <row r="70" spans="1:38" customFormat="1" x14ac:dyDescent="0.3">
      <c r="A70" s="7" t="s">
        <v>476</v>
      </c>
      <c r="B70" s="55" t="s">
        <v>529</v>
      </c>
      <c r="C70" s="20">
        <f t="shared" si="3"/>
        <v>0</v>
      </c>
      <c r="D70" s="20">
        <f t="shared" si="3"/>
        <v>0</v>
      </c>
      <c r="E70" s="20">
        <f t="shared" si="3"/>
        <v>0</v>
      </c>
      <c r="F70" s="20">
        <f t="shared" si="3"/>
        <v>0</v>
      </c>
      <c r="G70" s="20">
        <f t="shared" si="3"/>
        <v>0</v>
      </c>
      <c r="H70" s="20">
        <f t="shared" si="3"/>
        <v>0</v>
      </c>
      <c r="I70" s="20">
        <f t="shared" si="3"/>
        <v>2.3509092734921844E-4</v>
      </c>
      <c r="J70" s="20">
        <f t="shared" si="3"/>
        <v>4.7045329015488522E-4</v>
      </c>
      <c r="K70" s="20">
        <f t="shared" si="3"/>
        <v>7.0608708841700038E-4</v>
      </c>
      <c r="L70" s="20">
        <f t="shared" si="3"/>
        <v>9.4199232213556389E-4</v>
      </c>
      <c r="M70" s="20">
        <f t="shared" si="3"/>
        <v>1.1781689913105758E-3</v>
      </c>
      <c r="N70" s="20">
        <f t="shared" si="3"/>
        <v>1.414617095942036E-3</v>
      </c>
      <c r="O70" s="20">
        <f t="shared" si="3"/>
        <v>1.6513366360299444E-3</v>
      </c>
      <c r="P70" s="20">
        <f t="shared" si="3"/>
        <v>1.8883276115743012E-3</v>
      </c>
      <c r="Q70" s="20">
        <f t="shared" si="3"/>
        <v>2.0322969428685188E-3</v>
      </c>
      <c r="R70" s="20">
        <f t="shared" si="3"/>
        <v>2.1807593019805304E-3</v>
      </c>
      <c r="S70" s="20">
        <f t="shared" si="3"/>
        <v>2.3337146889103356E-3</v>
      </c>
      <c r="T70" s="20">
        <f t="shared" si="3"/>
        <v>2.4911631036579336E-3</v>
      </c>
      <c r="U70" s="20">
        <f t="shared" si="3"/>
        <v>2.6531045462233256E-3</v>
      </c>
      <c r="V70" s="20">
        <f t="shared" si="3"/>
        <v>2.8195390166065107E-3</v>
      </c>
      <c r="W70" s="20">
        <f t="shared" si="3"/>
        <v>2.9904665148074898E-3</v>
      </c>
      <c r="X70" s="20">
        <f t="shared" si="3"/>
        <v>3.1658870408262621E-3</v>
      </c>
      <c r="Y70" s="20">
        <f t="shared" si="3"/>
        <v>3.345800594662828E-3</v>
      </c>
      <c r="Z70" s="20">
        <f t="shared" si="3"/>
        <v>3.5302071763171875E-3</v>
      </c>
      <c r="AA70" s="20">
        <f t="shared" si="3"/>
        <v>4.1661740593571172E-3</v>
      </c>
      <c r="AB70" s="20">
        <f t="shared" si="3"/>
        <v>4.817534823311086E-3</v>
      </c>
      <c r="AC70" s="20">
        <f t="shared" si="3"/>
        <v>5.4842894681790925E-3</v>
      </c>
      <c r="AD70" s="20">
        <f t="shared" si="3"/>
        <v>6.1664379939611377E-3</v>
      </c>
      <c r="AE70" s="20">
        <f t="shared" si="3"/>
        <v>6.8639804006572231E-3</v>
      </c>
      <c r="AF70" s="20">
        <f t="shared" si="3"/>
        <v>7.5769166882673445E-3</v>
      </c>
      <c r="AG70" s="20">
        <f t="shared" si="3"/>
        <v>8.3052468567915046E-3</v>
      </c>
      <c r="AH70" s="20">
        <f t="shared" si="3"/>
        <v>9.0489709062297058E-3</v>
      </c>
      <c r="AI70" s="20">
        <f t="shared" si="3"/>
        <v>9.8080888365819439E-3</v>
      </c>
      <c r="AJ70" s="21">
        <f t="shared" si="3"/>
        <v>1.0582600647848221E-2</v>
      </c>
    </row>
    <row r="71" spans="1:38" customFormat="1" x14ac:dyDescent="0.3">
      <c r="A71" s="11" t="s">
        <v>337</v>
      </c>
      <c r="B71" s="56" t="s">
        <v>529</v>
      </c>
      <c r="C71" s="23">
        <f t="shared" si="3"/>
        <v>6.2498177374110181E-3</v>
      </c>
      <c r="D71" s="23">
        <f t="shared" si="3"/>
        <v>7.0897975917916045E-3</v>
      </c>
      <c r="E71" s="23">
        <f t="shared" si="3"/>
        <v>7.6826388518686705E-3</v>
      </c>
      <c r="F71" s="23">
        <f t="shared" si="3"/>
        <v>7.5390700187517251E-3</v>
      </c>
      <c r="G71" s="23">
        <f t="shared" si="3"/>
        <v>6.4086235574096796E-3</v>
      </c>
      <c r="H71" s="23">
        <f t="shared" si="3"/>
        <v>4.7666413218760148E-3</v>
      </c>
      <c r="I71" s="23">
        <f t="shared" si="3"/>
        <v>1.2291468202970232E-2</v>
      </c>
      <c r="J71" s="23">
        <f t="shared" si="3"/>
        <v>1.9824980053242024E-2</v>
      </c>
      <c r="K71" s="23">
        <f t="shared" si="3"/>
        <v>2.7367176872691388E-2</v>
      </c>
      <c r="L71" s="23">
        <f t="shared" si="3"/>
        <v>3.4918058661318321E-2</v>
      </c>
      <c r="M71" s="23">
        <f t="shared" si="3"/>
        <v>4.2477625419122832E-2</v>
      </c>
      <c r="N71" s="23">
        <f t="shared" si="3"/>
        <v>5.0045877146104908E-2</v>
      </c>
      <c r="O71" s="23">
        <f t="shared" si="3"/>
        <v>5.7622813842264559E-2</v>
      </c>
      <c r="P71" s="23">
        <f t="shared" si="3"/>
        <v>6.5208435507601775E-2</v>
      </c>
      <c r="Q71" s="23">
        <f t="shared" si="3"/>
        <v>6.7466393942025804E-2</v>
      </c>
      <c r="R71" s="23">
        <f t="shared" si="3"/>
        <v>6.9758815733369312E-2</v>
      </c>
      <c r="S71" s="23">
        <f t="shared" si="3"/>
        <v>7.2085700881632256E-2</v>
      </c>
      <c r="T71" s="23">
        <f t="shared" si="3"/>
        <v>7.4447049386814665E-2</v>
      </c>
      <c r="U71" s="23">
        <f t="shared" si="3"/>
        <v>7.6842861248916525E-2</v>
      </c>
      <c r="V71" s="23">
        <f t="shared" si="3"/>
        <v>7.9273136467937849E-2</v>
      </c>
      <c r="W71" s="23">
        <f t="shared" si="3"/>
        <v>8.1737875043878652E-2</v>
      </c>
      <c r="X71" s="23">
        <f t="shared" si="3"/>
        <v>8.4237076976738892E-2</v>
      </c>
      <c r="Y71" s="23">
        <f t="shared" si="3"/>
        <v>8.6770742266518597E-2</v>
      </c>
      <c r="Z71" s="23">
        <f t="shared" si="3"/>
        <v>8.9338870913217766E-2</v>
      </c>
      <c r="AA71" s="23">
        <f t="shared" si="3"/>
        <v>8.8172649615477425E-2</v>
      </c>
      <c r="AB71" s="23">
        <f t="shared" si="3"/>
        <v>8.694507032710215E-2</v>
      </c>
      <c r="AC71" s="23">
        <f t="shared" si="3"/>
        <v>8.5656133048091929E-2</v>
      </c>
      <c r="AD71" s="23">
        <f t="shared" si="3"/>
        <v>8.4305837778446774E-2</v>
      </c>
      <c r="AE71" s="23">
        <f t="shared" si="3"/>
        <v>8.2894184518166672E-2</v>
      </c>
      <c r="AF71" s="23">
        <f t="shared" si="3"/>
        <v>8.1421173267251623E-2</v>
      </c>
      <c r="AG71" s="23">
        <f t="shared" si="3"/>
        <v>7.9886804025701627E-2</v>
      </c>
      <c r="AH71" s="23">
        <f t="shared" si="3"/>
        <v>7.8291076793516698E-2</v>
      </c>
      <c r="AI71" s="23">
        <f t="shared" si="3"/>
        <v>7.6633991570696836E-2</v>
      </c>
      <c r="AJ71" s="24">
        <f>+AJ30*AJ$12</f>
        <v>7.4915548357242026E-2</v>
      </c>
    </row>
    <row r="72" spans="1:38" customFormat="1" x14ac:dyDescent="0.3">
      <c r="A72" s="16" t="s">
        <v>338</v>
      </c>
      <c r="B72" s="54" t="s">
        <v>529</v>
      </c>
      <c r="C72" s="18">
        <f t="shared" ref="C72:AJ76" si="4">+C$13*C31</f>
        <v>0</v>
      </c>
      <c r="D72" s="18">
        <f t="shared" si="4"/>
        <v>0</v>
      </c>
      <c r="E72" s="18">
        <f t="shared" si="4"/>
        <v>0</v>
      </c>
      <c r="F72" s="18">
        <f t="shared" si="4"/>
        <v>0</v>
      </c>
      <c r="G72" s="18">
        <f t="shared" si="4"/>
        <v>0</v>
      </c>
      <c r="H72" s="18">
        <f t="shared" si="4"/>
        <v>0</v>
      </c>
      <c r="I72" s="18">
        <f t="shared" si="4"/>
        <v>0</v>
      </c>
      <c r="J72" s="18">
        <f t="shared" si="4"/>
        <v>0</v>
      </c>
      <c r="K72" s="18">
        <f t="shared" si="4"/>
        <v>0</v>
      </c>
      <c r="L72" s="18">
        <f t="shared" si="4"/>
        <v>0</v>
      </c>
      <c r="M72" s="18">
        <f t="shared" si="4"/>
        <v>0</v>
      </c>
      <c r="N72" s="18">
        <f t="shared" si="4"/>
        <v>0</v>
      </c>
      <c r="O72" s="18">
        <f t="shared" si="4"/>
        <v>0</v>
      </c>
      <c r="P72" s="18">
        <f t="shared" si="4"/>
        <v>0</v>
      </c>
      <c r="Q72" s="18">
        <f t="shared" si="4"/>
        <v>0</v>
      </c>
      <c r="R72" s="18">
        <f t="shared" si="4"/>
        <v>0</v>
      </c>
      <c r="S72" s="18">
        <f t="shared" si="4"/>
        <v>0</v>
      </c>
      <c r="T72" s="18">
        <f t="shared" si="4"/>
        <v>0</v>
      </c>
      <c r="U72" s="18">
        <f t="shared" si="4"/>
        <v>0</v>
      </c>
      <c r="V72" s="18">
        <f t="shared" si="4"/>
        <v>0</v>
      </c>
      <c r="W72" s="18">
        <f t="shared" si="4"/>
        <v>0</v>
      </c>
      <c r="X72" s="18">
        <f t="shared" si="4"/>
        <v>0</v>
      </c>
      <c r="Y72" s="18">
        <f t="shared" si="4"/>
        <v>0</v>
      </c>
      <c r="Z72" s="18">
        <f t="shared" si="4"/>
        <v>0</v>
      </c>
      <c r="AA72" s="18">
        <f t="shared" si="4"/>
        <v>0</v>
      </c>
      <c r="AB72" s="18">
        <f t="shared" si="4"/>
        <v>0</v>
      </c>
      <c r="AC72" s="18">
        <f t="shared" si="4"/>
        <v>0</v>
      </c>
      <c r="AD72" s="18">
        <f t="shared" si="4"/>
        <v>0</v>
      </c>
      <c r="AE72" s="18">
        <f t="shared" si="4"/>
        <v>0</v>
      </c>
      <c r="AF72" s="18">
        <f t="shared" si="4"/>
        <v>0</v>
      </c>
      <c r="AG72" s="18">
        <f t="shared" si="4"/>
        <v>0</v>
      </c>
      <c r="AH72" s="18">
        <f t="shared" si="4"/>
        <v>0</v>
      </c>
      <c r="AI72" s="18">
        <f t="shared" si="4"/>
        <v>0</v>
      </c>
      <c r="AJ72" s="19">
        <f t="shared" si="4"/>
        <v>0</v>
      </c>
    </row>
    <row r="73" spans="1:38" customFormat="1" x14ac:dyDescent="0.3">
      <c r="A73" s="7" t="s">
        <v>339</v>
      </c>
      <c r="B73" s="55" t="s">
        <v>529</v>
      </c>
      <c r="C73" s="20">
        <f t="shared" si="4"/>
        <v>0.3356709093514571</v>
      </c>
      <c r="D73" s="20">
        <f t="shared" si="4"/>
        <v>0.33654447515368546</v>
      </c>
      <c r="E73" s="20">
        <f t="shared" si="4"/>
        <v>0.34228576853570913</v>
      </c>
      <c r="F73" s="20">
        <f t="shared" si="4"/>
        <v>0.30856079451375845</v>
      </c>
      <c r="G73" s="20">
        <f t="shared" si="4"/>
        <v>0.32451720943229628</v>
      </c>
      <c r="H73" s="20">
        <f t="shared" si="4"/>
        <v>0.33406239672611443</v>
      </c>
      <c r="I73" s="20">
        <f t="shared" si="4"/>
        <v>0.32239078599320431</v>
      </c>
      <c r="J73" s="20">
        <f t="shared" si="4"/>
        <v>0.31092667269421664</v>
      </c>
      <c r="K73" s="20">
        <f t="shared" si="4"/>
        <v>0.29967005682915143</v>
      </c>
      <c r="L73" s="20">
        <f t="shared" si="4"/>
        <v>0.28862093839800873</v>
      </c>
      <c r="M73" s="20">
        <f t="shared" si="4"/>
        <v>0.27777931740078843</v>
      </c>
      <c r="N73" s="20">
        <f t="shared" si="4"/>
        <v>0.26714519383749064</v>
      </c>
      <c r="O73" s="20">
        <f t="shared" si="4"/>
        <v>0.25671856770811519</v>
      </c>
      <c r="P73" s="20">
        <f t="shared" si="4"/>
        <v>0.2464994390126623</v>
      </c>
      <c r="Q73" s="20">
        <f t="shared" si="4"/>
        <v>0.22548549817464994</v>
      </c>
      <c r="R73" s="20">
        <f t="shared" si="4"/>
        <v>0.20524785746869184</v>
      </c>
      <c r="S73" s="20">
        <f t="shared" si="4"/>
        <v>0.18578651689478803</v>
      </c>
      <c r="T73" s="20">
        <f t="shared" si="4"/>
        <v>0.16710147645293852</v>
      </c>
      <c r="U73" s="20">
        <f t="shared" si="4"/>
        <v>0.14919273614314321</v>
      </c>
      <c r="V73" s="20">
        <f t="shared" si="4"/>
        <v>0.13206029596540222</v>
      </c>
      <c r="W73" s="20">
        <f t="shared" si="4"/>
        <v>0.11570415591971547</v>
      </c>
      <c r="X73" s="20">
        <f t="shared" si="4"/>
        <v>0.100124316006083</v>
      </c>
      <c r="Y73" s="20">
        <f t="shared" si="4"/>
        <v>8.5320776224504791E-2</v>
      </c>
      <c r="Z73" s="20">
        <f t="shared" si="4"/>
        <v>7.1293536574980831E-2</v>
      </c>
      <c r="AA73" s="20">
        <f t="shared" si="4"/>
        <v>6.4283132059003392E-2</v>
      </c>
      <c r="AB73" s="20">
        <f t="shared" si="4"/>
        <v>5.7476993628808939E-2</v>
      </c>
      <c r="AC73" s="20">
        <f t="shared" si="4"/>
        <v>5.0875121284397445E-2</v>
      </c>
      <c r="AD73" s="20">
        <f t="shared" si="4"/>
        <v>4.4477515025768931E-2</v>
      </c>
      <c r="AE73" s="20">
        <f t="shared" si="4"/>
        <v>3.8284174852923403E-2</v>
      </c>
      <c r="AF73" s="20">
        <f t="shared" si="4"/>
        <v>3.2295100765860847E-2</v>
      </c>
      <c r="AG73" s="20">
        <f t="shared" si="4"/>
        <v>2.6510292764581268E-2</v>
      </c>
      <c r="AH73" s="20">
        <f t="shared" si="4"/>
        <v>2.0929750849084654E-2</v>
      </c>
      <c r="AI73" s="20">
        <f t="shared" si="4"/>
        <v>1.5553475019371026E-2</v>
      </c>
      <c r="AJ73" s="21">
        <f t="shared" si="4"/>
        <v>1.0381465275440368E-2</v>
      </c>
    </row>
    <row r="74" spans="1:38" customFormat="1" x14ac:dyDescent="0.3">
      <c r="A74" s="7" t="s">
        <v>340</v>
      </c>
      <c r="B74" s="55" t="s">
        <v>529</v>
      </c>
      <c r="C74" s="20">
        <f t="shared" si="4"/>
        <v>8.8670838862829518E-4</v>
      </c>
      <c r="D74" s="20">
        <f t="shared" si="4"/>
        <v>9.6301842434949787E-4</v>
      </c>
      <c r="E74" s="20">
        <f t="shared" si="4"/>
        <v>1.0441319170724471E-3</v>
      </c>
      <c r="F74" s="20">
        <f t="shared" si="4"/>
        <v>1.2980359665812639E-3</v>
      </c>
      <c r="G74" s="20">
        <f t="shared" si="4"/>
        <v>1.5022085452654525E-3</v>
      </c>
      <c r="H74" s="20">
        <f t="shared" si="4"/>
        <v>2.0018912860695435E-3</v>
      </c>
      <c r="I74" s="20">
        <f t="shared" si="4"/>
        <v>2.1252734225201673E-3</v>
      </c>
      <c r="J74" s="20">
        <f t="shared" si="4"/>
        <v>2.2430568542315273E-3</v>
      </c>
      <c r="K74" s="20">
        <f t="shared" si="4"/>
        <v>2.355241581203624E-3</v>
      </c>
      <c r="L74" s="20">
        <f t="shared" si="4"/>
        <v>2.4618276034364573E-3</v>
      </c>
      <c r="M74" s="20">
        <f t="shared" si="4"/>
        <v>2.5628149209300272E-3</v>
      </c>
      <c r="N74" s="20">
        <f t="shared" si="4"/>
        <v>2.6582035336843337E-3</v>
      </c>
      <c r="O74" s="20">
        <f t="shared" si="4"/>
        <v>2.7479934416993761E-3</v>
      </c>
      <c r="P74" s="20">
        <f t="shared" si="4"/>
        <v>2.8321846449751559E-3</v>
      </c>
      <c r="Q74" s="20">
        <f t="shared" si="4"/>
        <v>3.1852727573927027E-3</v>
      </c>
      <c r="R74" s="20">
        <f t="shared" si="4"/>
        <v>3.5157819692318696E-3</v>
      </c>
      <c r="S74" s="20">
        <f t="shared" si="4"/>
        <v>3.8237122804926581E-3</v>
      </c>
      <c r="T74" s="20">
        <f t="shared" si="4"/>
        <v>4.1090636911750673E-3</v>
      </c>
      <c r="U74" s="20">
        <f t="shared" si="4"/>
        <v>4.3718362012790972E-3</v>
      </c>
      <c r="V74" s="20">
        <f t="shared" si="4"/>
        <v>4.6120298108047481E-3</v>
      </c>
      <c r="W74" s="20">
        <f t="shared" si="4"/>
        <v>4.8296445197520211E-3</v>
      </c>
      <c r="X74" s="20">
        <f t="shared" si="4"/>
        <v>5.0246803281209142E-3</v>
      </c>
      <c r="Y74" s="20">
        <f t="shared" si="4"/>
        <v>5.1971372359114285E-3</v>
      </c>
      <c r="Z74" s="20">
        <f t="shared" si="4"/>
        <v>5.3470152431235622E-3</v>
      </c>
      <c r="AA74" s="20">
        <f t="shared" si="4"/>
        <v>4.9745766524337811E-3</v>
      </c>
      <c r="AB74" s="20">
        <f t="shared" si="4"/>
        <v>4.6120299916995455E-3</v>
      </c>
      <c r="AC74" s="20">
        <f t="shared" si="4"/>
        <v>4.2593752609208554E-3</v>
      </c>
      <c r="AD74" s="20">
        <f t="shared" si="4"/>
        <v>3.9166124600977098E-3</v>
      </c>
      <c r="AE74" s="20">
        <f t="shared" si="4"/>
        <v>3.5837415892301101E-3</v>
      </c>
      <c r="AF74" s="20">
        <f t="shared" si="4"/>
        <v>3.260762648318055E-3</v>
      </c>
      <c r="AG74" s="20">
        <f t="shared" si="4"/>
        <v>2.9476756373615453E-3</v>
      </c>
      <c r="AH74" s="20">
        <f t="shared" si="4"/>
        <v>2.6444805563605816E-3</v>
      </c>
      <c r="AI74" s="20">
        <f t="shared" si="4"/>
        <v>2.3511774053151628E-3</v>
      </c>
      <c r="AJ74" s="21">
        <f t="shared" si="4"/>
        <v>2.0677661842252891E-3</v>
      </c>
    </row>
    <row r="75" spans="1:38" customFormat="1" x14ac:dyDescent="0.3">
      <c r="A75" s="7" t="s">
        <v>341</v>
      </c>
      <c r="B75" s="55" t="s">
        <v>529</v>
      </c>
      <c r="C75" s="20">
        <f t="shared" si="4"/>
        <v>1.5660719699391017E-2</v>
      </c>
      <c r="D75" s="20">
        <f t="shared" si="4"/>
        <v>1.6850121342393297E-2</v>
      </c>
      <c r="E75" s="20">
        <f t="shared" si="4"/>
        <v>1.7382092673801714E-2</v>
      </c>
      <c r="F75" s="20">
        <f t="shared" si="4"/>
        <v>1.6832668227073848E-2</v>
      </c>
      <c r="G75" s="20">
        <f t="shared" si="4"/>
        <v>2.1481516600829007E-2</v>
      </c>
      <c r="H75" s="20">
        <f t="shared" si="4"/>
        <v>2.1498717348347178E-2</v>
      </c>
      <c r="I75" s="20">
        <f t="shared" si="4"/>
        <v>2.1738161953517996E-2</v>
      </c>
      <c r="J75" s="20">
        <f t="shared" si="4"/>
        <v>2.1955901748682491E-2</v>
      </c>
      <c r="K75" s="20">
        <f t="shared" si="4"/>
        <v>2.2151936733840673E-2</v>
      </c>
      <c r="L75" s="20">
        <f t="shared" si="4"/>
        <v>2.2326266908992531E-2</v>
      </c>
      <c r="M75" s="20">
        <f t="shared" si="4"/>
        <v>2.2478892274138077E-2</v>
      </c>
      <c r="N75" s="20">
        <f t="shared" si="4"/>
        <v>2.2609812829277296E-2</v>
      </c>
      <c r="O75" s="20">
        <f t="shared" si="4"/>
        <v>2.2719028574410195E-2</v>
      </c>
      <c r="P75" s="20">
        <f t="shared" si="4"/>
        <v>2.2806539509536781E-2</v>
      </c>
      <c r="Q75" s="20">
        <f t="shared" si="4"/>
        <v>2.095544612234641E-2</v>
      </c>
      <c r="R75" s="20">
        <f t="shared" si="4"/>
        <v>1.9171242140659593E-2</v>
      </c>
      <c r="S75" s="20">
        <f t="shared" si="4"/>
        <v>1.7453927564476345E-2</v>
      </c>
      <c r="T75" s="20">
        <f t="shared" si="4"/>
        <v>1.5803502393796662E-2</v>
      </c>
      <c r="U75" s="20">
        <f t="shared" si="4"/>
        <v>1.4219966628620538E-2</v>
      </c>
      <c r="V75" s="20">
        <f t="shared" si="4"/>
        <v>1.2703320268947979E-2</v>
      </c>
      <c r="W75" s="20">
        <f t="shared" si="4"/>
        <v>1.1253563314778982E-2</v>
      </c>
      <c r="X75" s="20">
        <f t="shared" si="4"/>
        <v>9.8706957661135464E-3</v>
      </c>
      <c r="Y75" s="20">
        <f t="shared" si="4"/>
        <v>8.5547176229516762E-3</v>
      </c>
      <c r="Z75" s="20">
        <f t="shared" si="4"/>
        <v>7.3056288852933662E-3</v>
      </c>
      <c r="AA75" s="20">
        <f t="shared" si="4"/>
        <v>6.5722843964066465E-3</v>
      </c>
      <c r="AB75" s="20">
        <f t="shared" si="4"/>
        <v>5.8604015030417076E-3</v>
      </c>
      <c r="AC75" s="20">
        <f t="shared" si="4"/>
        <v>5.1699802051985502E-3</v>
      </c>
      <c r="AD75" s="20">
        <f t="shared" si="4"/>
        <v>4.5010205028771736E-3</v>
      </c>
      <c r="AE75" s="20">
        <f t="shared" si="4"/>
        <v>3.853522396077579E-3</v>
      </c>
      <c r="AF75" s="20">
        <f t="shared" si="4"/>
        <v>3.2274858847997647E-3</v>
      </c>
      <c r="AG75" s="20">
        <f t="shared" si="4"/>
        <v>2.6229109690437311E-3</v>
      </c>
      <c r="AH75" s="20">
        <f t="shared" si="4"/>
        <v>2.0397976488094787E-3</v>
      </c>
      <c r="AI75" s="20">
        <f t="shared" si="4"/>
        <v>1.4781459240970068E-3</v>
      </c>
      <c r="AJ75" s="21">
        <f t="shared" si="4"/>
        <v>9.3795579490631663E-4</v>
      </c>
    </row>
    <row r="76" spans="1:38" customFormat="1" x14ac:dyDescent="0.3">
      <c r="A76" s="7" t="s">
        <v>506</v>
      </c>
      <c r="B76" s="55" t="s">
        <v>529</v>
      </c>
      <c r="C76" s="20">
        <f>+C$13*C35</f>
        <v>0</v>
      </c>
      <c r="D76" s="20">
        <f t="shared" si="4"/>
        <v>0</v>
      </c>
      <c r="E76" s="20">
        <f t="shared" si="4"/>
        <v>0</v>
      </c>
      <c r="F76" s="20">
        <f t="shared" si="4"/>
        <v>0</v>
      </c>
      <c r="G76" s="20">
        <f t="shared" si="4"/>
        <v>0</v>
      </c>
      <c r="H76" s="20">
        <f t="shared" si="4"/>
        <v>0</v>
      </c>
      <c r="I76" s="20">
        <f t="shared" si="4"/>
        <v>3.0482985537754419E-4</v>
      </c>
      <c r="J76" s="20">
        <f t="shared" si="4"/>
        <v>5.9887119301183737E-4</v>
      </c>
      <c r="K76" s="20">
        <f t="shared" si="4"/>
        <v>8.821240129028798E-4</v>
      </c>
      <c r="L76" s="20">
        <f t="shared" si="4"/>
        <v>1.1545883150506713E-3</v>
      </c>
      <c r="M76" s="20">
        <f t="shared" si="4"/>
        <v>1.4162640994552118E-3</v>
      </c>
      <c r="N76" s="20">
        <f t="shared" si="4"/>
        <v>1.6671513661165017E-3</v>
      </c>
      <c r="O76" s="20">
        <f t="shared" si="4"/>
        <v>1.9072501150345401E-3</v>
      </c>
      <c r="P76" s="20">
        <f t="shared" si="4"/>
        <v>2.1365603462093282E-3</v>
      </c>
      <c r="Q76" s="20">
        <f t="shared" si="4"/>
        <v>5.3991431903032752E-3</v>
      </c>
      <c r="R76" s="20">
        <f t="shared" si="4"/>
        <v>8.485952795441648E-3</v>
      </c>
      <c r="S76" s="20">
        <f t="shared" si="4"/>
        <v>1.1396989161624448E-2</v>
      </c>
      <c r="T76" s="20">
        <f t="shared" si="4"/>
        <v>1.4132252288851678E-2</v>
      </c>
      <c r="U76" s="20">
        <f t="shared" si="4"/>
        <v>1.6691742177123332E-2</v>
      </c>
      <c r="V76" s="20">
        <f t="shared" si="4"/>
        <v>1.907545882643941E-2</v>
      </c>
      <c r="W76" s="20">
        <f t="shared" si="4"/>
        <v>2.128340223679992E-2</v>
      </c>
      <c r="X76" s="20">
        <f t="shared" si="4"/>
        <v>2.3315572408204852E-2</v>
      </c>
      <c r="Y76" s="20">
        <f t="shared" si="4"/>
        <v>2.5171969340654216E-2</v>
      </c>
      <c r="Z76" s="20">
        <f t="shared" si="4"/>
        <v>2.6852593034148001E-2</v>
      </c>
      <c r="AA76" s="20">
        <f t="shared" si="4"/>
        <v>2.9196084221141401E-2</v>
      </c>
      <c r="AB76" s="20">
        <f t="shared" si="4"/>
        <v>3.1440088937162103E-2</v>
      </c>
      <c r="AC76" s="20">
        <f t="shared" si="4"/>
        <v>3.3584607182210111E-2</v>
      </c>
      <c r="AD76" s="20">
        <f t="shared" si="4"/>
        <v>3.5629638956285431E-2</v>
      </c>
      <c r="AE76" s="20">
        <f t="shared" si="4"/>
        <v>3.7575184259388064E-2</v>
      </c>
      <c r="AF76" s="20">
        <f t="shared" si="4"/>
        <v>3.9421243091517989E-2</v>
      </c>
      <c r="AG76" s="20">
        <f t="shared" si="4"/>
        <v>4.1167815452675227E-2</v>
      </c>
      <c r="AH76" s="20">
        <f t="shared" si="4"/>
        <v>4.2814901342859771E-2</v>
      </c>
      <c r="AI76" s="20">
        <f t="shared" si="4"/>
        <v>4.436250076207162E-2</v>
      </c>
      <c r="AJ76" s="21">
        <f t="shared" si="4"/>
        <v>4.5810613710310782E-2</v>
      </c>
    </row>
    <row r="77" spans="1:38" customFormat="1" x14ac:dyDescent="0.3">
      <c r="A77" s="11" t="s">
        <v>342</v>
      </c>
      <c r="B77" s="56" t="s">
        <v>529</v>
      </c>
      <c r="C77" s="23">
        <f t="shared" ref="C77:AJ77" si="5">+C$13*C36</f>
        <v>0</v>
      </c>
      <c r="D77" s="23">
        <f t="shared" si="5"/>
        <v>0</v>
      </c>
      <c r="E77" s="23">
        <f t="shared" si="5"/>
        <v>0</v>
      </c>
      <c r="F77" s="23">
        <f t="shared" si="5"/>
        <v>0</v>
      </c>
      <c r="G77" s="23">
        <f t="shared" si="5"/>
        <v>0</v>
      </c>
      <c r="H77" s="23">
        <f t="shared" si="5"/>
        <v>0</v>
      </c>
      <c r="I77" s="23">
        <f t="shared" si="5"/>
        <v>0</v>
      </c>
      <c r="J77" s="23">
        <f t="shared" si="5"/>
        <v>0</v>
      </c>
      <c r="K77" s="23">
        <f t="shared" si="5"/>
        <v>0</v>
      </c>
      <c r="L77" s="23">
        <f t="shared" si="5"/>
        <v>0</v>
      </c>
      <c r="M77" s="23">
        <f t="shared" si="5"/>
        <v>0</v>
      </c>
      <c r="N77" s="23">
        <f t="shared" si="5"/>
        <v>0</v>
      </c>
      <c r="O77" s="23">
        <f t="shared" si="5"/>
        <v>0</v>
      </c>
      <c r="P77" s="23">
        <f t="shared" si="5"/>
        <v>0</v>
      </c>
      <c r="Q77" s="23">
        <f t="shared" si="5"/>
        <v>0</v>
      </c>
      <c r="R77" s="23">
        <f t="shared" si="5"/>
        <v>0</v>
      </c>
      <c r="S77" s="23">
        <f t="shared" si="5"/>
        <v>0</v>
      </c>
      <c r="T77" s="23">
        <f t="shared" si="5"/>
        <v>0</v>
      </c>
      <c r="U77" s="23">
        <f t="shared" si="5"/>
        <v>0</v>
      </c>
      <c r="V77" s="23">
        <f t="shared" si="5"/>
        <v>0</v>
      </c>
      <c r="W77" s="23">
        <f t="shared" si="5"/>
        <v>0</v>
      </c>
      <c r="X77" s="23">
        <f t="shared" si="5"/>
        <v>0</v>
      </c>
      <c r="Y77" s="23">
        <f t="shared" si="5"/>
        <v>0</v>
      </c>
      <c r="Z77" s="23">
        <f t="shared" si="5"/>
        <v>0</v>
      </c>
      <c r="AA77" s="23">
        <f t="shared" si="5"/>
        <v>0</v>
      </c>
      <c r="AB77" s="23">
        <f t="shared" si="5"/>
        <v>0</v>
      </c>
      <c r="AC77" s="23">
        <f t="shared" si="5"/>
        <v>0</v>
      </c>
      <c r="AD77" s="23">
        <f t="shared" si="5"/>
        <v>0</v>
      </c>
      <c r="AE77" s="23">
        <f t="shared" si="5"/>
        <v>0</v>
      </c>
      <c r="AF77" s="23">
        <f t="shared" si="5"/>
        <v>0</v>
      </c>
      <c r="AG77" s="23">
        <f t="shared" si="5"/>
        <v>0</v>
      </c>
      <c r="AH77" s="23">
        <f t="shared" si="5"/>
        <v>0</v>
      </c>
      <c r="AI77" s="23">
        <f t="shared" si="5"/>
        <v>0</v>
      </c>
      <c r="AJ77" s="24">
        <f t="shared" si="5"/>
        <v>0</v>
      </c>
    </row>
    <row r="78" spans="1:38" customFormat="1" x14ac:dyDescent="0.3">
      <c r="A78" s="16" t="s">
        <v>343</v>
      </c>
      <c r="B78" s="54" t="s">
        <v>529</v>
      </c>
      <c r="C78" s="18">
        <f t="shared" ref="C78:AJ83" si="6">+C$14*C37</f>
        <v>0</v>
      </c>
      <c r="D78" s="18">
        <f t="shared" si="6"/>
        <v>0</v>
      </c>
      <c r="E78" s="18">
        <f t="shared" si="6"/>
        <v>0</v>
      </c>
      <c r="F78" s="18">
        <f t="shared" si="6"/>
        <v>0</v>
      </c>
      <c r="G78" s="18">
        <f t="shared" si="6"/>
        <v>0</v>
      </c>
      <c r="H78" s="18">
        <f t="shared" si="6"/>
        <v>0</v>
      </c>
      <c r="I78" s="18">
        <f t="shared" si="6"/>
        <v>0</v>
      </c>
      <c r="J78" s="18">
        <f t="shared" si="6"/>
        <v>0</v>
      </c>
      <c r="K78" s="18">
        <f t="shared" si="6"/>
        <v>0</v>
      </c>
      <c r="L78" s="18">
        <f t="shared" si="6"/>
        <v>0</v>
      </c>
      <c r="M78" s="18">
        <f t="shared" si="6"/>
        <v>0</v>
      </c>
      <c r="N78" s="18">
        <f t="shared" si="6"/>
        <v>0</v>
      </c>
      <c r="O78" s="18">
        <f t="shared" si="6"/>
        <v>0</v>
      </c>
      <c r="P78" s="18">
        <f t="shared" si="6"/>
        <v>0</v>
      </c>
      <c r="Q78" s="18">
        <f t="shared" si="6"/>
        <v>0</v>
      </c>
      <c r="R78" s="18">
        <f t="shared" si="6"/>
        <v>0</v>
      </c>
      <c r="S78" s="18">
        <f t="shared" si="6"/>
        <v>0</v>
      </c>
      <c r="T78" s="18">
        <f t="shared" si="6"/>
        <v>0</v>
      </c>
      <c r="U78" s="18">
        <f t="shared" si="6"/>
        <v>0</v>
      </c>
      <c r="V78" s="18">
        <f t="shared" si="6"/>
        <v>0</v>
      </c>
      <c r="W78" s="18">
        <f t="shared" si="6"/>
        <v>0</v>
      </c>
      <c r="X78" s="18">
        <f t="shared" si="6"/>
        <v>0</v>
      </c>
      <c r="Y78" s="18">
        <f t="shared" si="6"/>
        <v>0</v>
      </c>
      <c r="Z78" s="18">
        <f t="shared" si="6"/>
        <v>0</v>
      </c>
      <c r="AA78" s="18">
        <f t="shared" si="6"/>
        <v>0</v>
      </c>
      <c r="AB78" s="18">
        <f t="shared" si="6"/>
        <v>0</v>
      </c>
      <c r="AC78" s="18">
        <f t="shared" si="6"/>
        <v>0</v>
      </c>
      <c r="AD78" s="18">
        <f t="shared" si="6"/>
        <v>0</v>
      </c>
      <c r="AE78" s="18">
        <f t="shared" si="6"/>
        <v>0</v>
      </c>
      <c r="AF78" s="18">
        <f t="shared" si="6"/>
        <v>0</v>
      </c>
      <c r="AG78" s="18">
        <f t="shared" si="6"/>
        <v>0</v>
      </c>
      <c r="AH78" s="18">
        <f t="shared" si="6"/>
        <v>0</v>
      </c>
      <c r="AI78" s="18">
        <f t="shared" si="6"/>
        <v>0</v>
      </c>
      <c r="AJ78" s="19">
        <f t="shared" si="6"/>
        <v>0</v>
      </c>
    </row>
    <row r="79" spans="1:38" customFormat="1" x14ac:dyDescent="0.3">
      <c r="A79" s="7" t="s">
        <v>344</v>
      </c>
      <c r="B79" s="55" t="s">
        <v>529</v>
      </c>
      <c r="C79" s="20">
        <f t="shared" si="6"/>
        <v>8.5843640067526407E-3</v>
      </c>
      <c r="D79" s="20">
        <f t="shared" si="6"/>
        <v>9.9401558471944214E-3</v>
      </c>
      <c r="E79" s="20">
        <f t="shared" si="6"/>
        <v>1.0074914182649568E-2</v>
      </c>
      <c r="F79" s="20">
        <f t="shared" si="6"/>
        <v>7.7755799641647935E-3</v>
      </c>
      <c r="G79" s="20">
        <f t="shared" si="6"/>
        <v>6.9481686064865279E-3</v>
      </c>
      <c r="H79" s="20">
        <f t="shared" si="6"/>
        <v>7.2441946192397357E-3</v>
      </c>
      <c r="I79" s="20">
        <f t="shared" si="6"/>
        <v>7.1596980439271865E-3</v>
      </c>
      <c r="J79" s="20">
        <f t="shared" si="6"/>
        <v>7.0377945649308859E-3</v>
      </c>
      <c r="K79" s="20">
        <f t="shared" si="6"/>
        <v>6.8784841822508349E-3</v>
      </c>
      <c r="L79" s="20">
        <f t="shared" si="6"/>
        <v>6.6817668958870334E-3</v>
      </c>
      <c r="M79" s="20">
        <f t="shared" si="6"/>
        <v>6.4476427058394806E-3</v>
      </c>
      <c r="N79" s="20">
        <f t="shared" si="6"/>
        <v>6.1761116121081799E-3</v>
      </c>
      <c r="O79" s="20">
        <f t="shared" si="6"/>
        <v>5.8671736146931252E-3</v>
      </c>
      <c r="P79" s="20">
        <f t="shared" si="6"/>
        <v>5.5208287135943218E-3</v>
      </c>
      <c r="Q79" s="20">
        <f t="shared" si="6"/>
        <v>4.9687458422348896E-3</v>
      </c>
      <c r="R79" s="20">
        <f t="shared" si="6"/>
        <v>4.4166629708754573E-3</v>
      </c>
      <c r="S79" s="20">
        <f t="shared" si="6"/>
        <v>3.8645800995160259E-3</v>
      </c>
      <c r="T79" s="20">
        <f t="shared" si="6"/>
        <v>3.3124972281565936E-3</v>
      </c>
      <c r="U79" s="20">
        <f t="shared" si="6"/>
        <v>2.7604143567971609E-3</v>
      </c>
      <c r="V79" s="20">
        <f t="shared" si="6"/>
        <v>2.2083314854377287E-3</v>
      </c>
      <c r="W79" s="20">
        <f t="shared" si="6"/>
        <v>1.6562486140782962E-3</v>
      </c>
      <c r="X79" s="20">
        <f t="shared" si="6"/>
        <v>1.1041657427188648E-3</v>
      </c>
      <c r="Y79" s="20">
        <f t="shared" si="6"/>
        <v>5.520828713594314E-4</v>
      </c>
      <c r="Z79" s="20">
        <f t="shared" si="6"/>
        <v>0</v>
      </c>
      <c r="AA79" s="20">
        <f t="shared" si="6"/>
        <v>0</v>
      </c>
      <c r="AB79" s="20">
        <f t="shared" si="6"/>
        <v>0</v>
      </c>
      <c r="AC79" s="20">
        <f t="shared" si="6"/>
        <v>0</v>
      </c>
      <c r="AD79" s="20">
        <f t="shared" si="6"/>
        <v>0</v>
      </c>
      <c r="AE79" s="20">
        <f t="shared" si="6"/>
        <v>0</v>
      </c>
      <c r="AF79" s="20">
        <f t="shared" si="6"/>
        <v>0</v>
      </c>
      <c r="AG79" s="20">
        <f t="shared" si="6"/>
        <v>0</v>
      </c>
      <c r="AH79" s="20">
        <f t="shared" si="6"/>
        <v>0</v>
      </c>
      <c r="AI79" s="20">
        <f t="shared" si="6"/>
        <v>0</v>
      </c>
      <c r="AJ79" s="21">
        <f t="shared" si="6"/>
        <v>0</v>
      </c>
    </row>
    <row r="80" spans="1:38" customFormat="1" x14ac:dyDescent="0.3">
      <c r="A80" s="7" t="s">
        <v>345</v>
      </c>
      <c r="B80" s="55" t="s">
        <v>529</v>
      </c>
      <c r="C80" s="20">
        <f t="shared" si="6"/>
        <v>1.5435987368891945E-2</v>
      </c>
      <c r="D80" s="20">
        <f t="shared" si="6"/>
        <v>1.5734416795772581E-2</v>
      </c>
      <c r="E80" s="20">
        <f t="shared" si="6"/>
        <v>1.4761563833993919E-2</v>
      </c>
      <c r="F80" s="20">
        <f t="shared" si="6"/>
        <v>1.3093476109168955E-2</v>
      </c>
      <c r="G80" s="20">
        <f t="shared" si="6"/>
        <v>1.4999062983558823E-2</v>
      </c>
      <c r="H80" s="20">
        <f t="shared" si="6"/>
        <v>1.4258512179715381E-2</v>
      </c>
      <c r="I80" s="20">
        <f t="shared" si="6"/>
        <v>1.5201536415269178E-2</v>
      </c>
      <c r="J80" s="20">
        <f t="shared" si="6"/>
        <v>1.6169464005674917E-2</v>
      </c>
      <c r="K80" s="20">
        <f t="shared" si="6"/>
        <v>1.7162294950932588E-2</v>
      </c>
      <c r="L80" s="20">
        <f t="shared" si="6"/>
        <v>1.8180029251042194E-2</v>
      </c>
      <c r="M80" s="20">
        <f t="shared" si="6"/>
        <v>1.922266690600374E-2</v>
      </c>
      <c r="N80" s="20">
        <f t="shared" si="6"/>
        <v>2.0290207915817225E-2</v>
      </c>
      <c r="O80" s="20">
        <f t="shared" si="6"/>
        <v>2.1382652280482646E-2</v>
      </c>
      <c r="P80" s="20">
        <f t="shared" si="6"/>
        <v>2.2499999999999999E-2</v>
      </c>
      <c r="Q80" s="20">
        <f t="shared" si="6"/>
        <v>2.1449999999999997E-2</v>
      </c>
      <c r="R80" s="20">
        <f t="shared" si="6"/>
        <v>2.0400000000000001E-2</v>
      </c>
      <c r="S80" s="20">
        <f t="shared" si="6"/>
        <v>1.9349999999999999E-2</v>
      </c>
      <c r="T80" s="20">
        <f t="shared" si="6"/>
        <v>1.83E-2</v>
      </c>
      <c r="U80" s="20">
        <f t="shared" si="6"/>
        <v>1.7249999999999998E-2</v>
      </c>
      <c r="V80" s="20">
        <f t="shared" si="6"/>
        <v>1.6199999999999999E-2</v>
      </c>
      <c r="W80" s="20">
        <f t="shared" si="6"/>
        <v>1.515E-2</v>
      </c>
      <c r="X80" s="20">
        <f t="shared" si="6"/>
        <v>1.41E-2</v>
      </c>
      <c r="Y80" s="20">
        <f t="shared" si="6"/>
        <v>1.3050000000000001E-2</v>
      </c>
      <c r="Z80" s="20">
        <f t="shared" si="6"/>
        <v>1.2E-2</v>
      </c>
      <c r="AA80" s="20">
        <f t="shared" si="6"/>
        <v>1.102E-2</v>
      </c>
      <c r="AB80" s="20">
        <f t="shared" si="6"/>
        <v>1.001E-2</v>
      </c>
      <c r="AC80" s="20">
        <f t="shared" si="6"/>
        <v>8.9700000000000005E-3</v>
      </c>
      <c r="AD80" s="20">
        <f t="shared" si="6"/>
        <v>7.9000000000000008E-3</v>
      </c>
      <c r="AE80" s="20">
        <f t="shared" si="6"/>
        <v>6.8000000000000005E-3</v>
      </c>
      <c r="AF80" s="20">
        <f t="shared" si="6"/>
        <v>5.6700000000000006E-3</v>
      </c>
      <c r="AG80" s="20">
        <f t="shared" si="6"/>
        <v>4.5099999999999993E-3</v>
      </c>
      <c r="AH80" s="20">
        <f t="shared" si="6"/>
        <v>3.3200000000000009E-3</v>
      </c>
      <c r="AI80" s="20">
        <f t="shared" si="6"/>
        <v>2.100000000000002E-3</v>
      </c>
      <c r="AJ80" s="21">
        <f t="shared" si="6"/>
        <v>8.5000000000000006E-4</v>
      </c>
    </row>
    <row r="81" spans="1:36" customFormat="1" x14ac:dyDescent="0.3">
      <c r="A81" s="7" t="s">
        <v>346</v>
      </c>
      <c r="B81" s="55" t="s">
        <v>529</v>
      </c>
      <c r="C81" s="20">
        <f t="shared" si="6"/>
        <v>2.1754648939085104E-3</v>
      </c>
      <c r="D81" s="20">
        <f t="shared" si="6"/>
        <v>2.079922761739916E-3</v>
      </c>
      <c r="E81" s="20">
        <f t="shared" si="6"/>
        <v>1.8265234812108989E-3</v>
      </c>
      <c r="F81" s="20">
        <f t="shared" si="6"/>
        <v>1.3654363705256326E-3</v>
      </c>
      <c r="G81" s="20">
        <f t="shared" si="6"/>
        <v>1.7069346823074076E-3</v>
      </c>
      <c r="H81" s="20">
        <f t="shared" si="6"/>
        <v>1.9363382273735743E-3</v>
      </c>
      <c r="I81" s="20">
        <f t="shared" si="6"/>
        <v>1.9743911828943007E-3</v>
      </c>
      <c r="J81" s="20">
        <f t="shared" si="6"/>
        <v>2.0078313042903302E-3</v>
      </c>
      <c r="K81" s="20">
        <f t="shared" si="6"/>
        <v>2.0366585915616614E-3</v>
      </c>
      <c r="L81" s="20">
        <f t="shared" si="6"/>
        <v>2.0608730447082952E-3</v>
      </c>
      <c r="M81" s="20">
        <f t="shared" si="6"/>
        <v>2.0804746637302319E-3</v>
      </c>
      <c r="N81" s="20">
        <f t="shared" si="6"/>
        <v>2.0954634486274716E-3</v>
      </c>
      <c r="O81" s="20">
        <f t="shared" si="6"/>
        <v>2.1058393994000135E-3</v>
      </c>
      <c r="P81" s="20">
        <f t="shared" si="6"/>
        <v>2.1116025160478574E-3</v>
      </c>
      <c r="Q81" s="20">
        <f t="shared" si="6"/>
        <v>2.0435223902454647E-3</v>
      </c>
      <c r="R81" s="20">
        <f t="shared" si="6"/>
        <v>1.975442264443072E-3</v>
      </c>
      <c r="S81" s="20">
        <f t="shared" si="6"/>
        <v>1.9073621386406789E-3</v>
      </c>
      <c r="T81" s="20">
        <f t="shared" si="6"/>
        <v>1.8392820128382862E-3</v>
      </c>
      <c r="U81" s="20">
        <f t="shared" si="6"/>
        <v>1.7712018870358935E-3</v>
      </c>
      <c r="V81" s="20">
        <f t="shared" si="6"/>
        <v>1.7031217612335004E-3</v>
      </c>
      <c r="W81" s="20">
        <f t="shared" si="6"/>
        <v>1.6350416354311075E-3</v>
      </c>
      <c r="X81" s="20">
        <f t="shared" si="6"/>
        <v>1.5669615096287146E-3</v>
      </c>
      <c r="Y81" s="20">
        <f t="shared" si="6"/>
        <v>1.4988813838263219E-3</v>
      </c>
      <c r="Z81" s="20">
        <f t="shared" si="6"/>
        <v>1.4308012580239288E-3</v>
      </c>
      <c r="AA81" s="20">
        <f t="shared" si="6"/>
        <v>1.3808907473178231E-3</v>
      </c>
      <c r="AB81" s="20">
        <f t="shared" si="6"/>
        <v>1.3291647665903202E-3</v>
      </c>
      <c r="AC81" s="20">
        <f t="shared" si="6"/>
        <v>1.2756233158414201E-3</v>
      </c>
      <c r="AD81" s="20">
        <f t="shared" si="6"/>
        <v>1.2202663950711234E-3</v>
      </c>
      <c r="AE81" s="20">
        <f t="shared" si="6"/>
        <v>1.1630940042794292E-3</v>
      </c>
      <c r="AF81" s="20">
        <f t="shared" si="6"/>
        <v>1.1041061434663374E-3</v>
      </c>
      <c r="AG81" s="20">
        <f t="shared" si="6"/>
        <v>1.0433028126318488E-3</v>
      </c>
      <c r="AH81" s="20">
        <f t="shared" si="6"/>
        <v>9.8068401177596313E-4</v>
      </c>
      <c r="AI81" s="20">
        <f t="shared" si="6"/>
        <v>9.1624974089868046E-4</v>
      </c>
      <c r="AJ81" s="21">
        <f t="shared" si="6"/>
        <v>8.5000000000000006E-4</v>
      </c>
    </row>
    <row r="82" spans="1:36" customFormat="1" x14ac:dyDescent="0.3">
      <c r="A82" s="7" t="s">
        <v>347</v>
      </c>
      <c r="B82" s="55" t="s">
        <v>529</v>
      </c>
      <c r="C82" s="20">
        <f t="shared" si="6"/>
        <v>2.1343342018198454E-3</v>
      </c>
      <c r="D82" s="20">
        <f t="shared" si="6"/>
        <v>2.2429855611310404E-3</v>
      </c>
      <c r="E82" s="20">
        <f t="shared" si="6"/>
        <v>2.3165868983748531E-3</v>
      </c>
      <c r="F82" s="20">
        <f t="shared" si="6"/>
        <v>2.5930311365319459E-3</v>
      </c>
      <c r="G82" s="20">
        <f t="shared" si="6"/>
        <v>2.652206242502207E-3</v>
      </c>
      <c r="H82" s="20">
        <f t="shared" si="6"/>
        <v>2.8274246051550808E-3</v>
      </c>
      <c r="I82" s="20">
        <f t="shared" si="6"/>
        <v>3.3041472480957201E-3</v>
      </c>
      <c r="J82" s="20">
        <f t="shared" si="6"/>
        <v>3.8115411142977821E-3</v>
      </c>
      <c r="K82" s="20">
        <f t="shared" si="6"/>
        <v>4.3496062037612646E-3</v>
      </c>
      <c r="L82" s="20">
        <f t="shared" si="6"/>
        <v>4.9183425164861681E-3</v>
      </c>
      <c r="M82" s="20">
        <f t="shared" si="6"/>
        <v>5.5177500524724943E-3</v>
      </c>
      <c r="N82" s="20">
        <f t="shared" si="6"/>
        <v>6.1478288117202415E-3</v>
      </c>
      <c r="O82" s="20">
        <f t="shared" si="6"/>
        <v>6.8085787942294097E-3</v>
      </c>
      <c r="P82" s="20">
        <f t="shared" si="6"/>
        <v>7.4999999999999997E-3</v>
      </c>
      <c r="Q82" s="20">
        <f t="shared" si="6"/>
        <v>7.9500000000000005E-3</v>
      </c>
      <c r="R82" s="20">
        <f t="shared" si="6"/>
        <v>8.3999999999999995E-3</v>
      </c>
      <c r="S82" s="20">
        <f t="shared" si="6"/>
        <v>8.8500000000000002E-3</v>
      </c>
      <c r="T82" s="20">
        <f t="shared" si="6"/>
        <v>9.2999999999999992E-3</v>
      </c>
      <c r="U82" s="20">
        <f t="shared" si="6"/>
        <v>9.75E-3</v>
      </c>
      <c r="V82" s="20">
        <f t="shared" si="6"/>
        <v>1.0200000000000001E-2</v>
      </c>
      <c r="W82" s="20">
        <f t="shared" si="6"/>
        <v>1.0650000000000001E-2</v>
      </c>
      <c r="X82" s="20">
        <f t="shared" si="6"/>
        <v>1.11E-2</v>
      </c>
      <c r="Y82" s="20">
        <f t="shared" si="6"/>
        <v>1.1550000000000001E-2</v>
      </c>
      <c r="Z82" s="20">
        <f t="shared" si="6"/>
        <v>1.2E-2</v>
      </c>
      <c r="AA82" s="20">
        <f t="shared" si="6"/>
        <v>1.2615999999999999E-2</v>
      </c>
      <c r="AB82" s="20">
        <f t="shared" si="6"/>
        <v>1.3243999999999999E-2</v>
      </c>
      <c r="AC82" s="20">
        <f t="shared" si="6"/>
        <v>1.3883999999999999E-2</v>
      </c>
      <c r="AD82" s="20">
        <f t="shared" si="6"/>
        <v>1.4536E-2</v>
      </c>
      <c r="AE82" s="20">
        <f t="shared" si="6"/>
        <v>1.52E-2</v>
      </c>
      <c r="AF82" s="20">
        <f t="shared" si="6"/>
        <v>1.5876000000000001E-2</v>
      </c>
      <c r="AG82" s="20">
        <f t="shared" si="6"/>
        <v>1.6564000000000002E-2</v>
      </c>
      <c r="AH82" s="20">
        <f t="shared" si="6"/>
        <v>1.7264000000000002E-2</v>
      </c>
      <c r="AI82" s="20">
        <f t="shared" si="6"/>
        <v>1.7976000000000002E-2</v>
      </c>
      <c r="AJ82" s="21">
        <f t="shared" si="6"/>
        <v>1.8700000000000001E-2</v>
      </c>
    </row>
    <row r="83" spans="1:36" customFormat="1" x14ac:dyDescent="0.3">
      <c r="A83" s="11" t="s">
        <v>348</v>
      </c>
      <c r="B83" s="56" t="s">
        <v>529</v>
      </c>
      <c r="C83" s="23">
        <f t="shared" si="6"/>
        <v>8.8367688229032057E-4</v>
      </c>
      <c r="D83" s="23">
        <f t="shared" si="6"/>
        <v>8.6438824442914631E-4</v>
      </c>
      <c r="E83" s="23">
        <f t="shared" si="6"/>
        <v>8.2445184285727629E-4</v>
      </c>
      <c r="F83" s="23">
        <f t="shared" si="6"/>
        <v>8.5995277404572442E-4</v>
      </c>
      <c r="G83" s="23">
        <f t="shared" si="6"/>
        <v>8.8673042232416703E-4</v>
      </c>
      <c r="H83" s="23">
        <f t="shared" si="6"/>
        <v>7.4077994551720512E-4</v>
      </c>
      <c r="I83" s="23">
        <f t="shared" si="6"/>
        <v>8.0871261357355379E-4</v>
      </c>
      <c r="J83" s="23">
        <f t="shared" si="6"/>
        <v>8.7962126307237999E-4</v>
      </c>
      <c r="K83" s="23">
        <f t="shared" si="6"/>
        <v>9.5350589401371614E-4</v>
      </c>
      <c r="L83" s="23">
        <f t="shared" si="6"/>
        <v>1.0303665063975498E-3</v>
      </c>
      <c r="M83" s="23">
        <f t="shared" si="6"/>
        <v>1.1102031002238656E-3</v>
      </c>
      <c r="N83" s="23">
        <f t="shared" si="6"/>
        <v>1.1930156754926936E-3</v>
      </c>
      <c r="O83" s="23">
        <f t="shared" si="6"/>
        <v>1.2788042322040025E-3</v>
      </c>
      <c r="P83" s="23">
        <f t="shared" si="6"/>
        <v>1.3675687703578242E-3</v>
      </c>
      <c r="Q83" s="23">
        <f t="shared" si="6"/>
        <v>1.3877317675196398E-3</v>
      </c>
      <c r="R83" s="23">
        <f t="shared" si="6"/>
        <v>1.407894764681472E-3</v>
      </c>
      <c r="S83" s="23">
        <f t="shared" si="6"/>
        <v>1.4280577618433043E-3</v>
      </c>
      <c r="T83" s="23">
        <f t="shared" si="6"/>
        <v>1.4482207590051199E-3</v>
      </c>
      <c r="U83" s="23">
        <f t="shared" si="6"/>
        <v>1.4683837561669355E-3</v>
      </c>
      <c r="V83" s="23">
        <f t="shared" si="6"/>
        <v>1.4885467533287844E-3</v>
      </c>
      <c r="W83" s="23">
        <f t="shared" si="6"/>
        <v>1.5087097504906E-3</v>
      </c>
      <c r="X83" s="23">
        <f t="shared" si="6"/>
        <v>1.5288727476524321E-3</v>
      </c>
      <c r="Y83" s="23">
        <f t="shared" si="6"/>
        <v>1.5490357448142476E-3</v>
      </c>
      <c r="Z83" s="23">
        <f t="shared" si="6"/>
        <v>1.5691987419760799E-3</v>
      </c>
      <c r="AA83" s="23">
        <f t="shared" si="6"/>
        <v>1.4311092526821732E-3</v>
      </c>
      <c r="AB83" s="23">
        <f t="shared" si="6"/>
        <v>1.2888352334096801E-3</v>
      </c>
      <c r="AC83" s="23">
        <f t="shared" si="6"/>
        <v>1.1423766841585845E-3</v>
      </c>
      <c r="AD83" s="23">
        <f t="shared" si="6"/>
        <v>9.9173360492888613E-4</v>
      </c>
      <c r="AE83" s="23">
        <f t="shared" si="6"/>
        <v>8.3690599572058485E-4</v>
      </c>
      <c r="AF83" s="23">
        <f t="shared" si="6"/>
        <v>6.7789385653366295E-4</v>
      </c>
      <c r="AG83" s="23">
        <f t="shared" si="6"/>
        <v>5.1469718736815609E-4</v>
      </c>
      <c r="AH83" s="23">
        <f t="shared" si="6"/>
        <v>3.47315988224028E-4</v>
      </c>
      <c r="AI83" s="23">
        <f t="shared" si="6"/>
        <v>1.7575025910131537E-4</v>
      </c>
      <c r="AJ83" s="24">
        <f t="shared" si="6"/>
        <v>0</v>
      </c>
    </row>
    <row r="84" spans="1:36" customFormat="1" x14ac:dyDescent="0.3">
      <c r="A84" s="16" t="s">
        <v>349</v>
      </c>
      <c r="B84" s="54" t="s">
        <v>529</v>
      </c>
      <c r="C84" s="18">
        <f t="shared" ref="C84:AJ89" si="7">+C$15*C43</f>
        <v>0</v>
      </c>
      <c r="D84" s="18">
        <f t="shared" si="7"/>
        <v>0</v>
      </c>
      <c r="E84" s="18">
        <f t="shared" si="7"/>
        <v>0</v>
      </c>
      <c r="F84" s="18">
        <f t="shared" si="7"/>
        <v>0</v>
      </c>
      <c r="G84" s="18">
        <f t="shared" si="7"/>
        <v>0</v>
      </c>
      <c r="H84" s="18">
        <f t="shared" si="7"/>
        <v>0</v>
      </c>
      <c r="I84" s="18">
        <f t="shared" si="7"/>
        <v>0</v>
      </c>
      <c r="J84" s="18">
        <f t="shared" si="7"/>
        <v>0</v>
      </c>
      <c r="K84" s="18">
        <f t="shared" si="7"/>
        <v>0</v>
      </c>
      <c r="L84" s="18">
        <f t="shared" si="7"/>
        <v>0</v>
      </c>
      <c r="M84" s="18">
        <f t="shared" si="7"/>
        <v>0</v>
      </c>
      <c r="N84" s="18">
        <f t="shared" si="7"/>
        <v>0</v>
      </c>
      <c r="O84" s="18">
        <f t="shared" si="7"/>
        <v>0</v>
      </c>
      <c r="P84" s="18">
        <f t="shared" si="7"/>
        <v>0</v>
      </c>
      <c r="Q84" s="18">
        <f t="shared" si="7"/>
        <v>0</v>
      </c>
      <c r="R84" s="18">
        <f t="shared" si="7"/>
        <v>0</v>
      </c>
      <c r="S84" s="18">
        <f t="shared" si="7"/>
        <v>0</v>
      </c>
      <c r="T84" s="18">
        <f t="shared" si="7"/>
        <v>0</v>
      </c>
      <c r="U84" s="18">
        <f t="shared" si="7"/>
        <v>0</v>
      </c>
      <c r="V84" s="18">
        <f t="shared" si="7"/>
        <v>0</v>
      </c>
      <c r="W84" s="18">
        <f t="shared" si="7"/>
        <v>0</v>
      </c>
      <c r="X84" s="18">
        <f t="shared" si="7"/>
        <v>0</v>
      </c>
      <c r="Y84" s="18">
        <f t="shared" si="7"/>
        <v>0</v>
      </c>
      <c r="Z84" s="18">
        <f t="shared" si="7"/>
        <v>0</v>
      </c>
      <c r="AA84" s="18">
        <f t="shared" si="7"/>
        <v>0</v>
      </c>
      <c r="AB84" s="18">
        <f t="shared" si="7"/>
        <v>0</v>
      </c>
      <c r="AC84" s="18">
        <f t="shared" si="7"/>
        <v>0</v>
      </c>
      <c r="AD84" s="18">
        <f t="shared" si="7"/>
        <v>0</v>
      </c>
      <c r="AE84" s="18">
        <f t="shared" si="7"/>
        <v>0</v>
      </c>
      <c r="AF84" s="18">
        <f t="shared" si="7"/>
        <v>0</v>
      </c>
      <c r="AG84" s="18">
        <f t="shared" si="7"/>
        <v>0</v>
      </c>
      <c r="AH84" s="18">
        <f t="shared" si="7"/>
        <v>0</v>
      </c>
      <c r="AI84" s="18">
        <f t="shared" si="7"/>
        <v>0</v>
      </c>
      <c r="AJ84" s="19">
        <f t="shared" si="7"/>
        <v>0</v>
      </c>
    </row>
    <row r="85" spans="1:36" customFormat="1" x14ac:dyDescent="0.3">
      <c r="A85" s="7" t="s">
        <v>350</v>
      </c>
      <c r="B85" s="55" t="s">
        <v>529</v>
      </c>
      <c r="C85" s="20">
        <f t="shared" si="7"/>
        <v>2.6366870207961236E-2</v>
      </c>
      <c r="D85" s="20">
        <f t="shared" si="7"/>
        <v>2.5782384959963021E-2</v>
      </c>
      <c r="E85" s="20">
        <f t="shared" si="7"/>
        <v>2.4839675906453654E-2</v>
      </c>
      <c r="F85" s="20">
        <f t="shared" si="7"/>
        <v>2.969061140682842E-2</v>
      </c>
      <c r="G85" s="20">
        <f t="shared" si="7"/>
        <v>2.5381585669530776E-2</v>
      </c>
      <c r="H85" s="20">
        <f t="shared" si="7"/>
        <v>2.2143091656688759E-2</v>
      </c>
      <c r="I85" s="20">
        <f t="shared" si="7"/>
        <v>2.1166038632046458E-2</v>
      </c>
      <c r="J85" s="20">
        <f t="shared" si="7"/>
        <v>2.0159206932808552E-2</v>
      </c>
      <c r="K85" s="20">
        <f t="shared" si="7"/>
        <v>1.9122596558975042E-2</v>
      </c>
      <c r="L85" s="20">
        <f t="shared" si="7"/>
        <v>1.8056207510545926E-2</v>
      </c>
      <c r="M85" s="20">
        <f t="shared" si="7"/>
        <v>1.6960039787521215E-2</v>
      </c>
      <c r="N85" s="20">
        <f t="shared" si="7"/>
        <v>1.5834093389900893E-2</v>
      </c>
      <c r="O85" s="20">
        <f t="shared" si="7"/>
        <v>1.4678368317684969E-2</v>
      </c>
      <c r="P85" s="20">
        <f t="shared" si="7"/>
        <v>1.3492864570873443E-2</v>
      </c>
      <c r="Q85" s="20">
        <f t="shared" si="7"/>
        <v>1.2278506759494835E-2</v>
      </c>
      <c r="R85" s="20">
        <f t="shared" si="7"/>
        <v>1.1034164804625397E-2</v>
      </c>
      <c r="S85" s="20">
        <f t="shared" si="7"/>
        <v>9.7598387062651261E-3</v>
      </c>
      <c r="T85" s="20">
        <f t="shared" si="7"/>
        <v>8.4555284644140249E-3</v>
      </c>
      <c r="U85" s="20">
        <f t="shared" si="7"/>
        <v>7.1212340790720949E-3</v>
      </c>
      <c r="V85" s="20">
        <f t="shared" si="7"/>
        <v>5.7569555502393344E-3</v>
      </c>
      <c r="W85" s="20">
        <f t="shared" si="7"/>
        <v>4.3626928779157475E-3</v>
      </c>
      <c r="X85" s="20">
        <f t="shared" si="7"/>
        <v>2.9384460621013271E-3</v>
      </c>
      <c r="Y85" s="20">
        <f t="shared" si="7"/>
        <v>1.4842151027960799E-3</v>
      </c>
      <c r="Z85" s="20">
        <f t="shared" si="7"/>
        <v>0</v>
      </c>
      <c r="AA85" s="20">
        <f t="shared" si="7"/>
        <v>0</v>
      </c>
      <c r="AB85" s="20">
        <f t="shared" si="7"/>
        <v>0</v>
      </c>
      <c r="AC85" s="20">
        <f t="shared" si="7"/>
        <v>0</v>
      </c>
      <c r="AD85" s="20">
        <f t="shared" si="7"/>
        <v>0</v>
      </c>
      <c r="AE85" s="20">
        <f t="shared" si="7"/>
        <v>0</v>
      </c>
      <c r="AF85" s="20">
        <f t="shared" si="7"/>
        <v>0</v>
      </c>
      <c r="AG85" s="20">
        <f t="shared" si="7"/>
        <v>0</v>
      </c>
      <c r="AH85" s="20">
        <f t="shared" si="7"/>
        <v>0</v>
      </c>
      <c r="AI85" s="20">
        <f t="shared" si="7"/>
        <v>0</v>
      </c>
      <c r="AJ85" s="21">
        <f t="shared" si="7"/>
        <v>0</v>
      </c>
    </row>
    <row r="86" spans="1:36" customFormat="1" x14ac:dyDescent="0.3">
      <c r="A86" s="7" t="s">
        <v>351</v>
      </c>
      <c r="B86" s="55" t="s">
        <v>529</v>
      </c>
      <c r="C86" s="20">
        <f t="shared" si="7"/>
        <v>1.5148648077561751E-2</v>
      </c>
      <c r="D86" s="20">
        <f t="shared" si="7"/>
        <v>1.6430404325663273E-2</v>
      </c>
      <c r="E86" s="20">
        <f t="shared" si="7"/>
        <v>1.7012543955501638E-2</v>
      </c>
      <c r="F86" s="20">
        <f t="shared" si="7"/>
        <v>1.9104196471939991E-2</v>
      </c>
      <c r="G86" s="20">
        <f t="shared" si="7"/>
        <v>1.8160326317225941E-2</v>
      </c>
      <c r="H86" s="20">
        <f t="shared" si="7"/>
        <v>1.638817190590745E-2</v>
      </c>
      <c r="I86" s="20">
        <f t="shared" si="7"/>
        <v>1.7627508637082186E-2</v>
      </c>
      <c r="J86" s="20">
        <f t="shared" si="7"/>
        <v>1.889174301985316E-2</v>
      </c>
      <c r="K86" s="20">
        <f t="shared" si="7"/>
        <v>2.0180875054220369E-2</v>
      </c>
      <c r="L86" s="20">
        <f t="shared" si="7"/>
        <v>2.1494904740183816E-2</v>
      </c>
      <c r="M86" s="20">
        <f t="shared" si="7"/>
        <v>2.2833832077743504E-2</v>
      </c>
      <c r="N86" s="20">
        <f t="shared" si="7"/>
        <v>2.4197657066899428E-2</v>
      </c>
      <c r="O86" s="20">
        <f t="shared" si="7"/>
        <v>2.5586379707651593E-2</v>
      </c>
      <c r="P86" s="20">
        <f t="shared" si="7"/>
        <v>2.7E-2</v>
      </c>
      <c r="Q86" s="20">
        <f t="shared" si="7"/>
        <v>2.6025999999999997E-2</v>
      </c>
      <c r="R86" s="20">
        <f t="shared" si="7"/>
        <v>2.5024000000000001E-2</v>
      </c>
      <c r="S86" s="20">
        <f t="shared" si="7"/>
        <v>2.3994000000000001E-2</v>
      </c>
      <c r="T86" s="20">
        <f t="shared" si="7"/>
        <v>2.2935999999999998E-2</v>
      </c>
      <c r="U86" s="20">
        <f t="shared" si="7"/>
        <v>2.1849999999999998E-2</v>
      </c>
      <c r="V86" s="20">
        <f t="shared" si="7"/>
        <v>2.0736000000000001E-2</v>
      </c>
      <c r="W86" s="20">
        <f t="shared" si="7"/>
        <v>1.9594E-2</v>
      </c>
      <c r="X86" s="20">
        <f t="shared" si="7"/>
        <v>1.8423999999999999E-2</v>
      </c>
      <c r="Y86" s="20">
        <f t="shared" si="7"/>
        <v>1.7226000000000002E-2</v>
      </c>
      <c r="Z86" s="20">
        <f t="shared" si="7"/>
        <v>1.6E-2</v>
      </c>
      <c r="AA86" s="20">
        <f t="shared" si="7"/>
        <v>1.4454000000000003E-2</v>
      </c>
      <c r="AB86" s="20">
        <f t="shared" si="7"/>
        <v>1.2936000000000001E-2</v>
      </c>
      <c r="AC86" s="20">
        <f t="shared" si="7"/>
        <v>1.1446E-2</v>
      </c>
      <c r="AD86" s="20">
        <f t="shared" si="7"/>
        <v>9.9840000000000016E-3</v>
      </c>
      <c r="AE86" s="20">
        <f t="shared" si="7"/>
        <v>8.550000000000002E-3</v>
      </c>
      <c r="AF86" s="20">
        <f t="shared" si="7"/>
        <v>7.144000000000001E-3</v>
      </c>
      <c r="AG86" s="20">
        <f t="shared" si="7"/>
        <v>5.7660000000000003E-3</v>
      </c>
      <c r="AH86" s="20">
        <f t="shared" si="7"/>
        <v>4.4160000000000041E-3</v>
      </c>
      <c r="AI86" s="20">
        <f t="shared" si="7"/>
        <v>3.0940000000000026E-3</v>
      </c>
      <c r="AJ86" s="21">
        <f t="shared" si="7"/>
        <v>1.8E-3</v>
      </c>
    </row>
    <row r="87" spans="1:36" customFormat="1" x14ac:dyDescent="0.3">
      <c r="A87" s="7" t="s">
        <v>352</v>
      </c>
      <c r="B87" s="55" t="s">
        <v>529</v>
      </c>
      <c r="C87" s="20">
        <f t="shared" si="7"/>
        <v>4.9304340962087315E-2</v>
      </c>
      <c r="D87" s="20">
        <f t="shared" si="7"/>
        <v>4.8634676772911549E-2</v>
      </c>
      <c r="E87" s="20">
        <f t="shared" si="7"/>
        <v>4.8611649616955077E-2</v>
      </c>
      <c r="F87" s="20">
        <f t="shared" si="7"/>
        <v>5.3847966044564717E-2</v>
      </c>
      <c r="G87" s="20">
        <f t="shared" si="7"/>
        <v>5.2810681132464614E-2</v>
      </c>
      <c r="H87" s="20">
        <f t="shared" si="7"/>
        <v>5.1185397533086124E-2</v>
      </c>
      <c r="I87" s="20">
        <f t="shared" si="7"/>
        <v>5.0519801303111775E-2</v>
      </c>
      <c r="J87" s="20">
        <f t="shared" si="7"/>
        <v>4.9823468369805592E-2</v>
      </c>
      <c r="K87" s="20">
        <f t="shared" si="7"/>
        <v>4.9096398733167568E-2</v>
      </c>
      <c r="L87" s="20">
        <f t="shared" si="7"/>
        <v>4.8338592393197717E-2</v>
      </c>
      <c r="M87" s="20">
        <f t="shared" si="7"/>
        <v>4.755004934989604E-2</v>
      </c>
      <c r="N87" s="20">
        <f t="shared" si="7"/>
        <v>4.6730769603262522E-2</v>
      </c>
      <c r="O87" s="20">
        <f t="shared" si="7"/>
        <v>4.5880753153297177E-2</v>
      </c>
      <c r="P87" s="20">
        <f t="shared" si="7"/>
        <v>4.4999999999999998E-2</v>
      </c>
      <c r="Q87" s="20">
        <f t="shared" si="7"/>
        <v>4.3679999999999997E-2</v>
      </c>
      <c r="R87" s="20">
        <f t="shared" si="7"/>
        <v>4.2320000000000003E-2</v>
      </c>
      <c r="S87" s="20">
        <f t="shared" si="7"/>
        <v>4.0919999999999998E-2</v>
      </c>
      <c r="T87" s="20">
        <f t="shared" si="7"/>
        <v>3.9480000000000001E-2</v>
      </c>
      <c r="U87" s="20">
        <f t="shared" si="7"/>
        <v>3.8000000000000006E-2</v>
      </c>
      <c r="V87" s="20">
        <f t="shared" si="7"/>
        <v>3.6479999999999999E-2</v>
      </c>
      <c r="W87" s="20">
        <f t="shared" si="7"/>
        <v>3.492E-2</v>
      </c>
      <c r="X87" s="20">
        <f t="shared" si="7"/>
        <v>3.3319999999999995E-2</v>
      </c>
      <c r="Y87" s="20">
        <f t="shared" si="7"/>
        <v>3.168E-2</v>
      </c>
      <c r="Z87" s="20">
        <f t="shared" si="7"/>
        <v>0.03</v>
      </c>
      <c r="AA87" s="20">
        <f t="shared" si="7"/>
        <v>2.7719999999999998E-2</v>
      </c>
      <c r="AB87" s="20">
        <f t="shared" si="7"/>
        <v>2.5479999999999996E-2</v>
      </c>
      <c r="AC87" s="20">
        <f t="shared" si="7"/>
        <v>2.3279999999999999E-2</v>
      </c>
      <c r="AD87" s="20">
        <f t="shared" si="7"/>
        <v>2.1119999999999996E-2</v>
      </c>
      <c r="AE87" s="20">
        <f t="shared" si="7"/>
        <v>1.9000000000000003E-2</v>
      </c>
      <c r="AF87" s="20">
        <f t="shared" si="7"/>
        <v>1.6920000000000001E-2</v>
      </c>
      <c r="AG87" s="20">
        <f t="shared" si="7"/>
        <v>1.4879999999999997E-2</v>
      </c>
      <c r="AH87" s="20">
        <f t="shared" si="7"/>
        <v>1.2880000000000001E-2</v>
      </c>
      <c r="AI87" s="20">
        <f t="shared" si="7"/>
        <v>1.0919999999999999E-2</v>
      </c>
      <c r="AJ87" s="21">
        <f t="shared" si="7"/>
        <v>8.9999999999999993E-3</v>
      </c>
    </row>
    <row r="88" spans="1:36" customFormat="1" x14ac:dyDescent="0.3">
      <c r="A88" s="7" t="s">
        <v>353</v>
      </c>
      <c r="B88" s="55" t="s">
        <v>529</v>
      </c>
      <c r="C88" s="20">
        <f t="shared" si="7"/>
        <v>3.0662226912226099E-3</v>
      </c>
      <c r="D88" s="20">
        <f t="shared" si="7"/>
        <v>3.3193290115112206E-3</v>
      </c>
      <c r="E88" s="20">
        <f t="shared" si="7"/>
        <v>3.3264157288608398E-3</v>
      </c>
      <c r="F88" s="20">
        <f t="shared" si="7"/>
        <v>3.766686310083844E-3</v>
      </c>
      <c r="G88" s="20">
        <f t="shared" si="7"/>
        <v>3.8539596976170957E-3</v>
      </c>
      <c r="H88" s="20">
        <f t="shared" si="7"/>
        <v>3.802476391722512E-3</v>
      </c>
      <c r="I88" s="20">
        <f t="shared" si="7"/>
        <v>4.4055366818437419E-3</v>
      </c>
      <c r="J88" s="20">
        <f t="shared" si="7"/>
        <v>5.021919875083102E-3</v>
      </c>
      <c r="K88" s="20">
        <f t="shared" si="7"/>
        <v>5.6516259714405924E-3</v>
      </c>
      <c r="L88" s="20">
        <f t="shared" si="7"/>
        <v>6.294654970916214E-3</v>
      </c>
      <c r="M88" s="20">
        <f t="shared" si="7"/>
        <v>6.9510068735099649E-3</v>
      </c>
      <c r="N88" s="20">
        <f t="shared" si="7"/>
        <v>7.6206816792218461E-3</v>
      </c>
      <c r="O88" s="20">
        <f t="shared" si="7"/>
        <v>8.3036793880518576E-3</v>
      </c>
      <c r="P88" s="20">
        <f t="shared" si="7"/>
        <v>8.9999999999999993E-3</v>
      </c>
      <c r="Q88" s="20">
        <f t="shared" si="7"/>
        <v>9.6460000000000001E-3</v>
      </c>
      <c r="R88" s="20">
        <f t="shared" si="7"/>
        <v>1.0304000000000001E-2</v>
      </c>
      <c r="S88" s="20">
        <f t="shared" si="7"/>
        <v>1.0974000000000001E-2</v>
      </c>
      <c r="T88" s="20">
        <f t="shared" si="7"/>
        <v>1.1656E-2</v>
      </c>
      <c r="U88" s="20">
        <f t="shared" si="7"/>
        <v>1.235E-2</v>
      </c>
      <c r="V88" s="20">
        <f t="shared" si="7"/>
        <v>1.3056000000000002E-2</v>
      </c>
      <c r="W88" s="20">
        <f t="shared" si="7"/>
        <v>1.3774000000000002E-2</v>
      </c>
      <c r="X88" s="20">
        <f t="shared" si="7"/>
        <v>1.4504000000000003E-2</v>
      </c>
      <c r="Y88" s="20">
        <f t="shared" si="7"/>
        <v>1.5246000000000003E-2</v>
      </c>
      <c r="Z88" s="20">
        <f t="shared" si="7"/>
        <v>1.6E-2</v>
      </c>
      <c r="AA88" s="20">
        <f t="shared" si="7"/>
        <v>1.6433999999999997E-2</v>
      </c>
      <c r="AB88" s="20">
        <f t="shared" si="7"/>
        <v>1.6855999999999999E-2</v>
      </c>
      <c r="AC88" s="20">
        <f t="shared" si="7"/>
        <v>1.7266E-2</v>
      </c>
      <c r="AD88" s="20">
        <f t="shared" si="7"/>
        <v>1.7663999999999999E-2</v>
      </c>
      <c r="AE88" s="20">
        <f t="shared" si="7"/>
        <v>1.805E-2</v>
      </c>
      <c r="AF88" s="20">
        <f t="shared" si="7"/>
        <v>1.8423999999999999E-2</v>
      </c>
      <c r="AG88" s="20">
        <f t="shared" si="7"/>
        <v>1.8786000000000001E-2</v>
      </c>
      <c r="AH88" s="20">
        <f t="shared" si="7"/>
        <v>1.9136E-2</v>
      </c>
      <c r="AI88" s="20">
        <f t="shared" si="7"/>
        <v>1.9473999999999998E-2</v>
      </c>
      <c r="AJ88" s="21">
        <f t="shared" si="7"/>
        <v>1.9799999999999998E-2</v>
      </c>
    </row>
    <row r="89" spans="1:36" customFormat="1" x14ac:dyDescent="0.3">
      <c r="A89" s="11" t="s">
        <v>354</v>
      </c>
      <c r="B89" s="56" t="s">
        <v>529</v>
      </c>
      <c r="C89" s="23">
        <f t="shared" si="7"/>
        <v>2.9970952444275266E-5</v>
      </c>
      <c r="D89" s="23">
        <f t="shared" si="7"/>
        <v>3.6619664837700954E-5</v>
      </c>
      <c r="E89" s="23">
        <f t="shared" si="7"/>
        <v>2.9691549131531934E-5</v>
      </c>
      <c r="F89" s="23">
        <f t="shared" si="7"/>
        <v>3.2165135759336384E-5</v>
      </c>
      <c r="G89" s="23">
        <f t="shared" si="7"/>
        <v>3.141648971919104E-5</v>
      </c>
      <c r="H89" s="23">
        <f t="shared" si="7"/>
        <v>2.1130821540012535E-5</v>
      </c>
      <c r="I89" s="23">
        <f t="shared" si="7"/>
        <v>7.4620600806384464E-4</v>
      </c>
      <c r="J89" s="23">
        <f t="shared" si="7"/>
        <v>1.4886170201375303E-3</v>
      </c>
      <c r="K89" s="23">
        <f t="shared" si="7"/>
        <v>2.2483638577610867E-3</v>
      </c>
      <c r="L89" s="23">
        <f t="shared" si="7"/>
        <v>3.0254465209344776E-3</v>
      </c>
      <c r="M89" s="23">
        <f t="shared" si="7"/>
        <v>3.8198650096576822E-3</v>
      </c>
      <c r="N89" s="23">
        <f t="shared" si="7"/>
        <v>4.6316193239307963E-3</v>
      </c>
      <c r="O89" s="23">
        <f t="shared" si="7"/>
        <v>5.4607094637537639E-3</v>
      </c>
      <c r="P89" s="23">
        <f t="shared" si="7"/>
        <v>6.3071354291265444E-3</v>
      </c>
      <c r="Q89" s="23">
        <f t="shared" si="7"/>
        <v>6.8314932405051645E-3</v>
      </c>
      <c r="R89" s="23">
        <f t="shared" si="7"/>
        <v>7.3658351953746143E-3</v>
      </c>
      <c r="S89" s="23">
        <f t="shared" si="7"/>
        <v>7.9101612937348739E-3</v>
      </c>
      <c r="T89" s="23">
        <f t="shared" si="7"/>
        <v>8.4644715355859639E-3</v>
      </c>
      <c r="U89" s="23">
        <f t="shared" si="7"/>
        <v>9.0287659209279045E-3</v>
      </c>
      <c r="V89" s="23">
        <f t="shared" si="7"/>
        <v>9.6030444497606521E-3</v>
      </c>
      <c r="W89" s="23">
        <f t="shared" si="7"/>
        <v>1.0187307122084275E-2</v>
      </c>
      <c r="X89" s="23">
        <f t="shared" si="7"/>
        <v>1.0781553937898683E-2</v>
      </c>
      <c r="Y89" s="23">
        <f t="shared" si="7"/>
        <v>1.1385784897203922E-2</v>
      </c>
      <c r="Z89" s="23">
        <f t="shared" si="7"/>
        <v>1.2000000000000011E-2</v>
      </c>
      <c r="AA89" s="23">
        <f t="shared" si="7"/>
        <v>1.0692000000000011E-2</v>
      </c>
      <c r="AB89" s="23">
        <f t="shared" si="7"/>
        <v>9.4080000000000084E-3</v>
      </c>
      <c r="AC89" s="23">
        <f t="shared" si="7"/>
        <v>8.1480000000000077E-3</v>
      </c>
      <c r="AD89" s="23">
        <f t="shared" si="7"/>
        <v>6.9120000000000067E-3</v>
      </c>
      <c r="AE89" s="23">
        <f t="shared" si="7"/>
        <v>5.7000000000000054E-3</v>
      </c>
      <c r="AF89" s="23">
        <f t="shared" si="7"/>
        <v>4.5120000000000039E-3</v>
      </c>
      <c r="AG89" s="23">
        <f t="shared" si="7"/>
        <v>3.3480000000000029E-3</v>
      </c>
      <c r="AH89" s="23">
        <f t="shared" si="7"/>
        <v>2.2079999999999817E-3</v>
      </c>
      <c r="AI89" s="23">
        <f t="shared" si="7"/>
        <v>1.092000000000001E-3</v>
      </c>
      <c r="AJ89" s="24">
        <f t="shared" si="7"/>
        <v>0</v>
      </c>
    </row>
    <row r="90" spans="1:36" customFormat="1" x14ac:dyDescent="0.3">
      <c r="A90" s="16" t="s">
        <v>355</v>
      </c>
      <c r="B90" s="77" t="s">
        <v>529</v>
      </c>
      <c r="C90" s="18">
        <f t="shared" ref="C90:AJ94" si="8">+C$16*C49</f>
        <v>0</v>
      </c>
      <c r="D90" s="18">
        <f t="shared" si="8"/>
        <v>0</v>
      </c>
      <c r="E90" s="18">
        <f t="shared" si="8"/>
        <v>0</v>
      </c>
      <c r="F90" s="18">
        <f t="shared" si="8"/>
        <v>0</v>
      </c>
      <c r="G90" s="18">
        <f t="shared" si="8"/>
        <v>0</v>
      </c>
      <c r="H90" s="18">
        <f t="shared" si="8"/>
        <v>0</v>
      </c>
      <c r="I90" s="18">
        <f t="shared" si="8"/>
        <v>0</v>
      </c>
      <c r="J90" s="18">
        <f t="shared" si="8"/>
        <v>0</v>
      </c>
      <c r="K90" s="18">
        <f t="shared" si="8"/>
        <v>0</v>
      </c>
      <c r="L90" s="18">
        <f t="shared" si="8"/>
        <v>0</v>
      </c>
      <c r="M90" s="18">
        <f t="shared" si="8"/>
        <v>0</v>
      </c>
      <c r="N90" s="18">
        <f t="shared" si="8"/>
        <v>0</v>
      </c>
      <c r="O90" s="18">
        <f t="shared" si="8"/>
        <v>0</v>
      </c>
      <c r="P90" s="18">
        <f t="shared" si="8"/>
        <v>0</v>
      </c>
      <c r="Q90" s="18">
        <f t="shared" si="8"/>
        <v>0</v>
      </c>
      <c r="R90" s="18">
        <f t="shared" si="8"/>
        <v>0</v>
      </c>
      <c r="S90" s="18">
        <f t="shared" si="8"/>
        <v>0</v>
      </c>
      <c r="T90" s="18">
        <f t="shared" si="8"/>
        <v>0</v>
      </c>
      <c r="U90" s="18">
        <f t="shared" si="8"/>
        <v>0</v>
      </c>
      <c r="V90" s="18">
        <f t="shared" si="8"/>
        <v>0</v>
      </c>
      <c r="W90" s="18">
        <f t="shared" si="8"/>
        <v>0</v>
      </c>
      <c r="X90" s="18">
        <f t="shared" si="8"/>
        <v>0</v>
      </c>
      <c r="Y90" s="18">
        <f t="shared" si="8"/>
        <v>0</v>
      </c>
      <c r="Z90" s="18">
        <f t="shared" si="8"/>
        <v>0</v>
      </c>
      <c r="AA90" s="18">
        <f t="shared" si="8"/>
        <v>0</v>
      </c>
      <c r="AB90" s="18">
        <f t="shared" si="8"/>
        <v>0</v>
      </c>
      <c r="AC90" s="18">
        <f t="shared" si="8"/>
        <v>0</v>
      </c>
      <c r="AD90" s="18">
        <f t="shared" si="8"/>
        <v>0</v>
      </c>
      <c r="AE90" s="18">
        <f t="shared" si="8"/>
        <v>0</v>
      </c>
      <c r="AF90" s="18">
        <f t="shared" si="8"/>
        <v>0</v>
      </c>
      <c r="AG90" s="18">
        <f t="shared" si="8"/>
        <v>0</v>
      </c>
      <c r="AH90" s="18">
        <f t="shared" si="8"/>
        <v>0</v>
      </c>
      <c r="AI90" s="18">
        <f t="shared" si="8"/>
        <v>0</v>
      </c>
      <c r="AJ90" s="19">
        <f t="shared" si="8"/>
        <v>0</v>
      </c>
    </row>
    <row r="91" spans="1:36" customFormat="1" x14ac:dyDescent="0.3">
      <c r="A91" s="7" t="s">
        <v>356</v>
      </c>
      <c r="B91" s="55" t="s">
        <v>529</v>
      </c>
      <c r="C91" s="20">
        <f t="shared" si="8"/>
        <v>2.1940478002030635E-2</v>
      </c>
      <c r="D91" s="20">
        <f t="shared" si="8"/>
        <v>2.1966127566405952E-2</v>
      </c>
      <c r="E91" s="20">
        <f t="shared" si="8"/>
        <v>2.2774767499839969E-2</v>
      </c>
      <c r="F91" s="20">
        <f t="shared" si="8"/>
        <v>2.6167646286899694E-2</v>
      </c>
      <c r="G91" s="20">
        <f t="shared" si="8"/>
        <v>2.6304992516454715E-2</v>
      </c>
      <c r="H91" s="20">
        <f t="shared" si="8"/>
        <v>2.4224712459275953E-2</v>
      </c>
      <c r="I91" s="20">
        <f t="shared" si="8"/>
        <v>2.3366514306045642E-2</v>
      </c>
      <c r="J91" s="20">
        <f t="shared" si="8"/>
        <v>2.2507799845490391E-2</v>
      </c>
      <c r="K91" s="20">
        <f t="shared" si="8"/>
        <v>2.1648569077610199E-2</v>
      </c>
      <c r="L91" s="20">
        <f t="shared" si="8"/>
        <v>2.0788822002405071E-2</v>
      </c>
      <c r="M91" s="20">
        <f t="shared" si="8"/>
        <v>1.9928558619874998E-2</v>
      </c>
      <c r="N91" s="20">
        <f t="shared" si="8"/>
        <v>1.9067778930019989E-2</v>
      </c>
      <c r="O91" s="20">
        <f t="shared" si="8"/>
        <v>1.8206482932840037E-2</v>
      </c>
      <c r="P91" s="20">
        <f t="shared" si="8"/>
        <v>1.7344670628335147E-2</v>
      </c>
      <c r="Q91" s="20">
        <f t="shared" si="8"/>
        <v>1.6477437096918391E-2</v>
      </c>
      <c r="R91" s="20">
        <f t="shared" si="8"/>
        <v>1.5610203565501635E-2</v>
      </c>
      <c r="S91" s="20">
        <f t="shared" si="8"/>
        <v>1.4742970034084877E-2</v>
      </c>
      <c r="T91" s="20">
        <f t="shared" si="8"/>
        <v>1.3875736502668119E-2</v>
      </c>
      <c r="U91" s="20">
        <f t="shared" si="8"/>
        <v>1.300850297125136E-2</v>
      </c>
      <c r="V91" s="20">
        <f t="shared" si="8"/>
        <v>1.2141269439834604E-2</v>
      </c>
      <c r="W91" s="20">
        <f t="shared" si="8"/>
        <v>1.1274035908417846E-2</v>
      </c>
      <c r="X91" s="20">
        <f t="shared" si="8"/>
        <v>1.0406802377001088E-2</v>
      </c>
      <c r="Y91" s="20">
        <f t="shared" si="8"/>
        <v>9.5395688455843317E-3</v>
      </c>
      <c r="Z91" s="20">
        <f t="shared" si="8"/>
        <v>8.6723353141675719E-3</v>
      </c>
      <c r="AA91" s="20">
        <f t="shared" si="8"/>
        <v>7.8051017827508173E-3</v>
      </c>
      <c r="AB91" s="20">
        <f t="shared" si="8"/>
        <v>6.9378682513340619E-3</v>
      </c>
      <c r="AC91" s="20">
        <f t="shared" si="8"/>
        <v>6.070634719917303E-3</v>
      </c>
      <c r="AD91" s="20">
        <f t="shared" si="8"/>
        <v>5.2034011885005466E-3</v>
      </c>
      <c r="AE91" s="20">
        <f t="shared" si="8"/>
        <v>4.3361676570837877E-3</v>
      </c>
      <c r="AF91" s="20">
        <f t="shared" si="8"/>
        <v>3.4689341256670292E-3</v>
      </c>
      <c r="AG91" s="20">
        <f t="shared" si="8"/>
        <v>2.6017005942502733E-3</v>
      </c>
      <c r="AH91" s="20">
        <f t="shared" si="8"/>
        <v>1.7344670628335146E-3</v>
      </c>
      <c r="AI91" s="20">
        <f t="shared" si="8"/>
        <v>8.6723353141675893E-4</v>
      </c>
      <c r="AJ91" s="21">
        <f t="shared" si="8"/>
        <v>0</v>
      </c>
    </row>
    <row r="92" spans="1:36" customFormat="1" x14ac:dyDescent="0.3">
      <c r="A92" s="7" t="s">
        <v>357</v>
      </c>
      <c r="B92" s="55" t="s">
        <v>529</v>
      </c>
      <c r="C92" s="20">
        <f t="shared" si="8"/>
        <v>3.5197331532919017E-4</v>
      </c>
      <c r="D92" s="20">
        <f t="shared" si="8"/>
        <v>2.3282932687663128E-4</v>
      </c>
      <c r="E92" s="20">
        <f t="shared" si="8"/>
        <v>3.8589006719247181E-4</v>
      </c>
      <c r="F92" s="20">
        <f t="shared" si="8"/>
        <v>4.5754548227258679E-4</v>
      </c>
      <c r="G92" s="20">
        <f t="shared" si="8"/>
        <v>5.2222583643887321E-4</v>
      </c>
      <c r="H92" s="20">
        <f t="shared" si="8"/>
        <v>2.6083001851500836E-4</v>
      </c>
      <c r="I92" s="20">
        <f t="shared" si="8"/>
        <v>2.7297362922687615E-4</v>
      </c>
      <c r="J92" s="20">
        <f t="shared" si="8"/>
        <v>2.8512443829974826E-4</v>
      </c>
      <c r="K92" s="20">
        <f t="shared" si="8"/>
        <v>2.9728244573362471E-4</v>
      </c>
      <c r="L92" s="20">
        <f t="shared" si="8"/>
        <v>3.0944765152850554E-4</v>
      </c>
      <c r="M92" s="20">
        <f t="shared" si="8"/>
        <v>3.2162005568439064E-4</v>
      </c>
      <c r="N92" s="20">
        <f t="shared" si="8"/>
        <v>3.3379965820128012E-4</v>
      </c>
      <c r="O92" s="20">
        <f t="shared" si="8"/>
        <v>3.4598645907917388E-4</v>
      </c>
      <c r="P92" s="20">
        <f t="shared" si="8"/>
        <v>3.5818045831807201E-4</v>
      </c>
      <c r="Q92" s="20">
        <f t="shared" si="8"/>
        <v>3.7027143540216835E-4</v>
      </c>
      <c r="R92" s="20">
        <f t="shared" si="8"/>
        <v>3.8236241248626484E-4</v>
      </c>
      <c r="S92" s="20">
        <f t="shared" si="8"/>
        <v>3.9445338957036117E-4</v>
      </c>
      <c r="T92" s="20">
        <f t="shared" si="8"/>
        <v>4.0654436665445756E-4</v>
      </c>
      <c r="U92" s="20">
        <f t="shared" si="8"/>
        <v>4.18635343738554E-4</v>
      </c>
      <c r="V92" s="20">
        <f t="shared" si="8"/>
        <v>4.3072632082265038E-4</v>
      </c>
      <c r="W92" s="20">
        <f t="shared" si="8"/>
        <v>4.4281729790674682E-4</v>
      </c>
      <c r="X92" s="20">
        <f t="shared" si="8"/>
        <v>4.5490827499084321E-4</v>
      </c>
      <c r="Y92" s="20">
        <f t="shared" si="8"/>
        <v>4.6699925207493954E-4</v>
      </c>
      <c r="Z92" s="20">
        <f t="shared" si="8"/>
        <v>4.7909022915903598E-4</v>
      </c>
      <c r="AA92" s="20">
        <f t="shared" si="8"/>
        <v>4.9118120624313231E-4</v>
      </c>
      <c r="AB92" s="20">
        <f t="shared" si="8"/>
        <v>5.0327218332722886E-4</v>
      </c>
      <c r="AC92" s="20">
        <f t="shared" si="8"/>
        <v>5.1536316041132519E-4</v>
      </c>
      <c r="AD92" s="20">
        <f t="shared" si="8"/>
        <v>5.2745413749542152E-4</v>
      </c>
      <c r="AE92" s="20">
        <f t="shared" si="8"/>
        <v>5.3954511457951796E-4</v>
      </c>
      <c r="AF92" s="20">
        <f t="shared" si="8"/>
        <v>5.516360916636144E-4</v>
      </c>
      <c r="AG92" s="20">
        <f t="shared" si="8"/>
        <v>5.6372706874771084E-4</v>
      </c>
      <c r="AH92" s="20">
        <f t="shared" si="8"/>
        <v>5.7581804583180718E-4</v>
      </c>
      <c r="AI92" s="20">
        <f t="shared" si="8"/>
        <v>5.8790902291590351E-4</v>
      </c>
      <c r="AJ92" s="21">
        <f t="shared" si="8"/>
        <v>5.9999999999999995E-4</v>
      </c>
    </row>
    <row r="93" spans="1:36" customFormat="1" x14ac:dyDescent="0.3">
      <c r="A93" s="7" t="s">
        <v>358</v>
      </c>
      <c r="B93" s="55" t="s">
        <v>529</v>
      </c>
      <c r="C93" s="20">
        <f t="shared" si="8"/>
        <v>2.4029793890717447E-4</v>
      </c>
      <c r="D93" s="20">
        <f t="shared" si="8"/>
        <v>3.4767374704570069E-4</v>
      </c>
      <c r="E93" s="20">
        <f t="shared" si="8"/>
        <v>3.9742922039546466E-4</v>
      </c>
      <c r="F93" s="20">
        <f t="shared" si="8"/>
        <v>4.4460526946140706E-4</v>
      </c>
      <c r="G93" s="20">
        <f t="shared" si="8"/>
        <v>4.7216453275161221E-4</v>
      </c>
      <c r="H93" s="20">
        <f t="shared" si="8"/>
        <v>2.4010763032168261E-4</v>
      </c>
      <c r="I93" s="20">
        <f t="shared" si="8"/>
        <v>2.7436928408928362E-4</v>
      </c>
      <c r="J93" s="20">
        <f t="shared" si="8"/>
        <v>3.0865133537540151E-4</v>
      </c>
      <c r="K93" s="20">
        <f t="shared" si="8"/>
        <v>3.4295378418003629E-4</v>
      </c>
      <c r="L93" s="20">
        <f t="shared" si="8"/>
        <v>3.7727663050318797E-4</v>
      </c>
      <c r="M93" s="20">
        <f t="shared" si="8"/>
        <v>4.1161987434485639E-4</v>
      </c>
      <c r="N93" s="20">
        <f t="shared" si="8"/>
        <v>4.4598351570504182E-4</v>
      </c>
      <c r="O93" s="20">
        <f t="shared" si="8"/>
        <v>4.8036755458374394E-4</v>
      </c>
      <c r="P93" s="20">
        <f t="shared" si="8"/>
        <v>5.1477199098096311E-4</v>
      </c>
      <c r="Q93" s="20">
        <f t="shared" si="8"/>
        <v>5.4903339143191497E-4</v>
      </c>
      <c r="R93" s="20">
        <f t="shared" si="8"/>
        <v>5.8329479188286683E-4</v>
      </c>
      <c r="S93" s="20">
        <f t="shared" si="8"/>
        <v>6.1755619233381858E-4</v>
      </c>
      <c r="T93" s="20">
        <f t="shared" si="8"/>
        <v>6.5181759278477055E-4</v>
      </c>
      <c r="U93" s="20">
        <f t="shared" si="8"/>
        <v>6.8607899323572231E-4</v>
      </c>
      <c r="V93" s="20">
        <f t="shared" si="8"/>
        <v>7.2034039368667417E-4</v>
      </c>
      <c r="W93" s="20">
        <f t="shared" si="8"/>
        <v>7.5460179413762592E-4</v>
      </c>
      <c r="X93" s="20">
        <f t="shared" si="8"/>
        <v>7.8886319458857789E-4</v>
      </c>
      <c r="Y93" s="20">
        <f t="shared" si="8"/>
        <v>8.2312459503952975E-4</v>
      </c>
      <c r="Z93" s="20">
        <f t="shared" si="8"/>
        <v>8.5738599549048172E-4</v>
      </c>
      <c r="AA93" s="20">
        <f t="shared" si="8"/>
        <v>8.9164739594143347E-4</v>
      </c>
      <c r="AB93" s="20">
        <f t="shared" si="8"/>
        <v>9.2590879639238522E-4</v>
      </c>
      <c r="AC93" s="20">
        <f t="shared" si="8"/>
        <v>9.6017019684333709E-4</v>
      </c>
      <c r="AD93" s="20">
        <f t="shared" si="8"/>
        <v>9.9443159729428895E-4</v>
      </c>
      <c r="AE93" s="20">
        <f t="shared" si="8"/>
        <v>1.0286929977452409E-3</v>
      </c>
      <c r="AF93" s="20">
        <f t="shared" si="8"/>
        <v>1.0629543981961927E-3</v>
      </c>
      <c r="AG93" s="20">
        <f t="shared" si="8"/>
        <v>1.0972157986471446E-3</v>
      </c>
      <c r="AH93" s="20">
        <f t="shared" si="8"/>
        <v>1.1314771990980964E-3</v>
      </c>
      <c r="AI93" s="20">
        <f t="shared" si="8"/>
        <v>1.1657385995490481E-3</v>
      </c>
      <c r="AJ93" s="21">
        <f t="shared" si="8"/>
        <v>1.1999999999999999E-3</v>
      </c>
    </row>
    <row r="94" spans="1:36" customFormat="1" x14ac:dyDescent="0.3">
      <c r="A94" s="11" t="s">
        <v>359</v>
      </c>
      <c r="B94" s="78" t="s">
        <v>529</v>
      </c>
      <c r="C94" s="23">
        <f t="shared" si="8"/>
        <v>3.5103478050357406E-4</v>
      </c>
      <c r="D94" s="23">
        <f t="shared" si="8"/>
        <v>2.2778476147064384E-4</v>
      </c>
      <c r="E94" s="23">
        <f t="shared" si="8"/>
        <v>3.2090241410908011E-4</v>
      </c>
      <c r="F94" s="23">
        <f t="shared" si="8"/>
        <v>2.6415617742355001E-4</v>
      </c>
      <c r="G94" s="23">
        <f t="shared" si="8"/>
        <v>3.7513615872100724E-4</v>
      </c>
      <c r="H94" s="23">
        <f t="shared" si="8"/>
        <v>3.3203361228238281E-4</v>
      </c>
      <c r="I94" s="23">
        <f t="shared" si="8"/>
        <v>3.4165472483138295E-4</v>
      </c>
      <c r="J94" s="23">
        <f t="shared" si="8"/>
        <v>3.5128151816147445E-4</v>
      </c>
      <c r="K94" s="23">
        <f t="shared" si="8"/>
        <v>3.6091399227265741E-4</v>
      </c>
      <c r="L94" s="23">
        <f t="shared" si="8"/>
        <v>3.7055214716493173E-4</v>
      </c>
      <c r="M94" s="23">
        <f t="shared" si="8"/>
        <v>3.8019598283829751E-4</v>
      </c>
      <c r="N94" s="23">
        <f t="shared" si="8"/>
        <v>3.8984549929275476E-4</v>
      </c>
      <c r="O94" s="23">
        <f t="shared" si="8"/>
        <v>3.9950069652830336E-4</v>
      </c>
      <c r="P94" s="23">
        <f t="shared" si="8"/>
        <v>4.0916157454494342E-4</v>
      </c>
      <c r="Q94" s="23">
        <f t="shared" si="8"/>
        <v>4.1870349581769623E-4</v>
      </c>
      <c r="R94" s="23">
        <f t="shared" si="8"/>
        <v>4.2824541709044904E-4</v>
      </c>
      <c r="S94" s="23">
        <f t="shared" si="8"/>
        <v>4.3778733836320191E-4</v>
      </c>
      <c r="T94" s="23">
        <f t="shared" si="8"/>
        <v>4.4732925963595472E-4</v>
      </c>
      <c r="U94" s="23">
        <f t="shared" si="8"/>
        <v>4.5687118090870758E-4</v>
      </c>
      <c r="V94" s="23">
        <f t="shared" si="8"/>
        <v>4.6641310218146039E-4</v>
      </c>
      <c r="W94" s="23">
        <f t="shared" si="8"/>
        <v>4.7595502345421325E-4</v>
      </c>
      <c r="X94" s="23">
        <f t="shared" si="8"/>
        <v>4.8549694472696606E-4</v>
      </c>
      <c r="Y94" s="23">
        <f t="shared" si="8"/>
        <v>4.9503886599971893E-4</v>
      </c>
      <c r="Z94" s="23">
        <f t="shared" si="8"/>
        <v>5.0458078727247174E-4</v>
      </c>
      <c r="AA94" s="23">
        <f t="shared" si="8"/>
        <v>5.1412270854522455E-4</v>
      </c>
      <c r="AB94" s="23">
        <f t="shared" si="8"/>
        <v>5.2366462981797736E-4</v>
      </c>
      <c r="AC94" s="23">
        <f t="shared" si="8"/>
        <v>5.3320655109073017E-4</v>
      </c>
      <c r="AD94" s="23">
        <f t="shared" si="8"/>
        <v>5.4274847236348309E-4</v>
      </c>
      <c r="AE94" s="23">
        <f t="shared" si="8"/>
        <v>5.5229039363623579E-4</v>
      </c>
      <c r="AF94" s="23">
        <f t="shared" si="8"/>
        <v>5.618323149089886E-4</v>
      </c>
      <c r="AG94" s="23">
        <f t="shared" si="8"/>
        <v>5.7137423618174152E-4</v>
      </c>
      <c r="AH94" s="23">
        <f t="shared" si="8"/>
        <v>5.8091615745449433E-4</v>
      </c>
      <c r="AI94" s="23">
        <f t="shared" si="8"/>
        <v>5.9045807872724714E-4</v>
      </c>
      <c r="AJ94" s="24">
        <f t="shared" si="8"/>
        <v>5.9999999999999995E-4</v>
      </c>
    </row>
    <row r="95" spans="1:36" customFormat="1" x14ac:dyDescent="0.3">
      <c r="A95" s="7" t="s">
        <v>360</v>
      </c>
      <c r="B95" s="77" t="s">
        <v>529</v>
      </c>
      <c r="C95" s="20">
        <f t="shared" ref="C95:AJ99" si="9">+C$17*C54</f>
        <v>0</v>
      </c>
      <c r="D95" s="20">
        <f t="shared" si="9"/>
        <v>0</v>
      </c>
      <c r="E95" s="20">
        <f t="shared" si="9"/>
        <v>0</v>
      </c>
      <c r="F95" s="20">
        <f t="shared" si="9"/>
        <v>0</v>
      </c>
      <c r="G95" s="20">
        <f t="shared" si="9"/>
        <v>0</v>
      </c>
      <c r="H95" s="20">
        <f t="shared" si="9"/>
        <v>0</v>
      </c>
      <c r="I95" s="20">
        <f t="shared" si="9"/>
        <v>0</v>
      </c>
      <c r="J95" s="20">
        <f t="shared" si="9"/>
        <v>0</v>
      </c>
      <c r="K95" s="20">
        <f t="shared" si="9"/>
        <v>0</v>
      </c>
      <c r="L95" s="20">
        <f t="shared" si="9"/>
        <v>0</v>
      </c>
      <c r="M95" s="20">
        <f t="shared" si="9"/>
        <v>0</v>
      </c>
      <c r="N95" s="20">
        <f t="shared" si="9"/>
        <v>0</v>
      </c>
      <c r="O95" s="20">
        <f t="shared" si="9"/>
        <v>0</v>
      </c>
      <c r="P95" s="20">
        <f t="shared" si="9"/>
        <v>0</v>
      </c>
      <c r="Q95" s="20">
        <f t="shared" si="9"/>
        <v>0</v>
      </c>
      <c r="R95" s="20">
        <f t="shared" si="9"/>
        <v>0</v>
      </c>
      <c r="S95" s="20">
        <f t="shared" si="9"/>
        <v>0</v>
      </c>
      <c r="T95" s="20">
        <f t="shared" si="9"/>
        <v>0</v>
      </c>
      <c r="U95" s="20">
        <f t="shared" si="9"/>
        <v>0</v>
      </c>
      <c r="V95" s="20">
        <f t="shared" si="9"/>
        <v>0</v>
      </c>
      <c r="W95" s="20">
        <f t="shared" si="9"/>
        <v>0</v>
      </c>
      <c r="X95" s="20">
        <f t="shared" si="9"/>
        <v>0</v>
      </c>
      <c r="Y95" s="20">
        <f t="shared" si="9"/>
        <v>0</v>
      </c>
      <c r="Z95" s="20">
        <f t="shared" si="9"/>
        <v>0</v>
      </c>
      <c r="AA95" s="20">
        <f t="shared" si="9"/>
        <v>0</v>
      </c>
      <c r="AB95" s="20">
        <f t="shared" si="9"/>
        <v>0</v>
      </c>
      <c r="AC95" s="20">
        <f t="shared" si="9"/>
        <v>0</v>
      </c>
      <c r="AD95" s="20">
        <f t="shared" si="9"/>
        <v>0</v>
      </c>
      <c r="AE95" s="20">
        <f t="shared" si="9"/>
        <v>0</v>
      </c>
      <c r="AF95" s="20">
        <f t="shared" si="9"/>
        <v>0</v>
      </c>
      <c r="AG95" s="20">
        <f t="shared" si="9"/>
        <v>0</v>
      </c>
      <c r="AH95" s="20">
        <f t="shared" si="9"/>
        <v>0</v>
      </c>
      <c r="AI95" s="20">
        <f t="shared" si="9"/>
        <v>0</v>
      </c>
      <c r="AJ95" s="21">
        <f t="shared" si="9"/>
        <v>0</v>
      </c>
    </row>
    <row r="96" spans="1:36" customFormat="1" x14ac:dyDescent="0.3">
      <c r="A96" s="7" t="s">
        <v>361</v>
      </c>
      <c r="B96" s="55" t="s">
        <v>529</v>
      </c>
      <c r="C96" s="20">
        <f t="shared" si="9"/>
        <v>4.6898119021220791E-2</v>
      </c>
      <c r="D96" s="20">
        <f t="shared" si="9"/>
        <v>4.1844374067561592E-2</v>
      </c>
      <c r="E96" s="20">
        <f t="shared" si="9"/>
        <v>3.8777629158149023E-2</v>
      </c>
      <c r="F96" s="20">
        <f t="shared" si="9"/>
        <v>3.958279906881515E-2</v>
      </c>
      <c r="G96" s="20">
        <f t="shared" si="9"/>
        <v>2.9801370309874814E-2</v>
      </c>
      <c r="H96" s="20">
        <f t="shared" si="9"/>
        <v>4.2268569387742039E-2</v>
      </c>
      <c r="I96" s="20">
        <f t="shared" si="9"/>
        <v>4.0105455309575599E-2</v>
      </c>
      <c r="J96" s="20">
        <f t="shared" si="9"/>
        <v>3.7990750291729054E-2</v>
      </c>
      <c r="K96" s="20">
        <f t="shared" si="9"/>
        <v>3.5924454334202396E-2</v>
      </c>
      <c r="L96" s="20">
        <f t="shared" si="9"/>
        <v>3.3906567436995626E-2</v>
      </c>
      <c r="M96" s="20">
        <f t="shared" si="9"/>
        <v>3.1937089600108742E-2</v>
      </c>
      <c r="N96" s="20">
        <f t="shared" si="9"/>
        <v>3.0016020823541753E-2</v>
      </c>
      <c r="O96" s="20">
        <f t="shared" si="9"/>
        <v>2.8143361107294651E-2</v>
      </c>
      <c r="P96" s="20">
        <f t="shared" si="9"/>
        <v>2.6319110451367436E-2</v>
      </c>
      <c r="Q96" s="20">
        <f t="shared" si="9"/>
        <v>2.4861627636749258E-2</v>
      </c>
      <c r="R96" s="20">
        <f t="shared" si="9"/>
        <v>2.3419042431820539E-2</v>
      </c>
      <c r="S96" s="20">
        <f t="shared" si="9"/>
        <v>2.1991354836581264E-2</v>
      </c>
      <c r="T96" s="20">
        <f t="shared" si="9"/>
        <v>2.0578564851031444E-2</v>
      </c>
      <c r="U96" s="20">
        <f t="shared" si="9"/>
        <v>1.9180672475171082E-2</v>
      </c>
      <c r="V96" s="20">
        <f t="shared" si="9"/>
        <v>1.7797677709000169E-2</v>
      </c>
      <c r="W96" s="20">
        <f t="shared" si="9"/>
        <v>1.6429580552518711E-2</v>
      </c>
      <c r="X96" s="20">
        <f t="shared" si="9"/>
        <v>1.5076381005726705E-2</v>
      </c>
      <c r="Y96" s="20">
        <f t="shared" si="9"/>
        <v>1.3738079068624157E-2</v>
      </c>
      <c r="Z96" s="20">
        <f t="shared" si="9"/>
        <v>1.2414674741211058E-2</v>
      </c>
      <c r="AA96" s="20">
        <f t="shared" si="9"/>
        <v>1.1061475194419053E-2</v>
      </c>
      <c r="AB96" s="20">
        <f t="shared" si="9"/>
        <v>9.7331049971094707E-3</v>
      </c>
      <c r="AC96" s="20">
        <f t="shared" si="9"/>
        <v>8.429564149282304E-3</v>
      </c>
      <c r="AD96" s="20">
        <f t="shared" si="9"/>
        <v>7.1508526509375661E-3</v>
      </c>
      <c r="AE96" s="20">
        <f t="shared" si="9"/>
        <v>5.8969705020752491E-3</v>
      </c>
      <c r="AF96" s="20">
        <f t="shared" si="9"/>
        <v>4.6679177026953556E-3</v>
      </c>
      <c r="AG96" s="20">
        <f t="shared" si="9"/>
        <v>3.4636942527978831E-3</v>
      </c>
      <c r="AH96" s="20">
        <f t="shared" si="9"/>
        <v>2.2843001523828333E-3</v>
      </c>
      <c r="AI96" s="20">
        <f t="shared" si="9"/>
        <v>1.1297354014502057E-3</v>
      </c>
      <c r="AJ96" s="21">
        <f t="shared" si="9"/>
        <v>0</v>
      </c>
    </row>
    <row r="97" spans="1:36" customFormat="1" x14ac:dyDescent="0.3">
      <c r="A97" s="7" t="s">
        <v>362</v>
      </c>
      <c r="B97" s="55" t="s">
        <v>529</v>
      </c>
      <c r="C97" s="20">
        <f t="shared" si="9"/>
        <v>6.3668482015118971E-3</v>
      </c>
      <c r="D97" s="20">
        <f t="shared" si="9"/>
        <v>5.6929802577117793E-3</v>
      </c>
      <c r="E97" s="20">
        <f t="shared" si="9"/>
        <v>5.6466783310494748E-3</v>
      </c>
      <c r="F97" s="20">
        <f t="shared" si="9"/>
        <v>5.6285806804302462E-3</v>
      </c>
      <c r="G97" s="20">
        <f t="shared" si="9"/>
        <v>5.7297812836390209E-3</v>
      </c>
      <c r="H97" s="20">
        <f t="shared" si="9"/>
        <v>3.6732913350078101E-3</v>
      </c>
      <c r="I97" s="20">
        <f t="shared" si="9"/>
        <v>3.5707715496603783E-3</v>
      </c>
      <c r="J97" s="20">
        <f t="shared" si="9"/>
        <v>3.4696734423341436E-3</v>
      </c>
      <c r="K97" s="20">
        <f t="shared" si="9"/>
        <v>3.369997013029106E-3</v>
      </c>
      <c r="L97" s="20">
        <f t="shared" si="9"/>
        <v>3.2717422617452654E-3</v>
      </c>
      <c r="M97" s="20">
        <f t="shared" si="9"/>
        <v>3.1749091884826215E-3</v>
      </c>
      <c r="N97" s="20">
        <f t="shared" si="9"/>
        <v>3.0794977932411755E-3</v>
      </c>
      <c r="O97" s="20">
        <f t="shared" si="9"/>
        <v>2.9855080760209261E-3</v>
      </c>
      <c r="P97" s="20">
        <f t="shared" si="9"/>
        <v>2.8929400368218738E-3</v>
      </c>
      <c r="Q97" s="20">
        <f t="shared" si="9"/>
        <v>2.8381366593110777E-3</v>
      </c>
      <c r="R97" s="20">
        <f t="shared" si="9"/>
        <v>2.7837707950286714E-3</v>
      </c>
      <c r="S97" s="20">
        <f t="shared" si="9"/>
        <v>2.7298424439746545E-3</v>
      </c>
      <c r="T97" s="20">
        <f t="shared" si="9"/>
        <v>2.6763516061490277E-3</v>
      </c>
      <c r="U97" s="20">
        <f t="shared" si="9"/>
        <v>2.6232982815517906E-3</v>
      </c>
      <c r="V97" s="20">
        <f t="shared" si="9"/>
        <v>2.5706824701829428E-3</v>
      </c>
      <c r="W97" s="20">
        <f t="shared" si="9"/>
        <v>2.5185041720424853E-3</v>
      </c>
      <c r="X97" s="20">
        <f t="shared" si="9"/>
        <v>2.466763387130417E-3</v>
      </c>
      <c r="Y97" s="20">
        <f t="shared" si="9"/>
        <v>2.4154601154467389E-3</v>
      </c>
      <c r="Z97" s="20">
        <f t="shared" si="9"/>
        <v>2.3645943569914501E-3</v>
      </c>
      <c r="AA97" s="20">
        <f t="shared" si="9"/>
        <v>2.3048535720793821E-3</v>
      </c>
      <c r="AB97" s="20">
        <f t="shared" si="9"/>
        <v>2.2458419758812969E-3</v>
      </c>
      <c r="AC97" s="20">
        <f t="shared" si="9"/>
        <v>2.1875595683971947E-3</v>
      </c>
      <c r="AD97" s="20">
        <f t="shared" si="9"/>
        <v>2.1300063496270754E-3</v>
      </c>
      <c r="AE97" s="20">
        <f t="shared" si="9"/>
        <v>2.0731823195709385E-3</v>
      </c>
      <c r="AF97" s="20">
        <f t="shared" si="9"/>
        <v>2.0170874782287854E-3</v>
      </c>
      <c r="AG97" s="20">
        <f t="shared" si="9"/>
        <v>1.9617218256006144E-3</v>
      </c>
      <c r="AH97" s="20">
        <f t="shared" si="9"/>
        <v>1.9070853616864271E-3</v>
      </c>
      <c r="AI97" s="20">
        <f t="shared" si="9"/>
        <v>1.8531780864862219E-3</v>
      </c>
      <c r="AJ97" s="21">
        <f t="shared" si="9"/>
        <v>1.8E-3</v>
      </c>
    </row>
    <row r="98" spans="1:36" customFormat="1" x14ac:dyDescent="0.3">
      <c r="A98" s="7" t="s">
        <v>363</v>
      </c>
      <c r="B98" s="55" t="s">
        <v>529</v>
      </c>
      <c r="C98" s="20">
        <f t="shared" si="9"/>
        <v>0</v>
      </c>
      <c r="D98" s="20">
        <f t="shared" si="9"/>
        <v>0</v>
      </c>
      <c r="E98" s="20">
        <f t="shared" si="9"/>
        <v>0</v>
      </c>
      <c r="F98" s="20">
        <f t="shared" si="9"/>
        <v>0</v>
      </c>
      <c r="G98" s="20">
        <f t="shared" si="9"/>
        <v>0</v>
      </c>
      <c r="H98" s="20">
        <f t="shared" si="9"/>
        <v>0</v>
      </c>
      <c r="I98" s="20">
        <f t="shared" si="9"/>
        <v>0</v>
      </c>
      <c r="J98" s="20">
        <f t="shared" si="9"/>
        <v>0</v>
      </c>
      <c r="K98" s="20">
        <f t="shared" si="9"/>
        <v>0</v>
      </c>
      <c r="L98" s="20">
        <f t="shared" si="9"/>
        <v>0</v>
      </c>
      <c r="M98" s="20">
        <f t="shared" si="9"/>
        <v>0</v>
      </c>
      <c r="N98" s="20">
        <f t="shared" si="9"/>
        <v>0</v>
      </c>
      <c r="O98" s="20">
        <f t="shared" si="9"/>
        <v>0</v>
      </c>
      <c r="P98" s="20">
        <f t="shared" si="9"/>
        <v>0</v>
      </c>
      <c r="Q98" s="20">
        <f t="shared" si="9"/>
        <v>0</v>
      </c>
      <c r="R98" s="20">
        <f t="shared" si="9"/>
        <v>0</v>
      </c>
      <c r="S98" s="20">
        <f t="shared" si="9"/>
        <v>0</v>
      </c>
      <c r="T98" s="20">
        <f t="shared" si="9"/>
        <v>0</v>
      </c>
      <c r="U98" s="20">
        <f t="shared" si="9"/>
        <v>0</v>
      </c>
      <c r="V98" s="20">
        <f t="shared" si="9"/>
        <v>0</v>
      </c>
      <c r="W98" s="20">
        <f t="shared" si="9"/>
        <v>0</v>
      </c>
      <c r="X98" s="20">
        <f t="shared" si="9"/>
        <v>0</v>
      </c>
      <c r="Y98" s="20">
        <f t="shared" si="9"/>
        <v>0</v>
      </c>
      <c r="Z98" s="20">
        <f t="shared" si="9"/>
        <v>0</v>
      </c>
      <c r="AA98" s="20">
        <f t="shared" si="9"/>
        <v>0</v>
      </c>
      <c r="AB98" s="20">
        <f t="shared" si="9"/>
        <v>0</v>
      </c>
      <c r="AC98" s="20">
        <f t="shared" si="9"/>
        <v>3.3653635433950057E-18</v>
      </c>
      <c r="AD98" s="20">
        <f t="shared" si="9"/>
        <v>3.3306690738754695E-18</v>
      </c>
      <c r="AE98" s="20">
        <f t="shared" si="9"/>
        <v>-6.5919492087118667E-18</v>
      </c>
      <c r="AF98" s="20">
        <f t="shared" si="9"/>
        <v>3.5874081483200372E-18</v>
      </c>
      <c r="AG98" s="20">
        <f t="shared" si="9"/>
        <v>3.8719027983802338E-18</v>
      </c>
      <c r="AH98" s="20">
        <f t="shared" si="9"/>
        <v>-6.3837823915946496E-18</v>
      </c>
      <c r="AI98" s="20">
        <f t="shared" si="9"/>
        <v>-6.3143934525555773E-18</v>
      </c>
      <c r="AJ98" s="21">
        <f t="shared" si="9"/>
        <v>0</v>
      </c>
    </row>
    <row r="99" spans="1:36" customFormat="1" x14ac:dyDescent="0.3">
      <c r="A99" s="11" t="s">
        <v>364</v>
      </c>
      <c r="B99" s="78" t="s">
        <v>529</v>
      </c>
      <c r="C99" s="23">
        <f t="shared" si="9"/>
        <v>8.7382476420072176E-3</v>
      </c>
      <c r="D99" s="23">
        <f t="shared" si="9"/>
        <v>8.7393903770354772E-3</v>
      </c>
      <c r="E99" s="23">
        <f t="shared" si="9"/>
        <v>8.7231956864882772E-3</v>
      </c>
      <c r="F99" s="23">
        <f t="shared" si="9"/>
        <v>9.9255980054554181E-3</v>
      </c>
      <c r="G99" s="23">
        <f t="shared" si="9"/>
        <v>7.2237941975956893E-3</v>
      </c>
      <c r="H99" s="23">
        <f t="shared" si="9"/>
        <v>4.2314089474559929E-3</v>
      </c>
      <c r="I99" s="23">
        <f t="shared" si="9"/>
        <v>4.1430585488091273E-3</v>
      </c>
      <c r="J99" s="23">
        <f t="shared" si="9"/>
        <v>4.0553764032590723E-3</v>
      </c>
      <c r="K99" s="23">
        <f t="shared" si="9"/>
        <v>3.9683625108058286E-3</v>
      </c>
      <c r="L99" s="23">
        <f t="shared" si="9"/>
        <v>3.8820168714493951E-3</v>
      </c>
      <c r="M99" s="23">
        <f t="shared" si="9"/>
        <v>3.7963394851897739E-3</v>
      </c>
      <c r="N99" s="23">
        <f t="shared" si="9"/>
        <v>3.7113303520269632E-3</v>
      </c>
      <c r="O99" s="23">
        <f t="shared" si="9"/>
        <v>3.6269894719609631E-3</v>
      </c>
      <c r="P99" s="23">
        <f t="shared" si="9"/>
        <v>3.5433168449917752E-3</v>
      </c>
      <c r="Q99" s="23">
        <f t="shared" si="9"/>
        <v>3.5051973178210041E-3</v>
      </c>
      <c r="R99" s="23">
        <f t="shared" si="9"/>
        <v>3.4672834416945688E-3</v>
      </c>
      <c r="S99" s="23">
        <f t="shared" si="9"/>
        <v>3.4295752166124674E-3</v>
      </c>
      <c r="T99" s="23">
        <f t="shared" si="9"/>
        <v>3.3920726425747008E-3</v>
      </c>
      <c r="U99" s="23">
        <f t="shared" si="9"/>
        <v>3.3547757195812708E-3</v>
      </c>
      <c r="V99" s="23">
        <f t="shared" si="9"/>
        <v>3.3176844476321744E-3</v>
      </c>
      <c r="W99" s="23">
        <f t="shared" si="9"/>
        <v>3.2807988267274128E-3</v>
      </c>
      <c r="X99" s="23">
        <f t="shared" si="9"/>
        <v>3.2441188568669869E-3</v>
      </c>
      <c r="Y99" s="23">
        <f t="shared" si="9"/>
        <v>3.2076445380508959E-3</v>
      </c>
      <c r="Z99" s="23">
        <f t="shared" si="9"/>
        <v>3.1713758702791393E-3</v>
      </c>
      <c r="AA99" s="23">
        <f t="shared" si="9"/>
        <v>3.1226959004187135E-3</v>
      </c>
      <c r="AB99" s="23">
        <f t="shared" si="9"/>
        <v>3.0743586822988452E-3</v>
      </c>
      <c r="AC99" s="23">
        <f t="shared" si="9"/>
        <v>3.0263642159195354E-3</v>
      </c>
      <c r="AD99" s="23">
        <f t="shared" si="9"/>
        <v>2.9787125012807844E-3</v>
      </c>
      <c r="AE99" s="23">
        <f t="shared" si="9"/>
        <v>2.9314035383825911E-3</v>
      </c>
      <c r="AF99" s="23">
        <f t="shared" si="9"/>
        <v>2.8844373272249564E-3</v>
      </c>
      <c r="AG99" s="23">
        <f t="shared" si="9"/>
        <v>2.8378138678078796E-3</v>
      </c>
      <c r="AH99" s="23">
        <f t="shared" si="9"/>
        <v>2.7915331601313614E-3</v>
      </c>
      <c r="AI99" s="23">
        <f t="shared" si="9"/>
        <v>2.7455952041954019E-3</v>
      </c>
      <c r="AJ99" s="24">
        <f t="shared" si="9"/>
        <v>2.6999999999999997E-3</v>
      </c>
    </row>
    <row r="100" spans="1:36" customFormat="1" x14ac:dyDescent="0.3">
      <c r="A100" s="3"/>
      <c r="B100" s="3"/>
      <c r="C100" s="20"/>
      <c r="D100" s="20"/>
      <c r="E100" s="20"/>
      <c r="F100" s="20"/>
      <c r="G100" s="20"/>
      <c r="H100" s="20"/>
      <c r="I100" s="83"/>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row>
    <row r="101" spans="1:36" customFormat="1" x14ac:dyDescent="0.3">
      <c r="A101" s="16" t="s">
        <v>13</v>
      </c>
      <c r="B101" s="77" t="s">
        <v>526</v>
      </c>
      <c r="C101" s="151">
        <v>3.4874131923299308E-2</v>
      </c>
      <c r="D101" s="106">
        <v>3.6372867145991465E-2</v>
      </c>
      <c r="E101" s="106">
        <v>3.9214851459451375E-2</v>
      </c>
      <c r="F101" s="106">
        <v>3.3094645412718365E-2</v>
      </c>
      <c r="G101" s="106">
        <v>4.0076007299207274E-2</v>
      </c>
      <c r="H101" s="106">
        <v>2.4729955752688451E-2</v>
      </c>
      <c r="I101" s="120">
        <v>5.9561640449946607E-2</v>
      </c>
      <c r="J101" s="120">
        <v>9.4392690803652313E-2</v>
      </c>
      <c r="K101" s="120">
        <v>0.12922374115735791</v>
      </c>
      <c r="L101" s="120">
        <v>0.16405479151106361</v>
      </c>
      <c r="M101" s="120">
        <v>0.19888584186476932</v>
      </c>
      <c r="N101" s="120">
        <v>0.23371689221847503</v>
      </c>
      <c r="O101" s="120">
        <v>0.26854794257218062</v>
      </c>
      <c r="P101" s="120">
        <v>0.30337899292588633</v>
      </c>
      <c r="Q101" s="120">
        <v>0.33821004327959203</v>
      </c>
      <c r="R101" s="120">
        <v>0.37304109363329774</v>
      </c>
      <c r="S101" s="120">
        <v>0.40787214398700344</v>
      </c>
      <c r="T101" s="120">
        <v>0.44270319434070915</v>
      </c>
      <c r="U101" s="120">
        <v>0.47753424469441474</v>
      </c>
      <c r="V101" s="120">
        <v>0.51236529504812045</v>
      </c>
      <c r="W101" s="120">
        <v>0.54719634540182616</v>
      </c>
      <c r="X101" s="120">
        <v>0.58202739575553186</v>
      </c>
      <c r="Y101" s="120">
        <v>0.61685844610923757</v>
      </c>
      <c r="Z101" s="120">
        <v>0.65168949646294327</v>
      </c>
      <c r="AA101" s="120">
        <v>0.68652054681664876</v>
      </c>
      <c r="AB101" s="120">
        <v>0.72135159717035446</v>
      </c>
      <c r="AC101" s="120">
        <v>0.75618264752406017</v>
      </c>
      <c r="AD101" s="120">
        <v>0.79101369787776588</v>
      </c>
      <c r="AE101" s="120">
        <v>0.82584474823147158</v>
      </c>
      <c r="AF101" s="120">
        <v>0.86067579858517729</v>
      </c>
      <c r="AG101" s="120">
        <v>0.89550684893888288</v>
      </c>
      <c r="AH101" s="120">
        <v>0.93033789929258859</v>
      </c>
      <c r="AI101" s="120">
        <v>0.96516894964629429</v>
      </c>
      <c r="AJ101" s="121">
        <v>1</v>
      </c>
    </row>
    <row r="102" spans="1:36" customFormat="1" x14ac:dyDescent="0.3">
      <c r="A102" s="7" t="s">
        <v>14</v>
      </c>
      <c r="B102" s="76" t="s">
        <v>526</v>
      </c>
      <c r="C102" s="152">
        <v>0.96512594405468499</v>
      </c>
      <c r="D102" s="109">
        <v>0.96362900229863391</v>
      </c>
      <c r="E102" s="109">
        <v>0.96078618293106122</v>
      </c>
      <c r="F102" s="109">
        <v>0.96690553923486922</v>
      </c>
      <c r="G102" s="109">
        <v>0.9599232164133874</v>
      </c>
      <c r="H102" s="109">
        <v>0.9752694099037591</v>
      </c>
      <c r="I102" s="122">
        <v>0.94043835955005339</v>
      </c>
      <c r="J102" s="122">
        <v>0.90560730919634769</v>
      </c>
      <c r="K102" s="122">
        <v>0.87077625884264209</v>
      </c>
      <c r="L102" s="122">
        <v>0.83594520848893639</v>
      </c>
      <c r="M102" s="122">
        <v>0.80111415813523068</v>
      </c>
      <c r="N102" s="122">
        <v>0.76628310778152497</v>
      </c>
      <c r="O102" s="122">
        <v>0.73145205742781938</v>
      </c>
      <c r="P102" s="122">
        <v>0.69662100707411367</v>
      </c>
      <c r="Q102" s="122">
        <v>0.66178995672040797</v>
      </c>
      <c r="R102" s="122">
        <v>0.62695890636670226</v>
      </c>
      <c r="S102" s="122">
        <v>0.59212785601299656</v>
      </c>
      <c r="T102" s="122">
        <v>0.55729680565929085</v>
      </c>
      <c r="U102" s="122">
        <v>0.52246575530558526</v>
      </c>
      <c r="V102" s="122">
        <v>0.48763470495187955</v>
      </c>
      <c r="W102" s="122">
        <v>0.45280365459817384</v>
      </c>
      <c r="X102" s="122">
        <v>0.41797260424446814</v>
      </c>
      <c r="Y102" s="122">
        <v>0.38314155389076243</v>
      </c>
      <c r="Z102" s="122">
        <v>0.34831050353705673</v>
      </c>
      <c r="AA102" s="122">
        <v>0.31347945318335124</v>
      </c>
      <c r="AB102" s="122">
        <v>0.27864840282964554</v>
      </c>
      <c r="AC102" s="122">
        <v>0.24381735247593983</v>
      </c>
      <c r="AD102" s="122">
        <v>0.20898630212223412</v>
      </c>
      <c r="AE102" s="122">
        <v>0.17415525176852842</v>
      </c>
      <c r="AF102" s="122">
        <v>0.13932420141482271</v>
      </c>
      <c r="AG102" s="122">
        <v>0.10449315106111712</v>
      </c>
      <c r="AH102" s="122">
        <v>6.9662100707411412E-2</v>
      </c>
      <c r="AI102" s="122">
        <v>3.4831050353705706E-2</v>
      </c>
      <c r="AJ102" s="123">
        <v>0</v>
      </c>
    </row>
    <row r="103" spans="1:36" customFormat="1" x14ac:dyDescent="0.3">
      <c r="A103" s="7" t="s">
        <v>15</v>
      </c>
      <c r="B103" s="76" t="s">
        <v>526</v>
      </c>
      <c r="C103" s="152">
        <v>0</v>
      </c>
      <c r="D103" s="109">
        <v>0</v>
      </c>
      <c r="E103" s="109">
        <v>0</v>
      </c>
      <c r="F103" s="109">
        <v>0</v>
      </c>
      <c r="G103" s="109">
        <v>0</v>
      </c>
      <c r="H103" s="109">
        <v>0</v>
      </c>
      <c r="I103" s="122">
        <v>0</v>
      </c>
      <c r="J103" s="122">
        <v>0</v>
      </c>
      <c r="K103" s="122">
        <v>0</v>
      </c>
      <c r="L103" s="122">
        <v>0</v>
      </c>
      <c r="M103" s="122">
        <v>0</v>
      </c>
      <c r="N103" s="122">
        <v>0</v>
      </c>
      <c r="O103" s="122">
        <v>0</v>
      </c>
      <c r="P103" s="122">
        <v>0</v>
      </c>
      <c r="Q103" s="122">
        <v>0</v>
      </c>
      <c r="R103" s="122">
        <v>0</v>
      </c>
      <c r="S103" s="122">
        <v>0</v>
      </c>
      <c r="T103" s="122">
        <v>0</v>
      </c>
      <c r="U103" s="122">
        <v>0</v>
      </c>
      <c r="V103" s="122">
        <v>0</v>
      </c>
      <c r="W103" s="122">
        <v>0</v>
      </c>
      <c r="X103" s="122">
        <v>0</v>
      </c>
      <c r="Y103" s="122">
        <v>0</v>
      </c>
      <c r="Z103" s="122">
        <v>0</v>
      </c>
      <c r="AA103" s="122">
        <v>0</v>
      </c>
      <c r="AB103" s="122">
        <v>0</v>
      </c>
      <c r="AC103" s="122">
        <v>0</v>
      </c>
      <c r="AD103" s="122">
        <v>0</v>
      </c>
      <c r="AE103" s="122">
        <v>0</v>
      </c>
      <c r="AF103" s="122">
        <v>0</v>
      </c>
      <c r="AG103" s="122">
        <v>0</v>
      </c>
      <c r="AH103" s="122">
        <v>0</v>
      </c>
      <c r="AI103" s="122">
        <v>0</v>
      </c>
      <c r="AJ103" s="123">
        <v>0</v>
      </c>
    </row>
    <row r="104" spans="1:36" customFormat="1" x14ac:dyDescent="0.3">
      <c r="A104" s="7" t="s">
        <v>16</v>
      </c>
      <c r="B104" s="76" t="s">
        <v>526</v>
      </c>
      <c r="C104" s="152">
        <v>0</v>
      </c>
      <c r="D104" s="109">
        <v>0</v>
      </c>
      <c r="E104" s="109">
        <v>0</v>
      </c>
      <c r="F104" s="109">
        <v>0</v>
      </c>
      <c r="G104" s="109">
        <v>0</v>
      </c>
      <c r="H104" s="109">
        <v>0</v>
      </c>
      <c r="I104" s="122">
        <v>0</v>
      </c>
      <c r="J104" s="122">
        <v>0</v>
      </c>
      <c r="K104" s="122">
        <v>0</v>
      </c>
      <c r="L104" s="122">
        <v>0</v>
      </c>
      <c r="M104" s="122">
        <v>0</v>
      </c>
      <c r="N104" s="122">
        <v>0</v>
      </c>
      <c r="O104" s="122">
        <v>0</v>
      </c>
      <c r="P104" s="122">
        <v>0</v>
      </c>
      <c r="Q104" s="122">
        <v>0</v>
      </c>
      <c r="R104" s="122">
        <v>0</v>
      </c>
      <c r="S104" s="122">
        <v>0</v>
      </c>
      <c r="T104" s="122">
        <v>0</v>
      </c>
      <c r="U104" s="122">
        <v>0</v>
      </c>
      <c r="V104" s="122">
        <v>0</v>
      </c>
      <c r="W104" s="122">
        <v>0</v>
      </c>
      <c r="X104" s="122">
        <v>0</v>
      </c>
      <c r="Y104" s="122">
        <v>0</v>
      </c>
      <c r="Z104" s="122">
        <v>0</v>
      </c>
      <c r="AA104" s="122">
        <v>0</v>
      </c>
      <c r="AB104" s="122">
        <v>0</v>
      </c>
      <c r="AC104" s="122">
        <v>0</v>
      </c>
      <c r="AD104" s="122">
        <v>0</v>
      </c>
      <c r="AE104" s="122">
        <v>0</v>
      </c>
      <c r="AF104" s="122">
        <v>0</v>
      </c>
      <c r="AG104" s="122">
        <v>0</v>
      </c>
      <c r="AH104" s="122">
        <v>0</v>
      </c>
      <c r="AI104" s="122">
        <v>0</v>
      </c>
      <c r="AJ104" s="123">
        <v>0</v>
      </c>
    </row>
    <row r="105" spans="1:36" customFormat="1" x14ac:dyDescent="0.3">
      <c r="A105" s="7" t="s">
        <v>17</v>
      </c>
      <c r="B105" s="76" t="s">
        <v>526</v>
      </c>
      <c r="C105" s="152">
        <v>0</v>
      </c>
      <c r="D105" s="109">
        <v>0</v>
      </c>
      <c r="E105" s="109">
        <v>0</v>
      </c>
      <c r="F105" s="109">
        <v>0</v>
      </c>
      <c r="G105" s="109">
        <v>0</v>
      </c>
      <c r="H105" s="109">
        <v>0</v>
      </c>
      <c r="I105" s="122">
        <v>0</v>
      </c>
      <c r="J105" s="122">
        <v>0</v>
      </c>
      <c r="K105" s="122">
        <v>0</v>
      </c>
      <c r="L105" s="122">
        <v>0</v>
      </c>
      <c r="M105" s="122">
        <v>0</v>
      </c>
      <c r="N105" s="122">
        <v>0</v>
      </c>
      <c r="O105" s="122">
        <v>0</v>
      </c>
      <c r="P105" s="122">
        <v>0</v>
      </c>
      <c r="Q105" s="122">
        <v>0</v>
      </c>
      <c r="R105" s="122">
        <v>0</v>
      </c>
      <c r="S105" s="122">
        <v>0</v>
      </c>
      <c r="T105" s="122">
        <v>0</v>
      </c>
      <c r="U105" s="122">
        <v>0</v>
      </c>
      <c r="V105" s="122">
        <v>0</v>
      </c>
      <c r="W105" s="122">
        <v>0</v>
      </c>
      <c r="X105" s="122">
        <v>0</v>
      </c>
      <c r="Y105" s="122">
        <v>0</v>
      </c>
      <c r="Z105" s="122">
        <v>0</v>
      </c>
      <c r="AA105" s="122">
        <v>0</v>
      </c>
      <c r="AB105" s="122">
        <v>0</v>
      </c>
      <c r="AC105" s="122">
        <v>0</v>
      </c>
      <c r="AD105" s="122">
        <v>0</v>
      </c>
      <c r="AE105" s="122">
        <v>0</v>
      </c>
      <c r="AF105" s="122">
        <v>0</v>
      </c>
      <c r="AG105" s="122">
        <v>0</v>
      </c>
      <c r="AH105" s="122">
        <v>0</v>
      </c>
      <c r="AI105" s="122">
        <v>0</v>
      </c>
      <c r="AJ105" s="123">
        <v>0</v>
      </c>
    </row>
    <row r="106" spans="1:36" customFormat="1" x14ac:dyDescent="0.3">
      <c r="A106" s="7" t="s">
        <v>18</v>
      </c>
      <c r="B106" s="76" t="s">
        <v>526</v>
      </c>
      <c r="C106" s="152">
        <v>0</v>
      </c>
      <c r="D106" s="109">
        <v>0</v>
      </c>
      <c r="E106" s="109">
        <v>0</v>
      </c>
      <c r="F106" s="109">
        <v>0</v>
      </c>
      <c r="G106" s="109">
        <v>0</v>
      </c>
      <c r="H106" s="109">
        <v>0</v>
      </c>
      <c r="I106" s="122">
        <v>0</v>
      </c>
      <c r="J106" s="122">
        <v>0</v>
      </c>
      <c r="K106" s="122">
        <v>0</v>
      </c>
      <c r="L106" s="122">
        <v>0</v>
      </c>
      <c r="M106" s="122">
        <v>0</v>
      </c>
      <c r="N106" s="122">
        <v>0</v>
      </c>
      <c r="O106" s="122">
        <v>0</v>
      </c>
      <c r="P106" s="122">
        <v>0</v>
      </c>
      <c r="Q106" s="122">
        <v>0</v>
      </c>
      <c r="R106" s="122">
        <v>0</v>
      </c>
      <c r="S106" s="122">
        <v>0</v>
      </c>
      <c r="T106" s="122">
        <v>0</v>
      </c>
      <c r="U106" s="122">
        <v>0</v>
      </c>
      <c r="V106" s="122">
        <v>0</v>
      </c>
      <c r="W106" s="122">
        <v>0</v>
      </c>
      <c r="X106" s="122">
        <v>0</v>
      </c>
      <c r="Y106" s="122">
        <v>0</v>
      </c>
      <c r="Z106" s="122">
        <v>0</v>
      </c>
      <c r="AA106" s="122">
        <v>0</v>
      </c>
      <c r="AB106" s="122">
        <v>0</v>
      </c>
      <c r="AC106" s="122">
        <v>0</v>
      </c>
      <c r="AD106" s="122">
        <v>0</v>
      </c>
      <c r="AE106" s="122">
        <v>0</v>
      </c>
      <c r="AF106" s="122">
        <v>0</v>
      </c>
      <c r="AG106" s="122">
        <v>0</v>
      </c>
      <c r="AH106" s="122">
        <v>0</v>
      </c>
      <c r="AI106" s="122">
        <v>0</v>
      </c>
      <c r="AJ106" s="123">
        <v>0</v>
      </c>
    </row>
    <row r="107" spans="1:36" customFormat="1" x14ac:dyDescent="0.3">
      <c r="A107" s="16" t="s">
        <v>19</v>
      </c>
      <c r="B107" s="77" t="s">
        <v>526</v>
      </c>
      <c r="C107" s="151">
        <v>1.4566748130761973E-3</v>
      </c>
      <c r="D107" s="106">
        <v>1.0434608396103298E-3</v>
      </c>
      <c r="E107" s="106">
        <v>1.0395557845326007E-3</v>
      </c>
      <c r="F107" s="106">
        <v>7.3240395591833945E-4</v>
      </c>
      <c r="G107" s="106">
        <v>5.9354653045073566E-4</v>
      </c>
      <c r="H107" s="106">
        <v>4.9991799764070323E-4</v>
      </c>
      <c r="I107" s="120">
        <v>3.6196349497724961E-2</v>
      </c>
      <c r="J107" s="120">
        <v>7.1892780997809227E-2</v>
      </c>
      <c r="K107" s="120">
        <v>0.10758921249789348</v>
      </c>
      <c r="L107" s="120">
        <v>0.14328564399797775</v>
      </c>
      <c r="M107" s="120">
        <v>0.17898207549806203</v>
      </c>
      <c r="N107" s="120">
        <v>0.21467850699814625</v>
      </c>
      <c r="O107" s="120">
        <v>0.2503749384982305</v>
      </c>
      <c r="P107" s="120">
        <v>0.28607136999831478</v>
      </c>
      <c r="Q107" s="120">
        <v>0.32176780149839906</v>
      </c>
      <c r="R107" s="120">
        <v>0.35746423299848334</v>
      </c>
      <c r="S107" s="120">
        <v>0.39316066449856762</v>
      </c>
      <c r="T107" s="120">
        <v>0.42885709599865179</v>
      </c>
      <c r="U107" s="120">
        <v>0.46455352749873607</v>
      </c>
      <c r="V107" s="120">
        <v>0.5002499589988203</v>
      </c>
      <c r="W107" s="120">
        <v>0.53594639049890458</v>
      </c>
      <c r="X107" s="120">
        <v>0.57164282199898886</v>
      </c>
      <c r="Y107" s="120">
        <v>0.60733925349907314</v>
      </c>
      <c r="Z107" s="120">
        <v>0.64303568499915742</v>
      </c>
      <c r="AA107" s="120">
        <v>0.6787321164992417</v>
      </c>
      <c r="AB107" s="120">
        <v>0.71442854799932598</v>
      </c>
      <c r="AC107" s="120">
        <v>0.75012497949941026</v>
      </c>
      <c r="AD107" s="120">
        <v>0.78582141099949454</v>
      </c>
      <c r="AE107" s="120">
        <v>0.8215178424995786</v>
      </c>
      <c r="AF107" s="120">
        <v>0.85721427399966288</v>
      </c>
      <c r="AG107" s="120">
        <v>0.89291070549974716</v>
      </c>
      <c r="AH107" s="120">
        <v>0.92860713699983144</v>
      </c>
      <c r="AI107" s="120">
        <v>0.96430356849991572</v>
      </c>
      <c r="AJ107" s="121">
        <v>1</v>
      </c>
    </row>
    <row r="108" spans="1:36" customFormat="1" x14ac:dyDescent="0.3">
      <c r="A108" s="7" t="s">
        <v>20</v>
      </c>
      <c r="B108" s="76" t="s">
        <v>526</v>
      </c>
      <c r="C108" s="152">
        <v>0.10256732886490673</v>
      </c>
      <c r="D108" s="109">
        <v>0.11993191070201265</v>
      </c>
      <c r="E108" s="109">
        <v>0.1036098231152327</v>
      </c>
      <c r="F108" s="109">
        <v>8.9575033926387951E-2</v>
      </c>
      <c r="G108" s="109">
        <v>9.6812209385073289E-2</v>
      </c>
      <c r="H108" s="109">
        <v>8.6535212603466236E-2</v>
      </c>
      <c r="I108" s="122">
        <v>8.3444669296199578E-2</v>
      </c>
      <c r="J108" s="122">
        <v>8.0354125988932934E-2</v>
      </c>
      <c r="K108" s="122">
        <v>7.7263582681666276E-2</v>
      </c>
      <c r="L108" s="122">
        <v>7.4173039374399632E-2</v>
      </c>
      <c r="M108" s="122">
        <v>7.1082496067132975E-2</v>
      </c>
      <c r="N108" s="122">
        <v>6.7991952759866331E-2</v>
      </c>
      <c r="O108" s="122">
        <v>6.4901409452599673E-2</v>
      </c>
      <c r="P108" s="122">
        <v>6.1810866145333029E-2</v>
      </c>
      <c r="Q108" s="122">
        <v>5.8720322838066372E-2</v>
      </c>
      <c r="R108" s="122">
        <v>5.5629779530799721E-2</v>
      </c>
      <c r="S108" s="122">
        <v>5.253923622353307E-2</v>
      </c>
      <c r="T108" s="122">
        <v>4.9448692916266419E-2</v>
      </c>
      <c r="U108" s="122">
        <v>4.6358149608999775E-2</v>
      </c>
      <c r="V108" s="122">
        <v>4.3267606301733118E-2</v>
      </c>
      <c r="W108" s="122">
        <v>4.0177062994466467E-2</v>
      </c>
      <c r="X108" s="122">
        <v>3.7086519687199816E-2</v>
      </c>
      <c r="Y108" s="122">
        <v>3.3995976379933165E-2</v>
      </c>
      <c r="Z108" s="122">
        <v>3.0905433072666515E-2</v>
      </c>
      <c r="AA108" s="122">
        <v>2.7814889765399857E-2</v>
      </c>
      <c r="AB108" s="122">
        <v>2.4724346458133206E-2</v>
      </c>
      <c r="AC108" s="122">
        <v>2.1633803150866562E-2</v>
      </c>
      <c r="AD108" s="122">
        <v>1.8543259843599905E-2</v>
      </c>
      <c r="AE108" s="122">
        <v>1.5452716536333261E-2</v>
      </c>
      <c r="AF108" s="122">
        <v>1.2362173229066603E-2</v>
      </c>
      <c r="AG108" s="122">
        <v>9.2716299217999454E-3</v>
      </c>
      <c r="AH108" s="122">
        <v>6.1810866145333154E-3</v>
      </c>
      <c r="AI108" s="122">
        <v>3.0905433072666577E-3</v>
      </c>
      <c r="AJ108" s="123">
        <v>0</v>
      </c>
    </row>
    <row r="109" spans="1:36" customFormat="1" x14ac:dyDescent="0.3">
      <c r="A109" s="7" t="s">
        <v>21</v>
      </c>
      <c r="B109" s="76" t="s">
        <v>526</v>
      </c>
      <c r="C109" s="152">
        <v>0</v>
      </c>
      <c r="D109" s="109">
        <v>0</v>
      </c>
      <c r="E109" s="109">
        <v>0</v>
      </c>
      <c r="F109" s="109">
        <v>0</v>
      </c>
      <c r="G109" s="109">
        <v>0</v>
      </c>
      <c r="H109" s="109">
        <v>0</v>
      </c>
      <c r="I109" s="122">
        <v>0</v>
      </c>
      <c r="J109" s="122">
        <v>0</v>
      </c>
      <c r="K109" s="122">
        <v>0</v>
      </c>
      <c r="L109" s="122">
        <v>0</v>
      </c>
      <c r="M109" s="122">
        <v>0</v>
      </c>
      <c r="N109" s="122">
        <v>0</v>
      </c>
      <c r="O109" s="122">
        <v>0</v>
      </c>
      <c r="P109" s="122">
        <v>0</v>
      </c>
      <c r="Q109" s="122">
        <v>0</v>
      </c>
      <c r="R109" s="122">
        <v>0</v>
      </c>
      <c r="S109" s="122">
        <v>0</v>
      </c>
      <c r="T109" s="122">
        <v>0</v>
      </c>
      <c r="U109" s="122">
        <v>0</v>
      </c>
      <c r="V109" s="122">
        <v>0</v>
      </c>
      <c r="W109" s="122">
        <v>0</v>
      </c>
      <c r="X109" s="122">
        <v>0</v>
      </c>
      <c r="Y109" s="122">
        <v>0</v>
      </c>
      <c r="Z109" s="122">
        <v>0</v>
      </c>
      <c r="AA109" s="122">
        <v>0</v>
      </c>
      <c r="AB109" s="122">
        <v>0</v>
      </c>
      <c r="AC109" s="122">
        <v>0</v>
      </c>
      <c r="AD109" s="122">
        <v>0</v>
      </c>
      <c r="AE109" s="122">
        <v>0</v>
      </c>
      <c r="AF109" s="122">
        <v>0</v>
      </c>
      <c r="AG109" s="122">
        <v>0</v>
      </c>
      <c r="AH109" s="122">
        <v>0</v>
      </c>
      <c r="AI109" s="122">
        <v>0</v>
      </c>
      <c r="AJ109" s="123">
        <v>0</v>
      </c>
    </row>
    <row r="110" spans="1:36" customFormat="1" x14ac:dyDescent="0.3">
      <c r="A110" s="7" t="s">
        <v>22</v>
      </c>
      <c r="B110" s="76" t="s">
        <v>526</v>
      </c>
      <c r="C110" s="152">
        <v>0.2173003467121114</v>
      </c>
      <c r="D110" s="109">
        <v>0.19395363138284993</v>
      </c>
      <c r="E110" s="109">
        <v>0.16321178468525199</v>
      </c>
      <c r="F110" s="109">
        <v>0.18614928859995286</v>
      </c>
      <c r="G110" s="109">
        <v>0.1604147474807508</v>
      </c>
      <c r="H110" s="109">
        <v>0.20550449893265205</v>
      </c>
      <c r="I110" s="122">
        <v>0.19816505254220018</v>
      </c>
      <c r="J110" s="122">
        <v>0.19082560615174832</v>
      </c>
      <c r="K110" s="122">
        <v>0.18348615976129648</v>
      </c>
      <c r="L110" s="122">
        <v>0.17614671337084462</v>
      </c>
      <c r="M110" s="122">
        <v>0.16880726698039275</v>
      </c>
      <c r="N110" s="122">
        <v>0.16146782058994089</v>
      </c>
      <c r="O110" s="122">
        <v>0.15412837419948905</v>
      </c>
      <c r="P110" s="122">
        <v>0.14678892780903718</v>
      </c>
      <c r="Q110" s="122">
        <v>0.13944948141858532</v>
      </c>
      <c r="R110" s="122">
        <v>0.13211003502813345</v>
      </c>
      <c r="S110" s="122">
        <v>0.1247705886376816</v>
      </c>
      <c r="T110" s="122">
        <v>0.11743114224722974</v>
      </c>
      <c r="U110" s="122">
        <v>0.11009169585677787</v>
      </c>
      <c r="V110" s="122">
        <v>0.10275224946632602</v>
      </c>
      <c r="W110" s="122">
        <v>9.5412803075874159E-2</v>
      </c>
      <c r="X110" s="122">
        <v>8.8073356685422308E-2</v>
      </c>
      <c r="Y110" s="122">
        <v>8.0733910294970443E-2</v>
      </c>
      <c r="Z110" s="122">
        <v>7.3394463904518592E-2</v>
      </c>
      <c r="AA110" s="122">
        <v>6.6055017514066727E-2</v>
      </c>
      <c r="AB110" s="122">
        <v>5.871557112361489E-2</v>
      </c>
      <c r="AC110" s="122">
        <v>5.1376124733163026E-2</v>
      </c>
      <c r="AD110" s="122">
        <v>4.4036678342711161E-2</v>
      </c>
      <c r="AE110" s="122">
        <v>3.6697231952259296E-2</v>
      </c>
      <c r="AF110" s="122">
        <v>2.9357785561807431E-2</v>
      </c>
      <c r="AG110" s="122">
        <v>2.2018339171355567E-2</v>
      </c>
      <c r="AH110" s="122">
        <v>1.4678892780903702E-2</v>
      </c>
      <c r="AI110" s="122">
        <v>7.339446390451837E-3</v>
      </c>
      <c r="AJ110" s="123">
        <v>0</v>
      </c>
    </row>
    <row r="111" spans="1:36" customFormat="1" x14ac:dyDescent="0.3">
      <c r="A111" s="7" t="s">
        <v>23</v>
      </c>
      <c r="B111" s="76" t="s">
        <v>526</v>
      </c>
      <c r="C111" s="152">
        <v>0.14795723307834033</v>
      </c>
      <c r="D111" s="109">
        <v>0.14906811990617197</v>
      </c>
      <c r="E111" s="109">
        <v>0.15821703207586776</v>
      </c>
      <c r="F111" s="109">
        <v>0.14846874477830338</v>
      </c>
      <c r="G111" s="109">
        <v>0.13420720482594775</v>
      </c>
      <c r="H111" s="109">
        <v>0.1315462746888027</v>
      </c>
      <c r="I111" s="122">
        <v>0.12684819344991688</v>
      </c>
      <c r="J111" s="122">
        <v>0.12215011221103107</v>
      </c>
      <c r="K111" s="122">
        <v>0.11745203097214527</v>
      </c>
      <c r="L111" s="122">
        <v>0.11275394973325946</v>
      </c>
      <c r="M111" s="122">
        <v>0.10805586849437365</v>
      </c>
      <c r="N111" s="122">
        <v>0.10335778725548783</v>
      </c>
      <c r="O111" s="122">
        <v>9.8659706016602025E-2</v>
      </c>
      <c r="P111" s="122">
        <v>9.3961624777716218E-2</v>
      </c>
      <c r="Q111" s="122">
        <v>8.9263543538830398E-2</v>
      </c>
      <c r="R111" s="122">
        <v>8.4565462299944591E-2</v>
      </c>
      <c r="S111" s="122">
        <v>7.9867381061058784E-2</v>
      </c>
      <c r="T111" s="122">
        <v>7.5169299822172964E-2</v>
      </c>
      <c r="U111" s="122">
        <v>7.0471218583287157E-2</v>
      </c>
      <c r="V111" s="122">
        <v>6.577313734440135E-2</v>
      </c>
      <c r="W111" s="122">
        <v>6.1075056105515543E-2</v>
      </c>
      <c r="X111" s="122">
        <v>5.6376974866629723E-2</v>
      </c>
      <c r="Y111" s="122">
        <v>5.167889362774393E-2</v>
      </c>
      <c r="Z111" s="122">
        <v>4.6980812388858109E-2</v>
      </c>
      <c r="AA111" s="122">
        <v>4.2282731149972302E-2</v>
      </c>
      <c r="AB111" s="122">
        <v>3.7584649911086482E-2</v>
      </c>
      <c r="AC111" s="122">
        <v>3.2886568672200675E-2</v>
      </c>
      <c r="AD111" s="122">
        <v>2.8188487433314868E-2</v>
      </c>
      <c r="AE111" s="122">
        <v>2.3490406194429048E-2</v>
      </c>
      <c r="AF111" s="122">
        <v>1.8792324955543241E-2</v>
      </c>
      <c r="AG111" s="122">
        <v>1.4094243716657434E-2</v>
      </c>
      <c r="AH111" s="122">
        <v>9.3961624777716135E-3</v>
      </c>
      <c r="AI111" s="122">
        <v>4.6980812388858206E-3</v>
      </c>
      <c r="AJ111" s="123">
        <v>0</v>
      </c>
    </row>
    <row r="112" spans="1:36" customFormat="1" x14ac:dyDescent="0.3">
      <c r="A112" s="7" t="s">
        <v>24</v>
      </c>
      <c r="B112" s="76" t="s">
        <v>526</v>
      </c>
      <c r="C112" s="152">
        <v>0</v>
      </c>
      <c r="D112" s="109">
        <v>0</v>
      </c>
      <c r="E112" s="109">
        <v>0</v>
      </c>
      <c r="F112" s="109">
        <v>0</v>
      </c>
      <c r="G112" s="109">
        <v>0</v>
      </c>
      <c r="H112" s="109">
        <v>0</v>
      </c>
      <c r="I112" s="122">
        <v>0</v>
      </c>
      <c r="J112" s="122">
        <v>0</v>
      </c>
      <c r="K112" s="122">
        <v>0</v>
      </c>
      <c r="L112" s="122">
        <v>0</v>
      </c>
      <c r="M112" s="122">
        <v>0</v>
      </c>
      <c r="N112" s="122">
        <v>0</v>
      </c>
      <c r="O112" s="122">
        <v>0</v>
      </c>
      <c r="P112" s="122">
        <v>0</v>
      </c>
      <c r="Q112" s="122">
        <v>0</v>
      </c>
      <c r="R112" s="122">
        <v>0</v>
      </c>
      <c r="S112" s="122">
        <v>0</v>
      </c>
      <c r="T112" s="122">
        <v>0</v>
      </c>
      <c r="U112" s="122">
        <v>0</v>
      </c>
      <c r="V112" s="122">
        <v>0</v>
      </c>
      <c r="W112" s="122">
        <v>0</v>
      </c>
      <c r="X112" s="122">
        <v>0</v>
      </c>
      <c r="Y112" s="122">
        <v>0</v>
      </c>
      <c r="Z112" s="122">
        <v>0</v>
      </c>
      <c r="AA112" s="122">
        <v>0</v>
      </c>
      <c r="AB112" s="122">
        <v>0</v>
      </c>
      <c r="AC112" s="122">
        <v>0</v>
      </c>
      <c r="AD112" s="122">
        <v>0</v>
      </c>
      <c r="AE112" s="122">
        <v>0</v>
      </c>
      <c r="AF112" s="122">
        <v>0</v>
      </c>
      <c r="AG112" s="122">
        <v>0</v>
      </c>
      <c r="AH112" s="122">
        <v>0</v>
      </c>
      <c r="AI112" s="122">
        <v>0</v>
      </c>
      <c r="AJ112" s="123">
        <v>0</v>
      </c>
    </row>
    <row r="113" spans="1:36" customFormat="1" x14ac:dyDescent="0.3">
      <c r="A113" s="7" t="s">
        <v>25</v>
      </c>
      <c r="B113" s="76" t="s">
        <v>526</v>
      </c>
      <c r="C113" s="152">
        <v>4.2341741303679022E-2</v>
      </c>
      <c r="D113" s="109">
        <v>5.7620603203842151E-2</v>
      </c>
      <c r="E113" s="109">
        <v>6.5082145514912135E-2</v>
      </c>
      <c r="F113" s="109">
        <v>7.3005370441800443E-2</v>
      </c>
      <c r="G113" s="109">
        <v>8.0117051442263318E-2</v>
      </c>
      <c r="H113" s="109">
        <v>8.2442998480486404E-2</v>
      </c>
      <c r="I113" s="122">
        <v>7.9498605677611883E-2</v>
      </c>
      <c r="J113" s="122">
        <v>7.6554212874737376E-2</v>
      </c>
      <c r="K113" s="122">
        <v>7.3609820071862855E-2</v>
      </c>
      <c r="L113" s="122">
        <v>7.0665427268988348E-2</v>
      </c>
      <c r="M113" s="122">
        <v>6.7721034466113827E-2</v>
      </c>
      <c r="N113" s="122">
        <v>6.477664166323932E-2</v>
      </c>
      <c r="O113" s="122">
        <v>6.18322488603648E-2</v>
      </c>
      <c r="P113" s="122">
        <v>5.8887856057490293E-2</v>
      </c>
      <c r="Q113" s="122">
        <v>5.5943463254615772E-2</v>
      </c>
      <c r="R113" s="122">
        <v>5.2999070451741258E-2</v>
      </c>
      <c r="S113" s="122">
        <v>5.0054677648866744E-2</v>
      </c>
      <c r="T113" s="122">
        <v>4.711028484599223E-2</v>
      </c>
      <c r="U113" s="122">
        <v>4.4165892043117716E-2</v>
      </c>
      <c r="V113" s="122">
        <v>4.1221499240243202E-2</v>
      </c>
      <c r="W113" s="122">
        <v>3.8277106437368688E-2</v>
      </c>
      <c r="X113" s="122">
        <v>3.5332713634494174E-2</v>
      </c>
      <c r="Y113" s="122">
        <v>3.238832083161966E-2</v>
      </c>
      <c r="Z113" s="122">
        <v>2.9443928028745146E-2</v>
      </c>
      <c r="AA113" s="122">
        <v>2.6499535225870625E-2</v>
      </c>
      <c r="AB113" s="122">
        <v>2.3555142422996111E-2</v>
      </c>
      <c r="AC113" s="122">
        <v>2.0610749620121598E-2</v>
      </c>
      <c r="AD113" s="122">
        <v>1.7666356817247084E-2</v>
      </c>
      <c r="AE113" s="122">
        <v>1.4721964014372563E-2</v>
      </c>
      <c r="AF113" s="122">
        <v>1.1777571211498056E-2</v>
      </c>
      <c r="AG113" s="122">
        <v>8.8331784086235349E-3</v>
      </c>
      <c r="AH113" s="122">
        <v>5.8887856057490279E-3</v>
      </c>
      <c r="AI113" s="122">
        <v>2.944392802874507E-3</v>
      </c>
      <c r="AJ113" s="123">
        <v>0</v>
      </c>
    </row>
    <row r="114" spans="1:36" customFormat="1" x14ac:dyDescent="0.3">
      <c r="A114" s="7" t="s">
        <v>26</v>
      </c>
      <c r="B114" s="76" t="s">
        <v>526</v>
      </c>
      <c r="C114" s="152">
        <v>2.6630808637729052E-2</v>
      </c>
      <c r="D114" s="109">
        <v>2.6899724804594564E-2</v>
      </c>
      <c r="E114" s="109">
        <v>2.7126147270402808E-2</v>
      </c>
      <c r="F114" s="109">
        <v>2.6485226209754874E-2</v>
      </c>
      <c r="G114" s="109">
        <v>2.7296102299582254E-2</v>
      </c>
      <c r="H114" s="109">
        <v>2.5077572914587794E-2</v>
      </c>
      <c r="I114" s="122">
        <v>2.4181945310495372E-2</v>
      </c>
      <c r="J114" s="122">
        <v>2.3286317706402951E-2</v>
      </c>
      <c r="K114" s="122">
        <v>2.2390690102310529E-2</v>
      </c>
      <c r="L114" s="122">
        <v>2.1495062498218108E-2</v>
      </c>
      <c r="M114" s="122">
        <v>2.059943489412569E-2</v>
      </c>
      <c r="N114" s="122">
        <v>1.9703807290033265E-2</v>
      </c>
      <c r="O114" s="122">
        <v>1.8808179685940847E-2</v>
      </c>
      <c r="P114" s="122">
        <v>1.7912552081848422E-2</v>
      </c>
      <c r="Q114" s="122">
        <v>1.7016924477756004E-2</v>
      </c>
      <c r="R114" s="122">
        <v>1.6121296873663583E-2</v>
      </c>
      <c r="S114" s="122">
        <v>1.5225669269571161E-2</v>
      </c>
      <c r="T114" s="122">
        <v>1.4330041665478738E-2</v>
      </c>
      <c r="U114" s="122">
        <v>1.3434414061386317E-2</v>
      </c>
      <c r="V114" s="122">
        <v>1.2538786457293897E-2</v>
      </c>
      <c r="W114" s="122">
        <v>1.1643158853201475E-2</v>
      </c>
      <c r="X114" s="122">
        <v>1.0747531249109054E-2</v>
      </c>
      <c r="Y114" s="122">
        <v>9.8519036450166343E-3</v>
      </c>
      <c r="Z114" s="122">
        <v>8.9562760409242111E-3</v>
      </c>
      <c r="AA114" s="122">
        <v>8.0606484368317931E-3</v>
      </c>
      <c r="AB114" s="122">
        <v>7.1650208327393716E-3</v>
      </c>
      <c r="AC114" s="122">
        <v>6.2693932286469502E-3</v>
      </c>
      <c r="AD114" s="122">
        <v>5.3737656245545287E-3</v>
      </c>
      <c r="AE114" s="122">
        <v>4.4781380204621073E-3</v>
      </c>
      <c r="AF114" s="122">
        <v>3.5825104163696823E-3</v>
      </c>
      <c r="AG114" s="122">
        <v>2.6868828122772609E-3</v>
      </c>
      <c r="AH114" s="122">
        <v>1.7912552081848394E-3</v>
      </c>
      <c r="AI114" s="122">
        <v>8.9562760409242145E-4</v>
      </c>
      <c r="AJ114" s="123">
        <v>0</v>
      </c>
    </row>
    <row r="115" spans="1:36" customFormat="1" x14ac:dyDescent="0.3">
      <c r="A115" s="7" t="s">
        <v>27</v>
      </c>
      <c r="B115" s="76" t="s">
        <v>526</v>
      </c>
      <c r="C115" s="152">
        <v>0.36120488508031767</v>
      </c>
      <c r="D115" s="109">
        <v>0.35647265715215876</v>
      </c>
      <c r="E115" s="109">
        <v>0.38943041960043512</v>
      </c>
      <c r="F115" s="109">
        <v>0.40767571838833666</v>
      </c>
      <c r="G115" s="109">
        <v>0.44213038629791201</v>
      </c>
      <c r="H115" s="109">
        <v>0.35791428151772198</v>
      </c>
      <c r="I115" s="122">
        <v>0.34513162860637475</v>
      </c>
      <c r="J115" s="122">
        <v>0.33234897569502753</v>
      </c>
      <c r="K115" s="122">
        <v>0.31956632278368036</v>
      </c>
      <c r="L115" s="122">
        <v>0.30678366987233313</v>
      </c>
      <c r="M115" s="122">
        <v>0.29400101696098591</v>
      </c>
      <c r="N115" s="122">
        <v>0.28121836404963874</v>
      </c>
      <c r="O115" s="122">
        <v>0.26843571113829146</v>
      </c>
      <c r="P115" s="122">
        <v>0.25565305822694429</v>
      </c>
      <c r="Q115" s="122">
        <v>0.24287040531559706</v>
      </c>
      <c r="R115" s="122">
        <v>0.23008775240424983</v>
      </c>
      <c r="S115" s="122">
        <v>0.21730509949290264</v>
      </c>
      <c r="T115" s="122">
        <v>0.20452244658155544</v>
      </c>
      <c r="U115" s="122">
        <v>0.19173979367020821</v>
      </c>
      <c r="V115" s="122">
        <v>0.17895714075886099</v>
      </c>
      <c r="W115" s="122">
        <v>0.16617448784751379</v>
      </c>
      <c r="X115" s="122">
        <v>0.15339183493616657</v>
      </c>
      <c r="Y115" s="122">
        <v>0.14060918202481934</v>
      </c>
      <c r="Z115" s="122">
        <v>0.12782652911347211</v>
      </c>
      <c r="AA115" s="122">
        <v>0.11504387620212492</v>
      </c>
      <c r="AB115" s="122">
        <v>0.10226122329077769</v>
      </c>
      <c r="AC115" s="122">
        <v>8.9478570379430522E-2</v>
      </c>
      <c r="AD115" s="122">
        <v>7.6695917468083297E-2</v>
      </c>
      <c r="AE115" s="122">
        <v>6.3913264556736016E-2</v>
      </c>
      <c r="AF115" s="122">
        <v>5.1130611645388901E-2</v>
      </c>
      <c r="AG115" s="122">
        <v>3.8347958734041676E-2</v>
      </c>
      <c r="AH115" s="122">
        <v>2.5565305822694451E-2</v>
      </c>
      <c r="AI115" s="122">
        <v>1.2782652911347225E-2</v>
      </c>
      <c r="AJ115" s="123">
        <v>0</v>
      </c>
    </row>
    <row r="116" spans="1:36" customFormat="1" x14ac:dyDescent="0.3">
      <c r="A116" s="11" t="s">
        <v>28</v>
      </c>
      <c r="B116" s="78" t="s">
        <v>526</v>
      </c>
      <c r="C116" s="155">
        <v>0.10053890745932269</v>
      </c>
      <c r="D116" s="112">
        <v>9.5010587649319231E-2</v>
      </c>
      <c r="E116" s="112">
        <v>9.2283091953364871E-2</v>
      </c>
      <c r="F116" s="112">
        <v>6.7908213699545472E-2</v>
      </c>
      <c r="G116" s="112">
        <v>5.8428751738019868E-2</v>
      </c>
      <c r="H116" s="112">
        <v>0.11047924286464206</v>
      </c>
      <c r="I116" s="112">
        <v>0.10653355561947631</v>
      </c>
      <c r="J116" s="112">
        <v>0.10258786837431039</v>
      </c>
      <c r="K116" s="112">
        <v>9.8642181129144746E-2</v>
      </c>
      <c r="L116" s="112">
        <v>9.4696493883978938E-2</v>
      </c>
      <c r="M116" s="112">
        <v>9.0750806638813186E-2</v>
      </c>
      <c r="N116" s="112">
        <v>8.6805119393647323E-2</v>
      </c>
      <c r="O116" s="112">
        <v>8.2859432148481627E-2</v>
      </c>
      <c r="P116" s="112">
        <v>7.8913744903315708E-2</v>
      </c>
      <c r="Q116" s="112">
        <v>7.4968057658149956E-2</v>
      </c>
      <c r="R116" s="112">
        <v>7.1022370412984148E-2</v>
      </c>
      <c r="S116" s="112">
        <v>6.7076683167818368E-2</v>
      </c>
      <c r="T116" s="112">
        <v>6.3130995922652755E-2</v>
      </c>
      <c r="U116" s="112">
        <v>5.9185308677487003E-2</v>
      </c>
      <c r="V116" s="112">
        <v>5.523962143232114E-2</v>
      </c>
      <c r="W116" s="112">
        <v>5.1293934187155277E-2</v>
      </c>
      <c r="X116" s="112">
        <v>4.7348246941989469E-2</v>
      </c>
      <c r="Y116" s="112">
        <v>4.3402559696823662E-2</v>
      </c>
      <c r="Z116" s="112">
        <v>3.9456872451657882E-2</v>
      </c>
      <c r="AA116" s="112">
        <v>3.5511185206492074E-2</v>
      </c>
      <c r="AB116" s="112">
        <v>3.1565497961326267E-2</v>
      </c>
      <c r="AC116" s="112">
        <v>2.7619810716160431E-2</v>
      </c>
      <c r="AD116" s="112">
        <v>2.3674123470994624E-2</v>
      </c>
      <c r="AE116" s="112">
        <v>1.9728436225829107E-2</v>
      </c>
      <c r="AF116" s="112">
        <v>1.5782748980663203E-2</v>
      </c>
      <c r="AG116" s="112">
        <v>1.1837061735497423E-2</v>
      </c>
      <c r="AH116" s="112">
        <v>7.8913744903316152E-3</v>
      </c>
      <c r="AI116" s="112">
        <v>3.9456872451658111E-3</v>
      </c>
      <c r="AJ116" s="113">
        <v>0</v>
      </c>
    </row>
    <row r="117" spans="1:36" customFormat="1" x14ac:dyDescent="0.3">
      <c r="A117" s="7" t="s">
        <v>29</v>
      </c>
      <c r="B117" s="76" t="s">
        <v>526</v>
      </c>
      <c r="C117" s="152">
        <v>3.3716815029754592E-2</v>
      </c>
      <c r="D117" s="109">
        <v>3.8575101548092759E-2</v>
      </c>
      <c r="E117" s="109">
        <v>3.9759742731748912E-2</v>
      </c>
      <c r="F117" s="109">
        <v>4.4386899746656341E-2</v>
      </c>
      <c r="G117" s="109">
        <v>3.7691361904523921E-2</v>
      </c>
      <c r="H117" s="109">
        <v>3.7378444566458925E-2</v>
      </c>
      <c r="I117" s="122">
        <v>7.1757785831942533E-2</v>
      </c>
      <c r="J117" s="122">
        <v>0.10613712709742615</v>
      </c>
      <c r="K117" s="122">
        <v>0.14051646836290976</v>
      </c>
      <c r="L117" s="122">
        <v>0.17489580962839335</v>
      </c>
      <c r="M117" s="122">
        <v>0.20927515089387699</v>
      </c>
      <c r="N117" s="122">
        <v>0.24365449215936058</v>
      </c>
      <c r="O117" s="122">
        <v>0.27803383342484422</v>
      </c>
      <c r="P117" s="122">
        <v>0.31241317469032781</v>
      </c>
      <c r="Q117" s="122">
        <v>0.34679251595581145</v>
      </c>
      <c r="R117" s="122">
        <v>0.3811718572212951</v>
      </c>
      <c r="S117" s="122">
        <v>0.41555119848677868</v>
      </c>
      <c r="T117" s="122">
        <v>0.44993053975226227</v>
      </c>
      <c r="U117" s="122">
        <v>0.48430988101774586</v>
      </c>
      <c r="V117" s="122">
        <v>0.51868922228322945</v>
      </c>
      <c r="W117" s="122">
        <v>0.55306856354871303</v>
      </c>
      <c r="X117" s="122">
        <v>0.58744790481419662</v>
      </c>
      <c r="Y117" s="122">
        <v>0.62182724607968021</v>
      </c>
      <c r="Z117" s="122">
        <v>0.65620658734516391</v>
      </c>
      <c r="AA117" s="122">
        <v>0.69058592861064749</v>
      </c>
      <c r="AB117" s="122">
        <v>0.72496526987613119</v>
      </c>
      <c r="AC117" s="122">
        <v>0.75934461114161467</v>
      </c>
      <c r="AD117" s="122">
        <v>0.79372395240709837</v>
      </c>
      <c r="AE117" s="122">
        <v>0.82810329367258195</v>
      </c>
      <c r="AF117" s="122">
        <v>0.86248263493806554</v>
      </c>
      <c r="AG117" s="122">
        <v>0.89686197620354913</v>
      </c>
      <c r="AH117" s="122">
        <v>0.93124131746903271</v>
      </c>
      <c r="AI117" s="122">
        <v>0.96562065873451641</v>
      </c>
      <c r="AJ117" s="123">
        <v>1</v>
      </c>
    </row>
    <row r="118" spans="1:36" customFormat="1" x14ac:dyDescent="0.3">
      <c r="A118" s="7" t="s">
        <v>30</v>
      </c>
      <c r="B118" s="76" t="s">
        <v>526</v>
      </c>
      <c r="C118" s="152">
        <v>0.57264702700044268</v>
      </c>
      <c r="D118" s="109">
        <v>0.57591947155951451</v>
      </c>
      <c r="E118" s="109">
        <v>0.57521015080099103</v>
      </c>
      <c r="F118" s="109">
        <v>0.54368175239694649</v>
      </c>
      <c r="G118" s="109">
        <v>0.53621715500777078</v>
      </c>
      <c r="H118" s="109">
        <v>0.56396692032387596</v>
      </c>
      <c r="I118" s="122">
        <v>0.54382524459802328</v>
      </c>
      <c r="J118" s="122">
        <v>0.52368356887217049</v>
      </c>
      <c r="K118" s="122">
        <v>0.50354189314631781</v>
      </c>
      <c r="L118" s="122">
        <v>0.48340021742046513</v>
      </c>
      <c r="M118" s="122">
        <v>0.46325854169461239</v>
      </c>
      <c r="N118" s="122">
        <v>0.44311686596875965</v>
      </c>
      <c r="O118" s="122">
        <v>0.42297519024290697</v>
      </c>
      <c r="P118" s="122">
        <v>0.40283351451705429</v>
      </c>
      <c r="Q118" s="122">
        <v>0.3826918387912015</v>
      </c>
      <c r="R118" s="122">
        <v>0.36255016306534882</v>
      </c>
      <c r="S118" s="122">
        <v>0.34240848733949614</v>
      </c>
      <c r="T118" s="122">
        <v>0.3222668116136434</v>
      </c>
      <c r="U118" s="122">
        <v>0.30212513588779066</v>
      </c>
      <c r="V118" s="122">
        <v>0.28198346016193798</v>
      </c>
      <c r="W118" s="122">
        <v>0.2618417844360853</v>
      </c>
      <c r="X118" s="122">
        <v>0.24170010871023256</v>
      </c>
      <c r="Y118" s="122">
        <v>0.22155843298437983</v>
      </c>
      <c r="Z118" s="122">
        <v>0.20141675725852709</v>
      </c>
      <c r="AA118" s="122">
        <v>0.18127508153267441</v>
      </c>
      <c r="AB118" s="122">
        <v>0.16113340580682173</v>
      </c>
      <c r="AC118" s="122">
        <v>0.14099173008096899</v>
      </c>
      <c r="AD118" s="122">
        <v>0.12085005435511631</v>
      </c>
      <c r="AE118" s="122">
        <v>0.10070837862926357</v>
      </c>
      <c r="AF118" s="122">
        <v>8.0566702903410836E-2</v>
      </c>
      <c r="AG118" s="122">
        <v>6.0425027177558155E-2</v>
      </c>
      <c r="AH118" s="122">
        <v>4.0283351451705363E-2</v>
      </c>
      <c r="AI118" s="122">
        <v>2.0141675725852681E-2</v>
      </c>
      <c r="AJ118" s="123">
        <v>0</v>
      </c>
    </row>
    <row r="119" spans="1:36" customFormat="1" x14ac:dyDescent="0.3">
      <c r="A119" s="7" t="s">
        <v>31</v>
      </c>
      <c r="B119" s="76" t="s">
        <v>526</v>
      </c>
      <c r="C119" s="152">
        <v>0</v>
      </c>
      <c r="D119" s="109">
        <v>0</v>
      </c>
      <c r="E119" s="109">
        <v>0</v>
      </c>
      <c r="F119" s="109">
        <v>0</v>
      </c>
      <c r="G119" s="109">
        <v>0</v>
      </c>
      <c r="H119" s="109">
        <v>0</v>
      </c>
      <c r="I119" s="122">
        <v>1.1102230246251565E-16</v>
      </c>
      <c r="J119" s="122">
        <v>8.3266726846886741E-17</v>
      </c>
      <c r="K119" s="122">
        <v>8.3266726846886741E-17</v>
      </c>
      <c r="L119" s="122">
        <v>5.5511151231257827E-17</v>
      </c>
      <c r="M119" s="122">
        <v>0</v>
      </c>
      <c r="N119" s="122">
        <v>5.5511151231257827E-17</v>
      </c>
      <c r="O119" s="122">
        <v>2.7755575615628914E-17</v>
      </c>
      <c r="P119" s="122">
        <v>0</v>
      </c>
      <c r="Q119" s="122">
        <v>1.1102230246251565E-16</v>
      </c>
      <c r="R119" s="122">
        <v>0</v>
      </c>
      <c r="S119" s="122">
        <v>0</v>
      </c>
      <c r="T119" s="122">
        <v>2.7755575615628914E-17</v>
      </c>
      <c r="U119" s="122">
        <v>5.5511151231257827E-17</v>
      </c>
      <c r="V119" s="122">
        <v>5.5511151231257827E-17</v>
      </c>
      <c r="W119" s="122">
        <v>5.5511151231257827E-17</v>
      </c>
      <c r="X119" s="122">
        <v>8.3266726846886741E-17</v>
      </c>
      <c r="Y119" s="122">
        <v>1.3877787807814457E-16</v>
      </c>
      <c r="Z119" s="122">
        <v>5.5511151231257827E-17</v>
      </c>
      <c r="AA119" s="122">
        <v>2.7755575615628914E-17</v>
      </c>
      <c r="AB119" s="122">
        <v>-8.3266726846886741E-17</v>
      </c>
      <c r="AC119" s="122">
        <v>8.3266726846886741E-17</v>
      </c>
      <c r="AD119" s="122">
        <v>-2.7755575615628914E-17</v>
      </c>
      <c r="AE119" s="122">
        <v>0</v>
      </c>
      <c r="AF119" s="122">
        <v>5.5511151231257827E-17</v>
      </c>
      <c r="AG119" s="122">
        <v>2.7755575615628914E-17</v>
      </c>
      <c r="AH119" s="122">
        <v>1.3877787807814457E-16</v>
      </c>
      <c r="AI119" s="122">
        <v>0</v>
      </c>
      <c r="AJ119" s="123">
        <v>0</v>
      </c>
    </row>
    <row r="120" spans="1:36" customFormat="1" x14ac:dyDescent="0.3">
      <c r="A120" s="7" t="s">
        <v>32</v>
      </c>
      <c r="B120" s="76" t="s">
        <v>526</v>
      </c>
      <c r="C120" s="152">
        <v>0.26400550828702113</v>
      </c>
      <c r="D120" s="109">
        <v>0.26322481087082406</v>
      </c>
      <c r="E120" s="109">
        <v>0.25639426610984661</v>
      </c>
      <c r="F120" s="109">
        <v>0.26942667597277675</v>
      </c>
      <c r="G120" s="109">
        <v>0.29114879430577667</v>
      </c>
      <c r="H120" s="109">
        <v>0.25643868423868377</v>
      </c>
      <c r="I120" s="122">
        <v>0.24728015980158791</v>
      </c>
      <c r="J120" s="122">
        <v>0.23812163536449207</v>
      </c>
      <c r="K120" s="122">
        <v>0.22896311092739621</v>
      </c>
      <c r="L120" s="122">
        <v>0.21980458649030038</v>
      </c>
      <c r="M120" s="122">
        <v>0.21064606205320452</v>
      </c>
      <c r="N120" s="122">
        <v>0.20148753761610866</v>
      </c>
      <c r="O120" s="122">
        <v>0.19232901317901283</v>
      </c>
      <c r="P120" s="122">
        <v>0.18317048874191699</v>
      </c>
      <c r="Q120" s="122">
        <v>0.17401196430482113</v>
      </c>
      <c r="R120" s="122">
        <v>0.16485343986772527</v>
      </c>
      <c r="S120" s="122">
        <v>0.15569491543062941</v>
      </c>
      <c r="T120" s="122">
        <v>0.14653639099353358</v>
      </c>
      <c r="U120" s="122">
        <v>0.13737786655643774</v>
      </c>
      <c r="V120" s="122">
        <v>0.12821934211934188</v>
      </c>
      <c r="W120" s="122">
        <v>0.11906081768224602</v>
      </c>
      <c r="X120" s="122">
        <v>0.10990229324515019</v>
      </c>
      <c r="Y120" s="122">
        <v>0.10074376880805433</v>
      </c>
      <c r="Z120" s="122">
        <v>9.1585244370958496E-2</v>
      </c>
      <c r="AA120" s="122">
        <v>8.2426719933862663E-2</v>
      </c>
      <c r="AB120" s="122">
        <v>7.3268195496766803E-2</v>
      </c>
      <c r="AC120" s="122">
        <v>6.4109671059670942E-2</v>
      </c>
      <c r="AD120" s="122">
        <v>5.4951146622575081E-2</v>
      </c>
      <c r="AE120" s="122">
        <v>4.5792622185479248E-2</v>
      </c>
      <c r="AF120" s="122">
        <v>3.6634097748383387E-2</v>
      </c>
      <c r="AG120" s="122">
        <v>2.7475573311287554E-2</v>
      </c>
      <c r="AH120" s="122">
        <v>1.8317048874191694E-2</v>
      </c>
      <c r="AI120" s="122">
        <v>9.1585244370958607E-3</v>
      </c>
      <c r="AJ120" s="123">
        <v>0</v>
      </c>
    </row>
    <row r="121" spans="1:36" customFormat="1" x14ac:dyDescent="0.3">
      <c r="A121" s="7" t="s">
        <v>33</v>
      </c>
      <c r="B121" s="76" t="s">
        <v>526</v>
      </c>
      <c r="C121" s="152">
        <v>0.12963064968278168</v>
      </c>
      <c r="D121" s="109">
        <v>0.12228061602156873</v>
      </c>
      <c r="E121" s="109">
        <v>0.12863603089261552</v>
      </c>
      <c r="F121" s="109">
        <v>0.14250426107829003</v>
      </c>
      <c r="G121" s="109">
        <v>0.13494305357175757</v>
      </c>
      <c r="H121" s="109">
        <v>0.14221595087098127</v>
      </c>
      <c r="I121" s="122">
        <v>0.13713680976844622</v>
      </c>
      <c r="J121" s="122">
        <v>0.13205766866591118</v>
      </c>
      <c r="K121" s="122">
        <v>0.12697852756337613</v>
      </c>
      <c r="L121" s="122">
        <v>0.12189938646084109</v>
      </c>
      <c r="M121" s="122">
        <v>0.11682024535830604</v>
      </c>
      <c r="N121" s="122">
        <v>0.111741104255771</v>
      </c>
      <c r="O121" s="122">
        <v>0.10666196315323595</v>
      </c>
      <c r="P121" s="122">
        <v>0.1015828220507009</v>
      </c>
      <c r="Q121" s="122">
        <v>9.650368094816586E-2</v>
      </c>
      <c r="R121" s="122">
        <v>9.1424539845630814E-2</v>
      </c>
      <c r="S121" s="122">
        <v>8.6345398743095769E-2</v>
      </c>
      <c r="T121" s="122">
        <v>8.1266257640560724E-2</v>
      </c>
      <c r="U121" s="122">
        <v>7.6187116538025679E-2</v>
      </c>
      <c r="V121" s="122">
        <v>7.1107975435490633E-2</v>
      </c>
      <c r="W121" s="122">
        <v>6.6028834332955588E-2</v>
      </c>
      <c r="X121" s="122">
        <v>6.0949693230420543E-2</v>
      </c>
      <c r="Y121" s="122">
        <v>5.5870552127885498E-2</v>
      </c>
      <c r="Z121" s="122">
        <v>5.0791411025350452E-2</v>
      </c>
      <c r="AA121" s="122">
        <v>4.5712269922815407E-2</v>
      </c>
      <c r="AB121" s="122">
        <v>4.0633128820280362E-2</v>
      </c>
      <c r="AC121" s="122">
        <v>3.5553987717745317E-2</v>
      </c>
      <c r="AD121" s="122">
        <v>3.0474846615210271E-2</v>
      </c>
      <c r="AE121" s="122">
        <v>2.5395705512675226E-2</v>
      </c>
      <c r="AF121" s="122">
        <v>2.0316564410140181E-2</v>
      </c>
      <c r="AG121" s="122">
        <v>1.5237423307605136E-2</v>
      </c>
      <c r="AH121" s="122">
        <v>1.015828220507009E-2</v>
      </c>
      <c r="AI121" s="122">
        <v>5.0791411025350452E-3</v>
      </c>
      <c r="AJ121" s="123">
        <v>0</v>
      </c>
    </row>
    <row r="122" spans="1:36" customFormat="1" x14ac:dyDescent="0.3">
      <c r="A122" s="7" t="s">
        <v>34</v>
      </c>
      <c r="B122" s="76" t="s">
        <v>526</v>
      </c>
      <c r="C122" s="152">
        <v>0</v>
      </c>
      <c r="D122" s="109">
        <v>0</v>
      </c>
      <c r="E122" s="109">
        <v>0</v>
      </c>
      <c r="F122" s="109">
        <v>0</v>
      </c>
      <c r="G122" s="109">
        <v>0</v>
      </c>
      <c r="H122" s="109">
        <v>0</v>
      </c>
      <c r="I122" s="122">
        <v>0</v>
      </c>
      <c r="J122" s="122">
        <v>0</v>
      </c>
      <c r="K122" s="122">
        <v>0</v>
      </c>
      <c r="L122" s="122">
        <v>0</v>
      </c>
      <c r="M122" s="122">
        <v>0</v>
      </c>
      <c r="N122" s="122">
        <v>0</v>
      </c>
      <c r="O122" s="122">
        <v>0</v>
      </c>
      <c r="P122" s="122">
        <v>0</v>
      </c>
      <c r="Q122" s="122">
        <v>0</v>
      </c>
      <c r="R122" s="122">
        <v>0</v>
      </c>
      <c r="S122" s="122">
        <v>0</v>
      </c>
      <c r="T122" s="122">
        <v>0</v>
      </c>
      <c r="U122" s="122">
        <v>0</v>
      </c>
      <c r="V122" s="122">
        <v>0</v>
      </c>
      <c r="W122" s="122">
        <v>0</v>
      </c>
      <c r="X122" s="122">
        <v>0</v>
      </c>
      <c r="Y122" s="122">
        <v>0</v>
      </c>
      <c r="Z122" s="122">
        <v>0</v>
      </c>
      <c r="AA122" s="122">
        <v>0</v>
      </c>
      <c r="AB122" s="122">
        <v>0</v>
      </c>
      <c r="AC122" s="122">
        <v>0</v>
      </c>
      <c r="AD122" s="122">
        <v>0</v>
      </c>
      <c r="AE122" s="122">
        <v>0</v>
      </c>
      <c r="AF122" s="122">
        <v>0</v>
      </c>
      <c r="AG122" s="122">
        <v>0</v>
      </c>
      <c r="AH122" s="122">
        <v>0</v>
      </c>
      <c r="AI122" s="122">
        <v>0</v>
      </c>
      <c r="AJ122" s="123">
        <v>0</v>
      </c>
    </row>
    <row r="123" spans="1:36" customFormat="1" x14ac:dyDescent="0.3">
      <c r="A123" s="16" t="s">
        <v>36</v>
      </c>
      <c r="B123" s="77" t="s">
        <v>526</v>
      </c>
      <c r="C123" s="151">
        <v>7.8040245854244601E-5</v>
      </c>
      <c r="D123" s="106">
        <v>1.1814161677346006E-4</v>
      </c>
      <c r="E123" s="106">
        <v>7.7888830210489529E-4</v>
      </c>
      <c r="F123" s="106">
        <v>2.6172324465876661E-4</v>
      </c>
      <c r="G123" s="106">
        <v>6.7391085577320014E-4</v>
      </c>
      <c r="H123" s="106">
        <v>3.3227340073789399E-4</v>
      </c>
      <c r="I123" s="120">
        <f>1-I124-I125-I126-I127-I128-I129-I130-I131</f>
        <v>2.5320831634303365E-2</v>
      </c>
      <c r="J123" s="120">
        <f t="shared" ref="J123:AJ123" si="10">1-J124-J125-J126-J127-J128-J129-J130-J131</f>
        <v>5.0308948981181087E-2</v>
      </c>
      <c r="K123" s="120">
        <f t="shared" si="10"/>
        <v>7.5297066328058673E-2</v>
      </c>
      <c r="L123" s="120">
        <f t="shared" si="10"/>
        <v>0.10028518367493632</v>
      </c>
      <c r="M123" s="120">
        <f t="shared" si="10"/>
        <v>0.125273301021814</v>
      </c>
      <c r="N123" s="120">
        <f t="shared" si="10"/>
        <v>0.15026141836869161</v>
      </c>
      <c r="O123" s="120">
        <f t="shared" si="10"/>
        <v>0.17524953571556937</v>
      </c>
      <c r="P123" s="120">
        <f t="shared" si="10"/>
        <v>0.20023765306244692</v>
      </c>
      <c r="Q123" s="120">
        <f t="shared" si="10"/>
        <v>0.22522577040932465</v>
      </c>
      <c r="R123" s="120">
        <f t="shared" si="10"/>
        <v>0.25021388775620212</v>
      </c>
      <c r="S123" s="120">
        <f t="shared" si="10"/>
        <v>0.27520200510308002</v>
      </c>
      <c r="T123" s="120">
        <f t="shared" si="10"/>
        <v>0.30019012244995757</v>
      </c>
      <c r="U123" s="120">
        <f t="shared" si="10"/>
        <v>0.32517823979683513</v>
      </c>
      <c r="V123" s="120">
        <f t="shared" si="10"/>
        <v>0.35016635714371297</v>
      </c>
      <c r="W123" s="120">
        <f t="shared" si="10"/>
        <v>0.37515447449059053</v>
      </c>
      <c r="X123" s="120">
        <f t="shared" si="10"/>
        <v>0.4001425918374682</v>
      </c>
      <c r="Y123" s="120">
        <f t="shared" si="10"/>
        <v>0.42513070918434581</v>
      </c>
      <c r="Z123" s="120">
        <f t="shared" si="10"/>
        <v>0.45011882653122348</v>
      </c>
      <c r="AA123" s="120">
        <f t="shared" si="10"/>
        <v>0.47510694387810121</v>
      </c>
      <c r="AB123" s="120">
        <f t="shared" si="10"/>
        <v>0.50009506122497882</v>
      </c>
      <c r="AC123" s="120">
        <f t="shared" si="10"/>
        <v>0.52508317857185649</v>
      </c>
      <c r="AD123" s="120">
        <f t="shared" si="10"/>
        <v>0.55007129591873405</v>
      </c>
      <c r="AE123" s="120">
        <f t="shared" si="10"/>
        <v>0.57505941326561183</v>
      </c>
      <c r="AF123" s="120">
        <f t="shared" si="10"/>
        <v>0.60004753061248939</v>
      </c>
      <c r="AG123" s="120">
        <f t="shared" si="10"/>
        <v>0.62503564795936695</v>
      </c>
      <c r="AH123" s="120">
        <f t="shared" si="10"/>
        <v>0.65002376530624484</v>
      </c>
      <c r="AI123" s="120">
        <f t="shared" si="10"/>
        <v>0.67501188265312229</v>
      </c>
      <c r="AJ123" s="121">
        <f t="shared" si="10"/>
        <v>0.7</v>
      </c>
    </row>
    <row r="124" spans="1:36" customFormat="1" x14ac:dyDescent="0.3">
      <c r="A124" s="7" t="s">
        <v>37</v>
      </c>
      <c r="B124" s="76" t="s">
        <v>526</v>
      </c>
      <c r="C124" s="152">
        <v>8.3618562627905998E-2</v>
      </c>
      <c r="D124" s="109">
        <v>7.7179490427876765E-2</v>
      </c>
      <c r="E124" s="109">
        <v>7.3833918005429947E-2</v>
      </c>
      <c r="F124" s="109">
        <v>8.2134572586068127E-2</v>
      </c>
      <c r="G124" s="109">
        <v>7.8519154620246168E-2</v>
      </c>
      <c r="H124" s="109">
        <v>7.6581101831880202E-2</v>
      </c>
      <c r="I124" s="122">
        <v>7.741749105217019E-2</v>
      </c>
      <c r="J124" s="122">
        <v>7.8253880272460191E-2</v>
      </c>
      <c r="K124" s="122">
        <v>7.9090269492750179E-2</v>
      </c>
      <c r="L124" s="122">
        <v>7.992665871304018E-2</v>
      </c>
      <c r="M124" s="122">
        <v>8.0763047933330168E-2</v>
      </c>
      <c r="N124" s="122">
        <v>8.1599437153620155E-2</v>
      </c>
      <c r="O124" s="122">
        <v>8.2435826373910157E-2</v>
      </c>
      <c r="P124" s="122">
        <v>8.3272215594200144E-2</v>
      </c>
      <c r="Q124" s="122">
        <v>8.4108604814490145E-2</v>
      </c>
      <c r="R124" s="122">
        <v>8.4944994034780133E-2</v>
      </c>
      <c r="S124" s="122">
        <v>8.5781383255070121E-2</v>
      </c>
      <c r="T124" s="122">
        <v>8.6617772475360122E-2</v>
      </c>
      <c r="U124" s="122">
        <v>8.7454161695650109E-2</v>
      </c>
      <c r="V124" s="122">
        <v>8.8290550915940097E-2</v>
      </c>
      <c r="W124" s="122">
        <v>8.9126940136230098E-2</v>
      </c>
      <c r="X124" s="122">
        <v>8.9963329356520086E-2</v>
      </c>
      <c r="Y124" s="122">
        <v>9.0799718576810087E-2</v>
      </c>
      <c r="Z124" s="122">
        <v>9.1636107797100075E-2</v>
      </c>
      <c r="AA124" s="122">
        <v>9.2472497017390076E-2</v>
      </c>
      <c r="AB124" s="122">
        <v>9.3308886237680064E-2</v>
      </c>
      <c r="AC124" s="122">
        <v>9.4145275457970051E-2</v>
      </c>
      <c r="AD124" s="122">
        <v>9.4981664678260053E-2</v>
      </c>
      <c r="AE124" s="122">
        <v>9.581805389855004E-2</v>
      </c>
      <c r="AF124" s="122">
        <v>9.6654443118840028E-2</v>
      </c>
      <c r="AG124" s="122">
        <v>9.7490832339130029E-2</v>
      </c>
      <c r="AH124" s="122">
        <v>9.8327221559420017E-2</v>
      </c>
      <c r="AI124" s="122">
        <v>9.9163610779710018E-2</v>
      </c>
      <c r="AJ124" s="123">
        <v>0.1</v>
      </c>
    </row>
    <row r="125" spans="1:36" customFormat="1" x14ac:dyDescent="0.3">
      <c r="A125" s="7" t="s">
        <v>38</v>
      </c>
      <c r="B125" s="76" t="s">
        <v>526</v>
      </c>
      <c r="C125" s="152">
        <v>0.88204945149725378</v>
      </c>
      <c r="D125" s="109">
        <v>0.88668938690104748</v>
      </c>
      <c r="E125" s="109">
        <v>0.89138564808705611</v>
      </c>
      <c r="F125" s="109">
        <v>0.88102905628104322</v>
      </c>
      <c r="G125" s="109">
        <v>0.87304837218974229</v>
      </c>
      <c r="H125" s="109">
        <v>0.87475749647440604</v>
      </c>
      <c r="I125" s="122">
        <v>0.85065901445746295</v>
      </c>
      <c r="J125" s="122">
        <v>0.82656053244051986</v>
      </c>
      <c r="K125" s="122">
        <v>0.80246205042357677</v>
      </c>
      <c r="L125" s="122">
        <v>0.77836356840663379</v>
      </c>
      <c r="M125" s="122">
        <v>0.7542650863896907</v>
      </c>
      <c r="N125" s="122">
        <v>0.73016660437274761</v>
      </c>
      <c r="O125" s="122">
        <v>0.70606812235580452</v>
      </c>
      <c r="P125" s="122">
        <v>0.68196964033886143</v>
      </c>
      <c r="Q125" s="122">
        <v>0.65787115832191834</v>
      </c>
      <c r="R125" s="122">
        <v>0.63377267630497536</v>
      </c>
      <c r="S125" s="122">
        <v>0.60967419428803216</v>
      </c>
      <c r="T125" s="122">
        <v>0.58557571227108918</v>
      </c>
      <c r="U125" s="122">
        <v>0.56147723025414609</v>
      </c>
      <c r="V125" s="122">
        <v>0.537378748237203</v>
      </c>
      <c r="W125" s="122">
        <v>0.51328026622025991</v>
      </c>
      <c r="X125" s="122">
        <v>0.48918178420331687</v>
      </c>
      <c r="Y125" s="122">
        <v>0.46508330218637378</v>
      </c>
      <c r="Z125" s="122">
        <v>0.44098482016943069</v>
      </c>
      <c r="AA125" s="122">
        <v>0.4168863381524876</v>
      </c>
      <c r="AB125" s="122">
        <v>0.39278785613554457</v>
      </c>
      <c r="AC125" s="122">
        <v>0.36868937411860148</v>
      </c>
      <c r="AD125" s="122">
        <v>0.34459089210165839</v>
      </c>
      <c r="AE125" s="122">
        <v>0.3204924100847153</v>
      </c>
      <c r="AF125" s="122">
        <v>0.29639392806777221</v>
      </c>
      <c r="AG125" s="122">
        <v>0.27229544605082923</v>
      </c>
      <c r="AH125" s="122">
        <v>0.24819696403388614</v>
      </c>
      <c r="AI125" s="122">
        <v>0.22409848201694305</v>
      </c>
      <c r="AJ125" s="123">
        <v>0.2</v>
      </c>
    </row>
    <row r="126" spans="1:36" customFormat="1" x14ac:dyDescent="0.3">
      <c r="A126" s="7" t="s">
        <v>39</v>
      </c>
      <c r="B126" s="76" t="s">
        <v>526</v>
      </c>
      <c r="C126" s="152">
        <v>2.6117338878810768E-2</v>
      </c>
      <c r="D126" s="109">
        <v>2.7758902794861654E-2</v>
      </c>
      <c r="E126" s="109">
        <v>2.642762325108788E-2</v>
      </c>
      <c r="F126" s="109">
        <v>2.8525084329258894E-2</v>
      </c>
      <c r="G126" s="109">
        <v>3.7040304000689014E-2</v>
      </c>
      <c r="H126" s="109">
        <v>3.8362052140277707E-2</v>
      </c>
      <c r="I126" s="122">
        <v>3.6991978849553506E-2</v>
      </c>
      <c r="J126" s="122">
        <v>3.5621905558829298E-2</v>
      </c>
      <c r="K126" s="122">
        <v>3.4251832268105097E-2</v>
      </c>
      <c r="L126" s="122">
        <v>3.2881758977380889E-2</v>
      </c>
      <c r="M126" s="122">
        <v>3.1511685686656687E-2</v>
      </c>
      <c r="N126" s="122">
        <v>3.0141612395932486E-2</v>
      </c>
      <c r="O126" s="122">
        <v>2.8771539105208278E-2</v>
      </c>
      <c r="P126" s="122">
        <v>2.7401465814484077E-2</v>
      </c>
      <c r="Q126" s="122">
        <v>2.6031392523759873E-2</v>
      </c>
      <c r="R126" s="122">
        <v>2.4661319233035668E-2</v>
      </c>
      <c r="S126" s="122">
        <v>2.3291245942311464E-2</v>
      </c>
      <c r="T126" s="122">
        <v>2.1921172651587262E-2</v>
      </c>
      <c r="U126" s="122">
        <v>2.0551099360863058E-2</v>
      </c>
      <c r="V126" s="122">
        <v>1.9181026070138853E-2</v>
      </c>
      <c r="W126" s="122">
        <v>1.7810952779414649E-2</v>
      </c>
      <c r="X126" s="122">
        <v>1.6440879488690444E-2</v>
      </c>
      <c r="Y126" s="122">
        <v>1.5070806197966243E-2</v>
      </c>
      <c r="Z126" s="122">
        <v>1.3700732907242039E-2</v>
      </c>
      <c r="AA126" s="122">
        <v>1.2330659616517834E-2</v>
      </c>
      <c r="AB126" s="122">
        <v>1.096058632579363E-2</v>
      </c>
      <c r="AC126" s="122">
        <v>9.5905130350694284E-3</v>
      </c>
      <c r="AD126" s="122">
        <v>8.2204397443452204E-3</v>
      </c>
      <c r="AE126" s="122">
        <v>6.8503664536210193E-3</v>
      </c>
      <c r="AF126" s="122">
        <v>5.4802931628968182E-3</v>
      </c>
      <c r="AG126" s="122">
        <v>4.1102198721726102E-3</v>
      </c>
      <c r="AH126" s="122">
        <v>2.7401465814484091E-3</v>
      </c>
      <c r="AI126" s="122">
        <v>1.3700732907242011E-3</v>
      </c>
      <c r="AJ126" s="123">
        <v>0</v>
      </c>
    </row>
    <row r="127" spans="1:36" customFormat="1" x14ac:dyDescent="0.3">
      <c r="A127" s="7" t="s">
        <v>40</v>
      </c>
      <c r="B127" s="76" t="s">
        <v>526</v>
      </c>
      <c r="C127" s="152">
        <v>0</v>
      </c>
      <c r="D127" s="109">
        <v>0</v>
      </c>
      <c r="E127" s="109">
        <v>0</v>
      </c>
      <c r="F127" s="109">
        <v>0</v>
      </c>
      <c r="G127" s="109">
        <v>0</v>
      </c>
      <c r="H127" s="109">
        <v>0</v>
      </c>
      <c r="I127" s="122">
        <v>0</v>
      </c>
      <c r="J127" s="122">
        <v>0</v>
      </c>
      <c r="K127" s="122">
        <v>0</v>
      </c>
      <c r="L127" s="122">
        <v>0</v>
      </c>
      <c r="M127" s="122">
        <v>0</v>
      </c>
      <c r="N127" s="122">
        <v>0</v>
      </c>
      <c r="O127" s="122">
        <v>0</v>
      </c>
      <c r="P127" s="122">
        <v>0</v>
      </c>
      <c r="Q127" s="122">
        <v>0</v>
      </c>
      <c r="R127" s="122">
        <v>0</v>
      </c>
      <c r="S127" s="122">
        <v>0</v>
      </c>
      <c r="T127" s="122">
        <v>0</v>
      </c>
      <c r="U127" s="122">
        <v>0</v>
      </c>
      <c r="V127" s="122">
        <v>0</v>
      </c>
      <c r="W127" s="122">
        <v>0</v>
      </c>
      <c r="X127" s="122">
        <v>0</v>
      </c>
      <c r="Y127" s="122">
        <v>0</v>
      </c>
      <c r="Z127" s="122">
        <v>0</v>
      </c>
      <c r="AA127" s="122">
        <v>0</v>
      </c>
      <c r="AB127" s="122">
        <v>0</v>
      </c>
      <c r="AC127" s="122">
        <v>0</v>
      </c>
      <c r="AD127" s="122">
        <v>0</v>
      </c>
      <c r="AE127" s="122">
        <v>0</v>
      </c>
      <c r="AF127" s="122">
        <v>0</v>
      </c>
      <c r="AG127" s="122">
        <v>0</v>
      </c>
      <c r="AH127" s="122">
        <v>0</v>
      </c>
      <c r="AI127" s="122">
        <v>0</v>
      </c>
      <c r="AJ127" s="123">
        <v>0</v>
      </c>
    </row>
    <row r="128" spans="1:36" customFormat="1" x14ac:dyDescent="0.3">
      <c r="A128" s="7" t="s">
        <v>41</v>
      </c>
      <c r="B128" s="76" t="s">
        <v>526</v>
      </c>
      <c r="C128" s="152">
        <v>1.6432700448790721E-3</v>
      </c>
      <c r="D128" s="109">
        <v>1.6127689318170195E-3</v>
      </c>
      <c r="E128" s="109">
        <v>1.4147252700482096E-3</v>
      </c>
      <c r="F128" s="109">
        <v>1.172464613217616E-3</v>
      </c>
      <c r="G128" s="109">
        <v>1.2811557325357415E-3</v>
      </c>
      <c r="H128" s="109">
        <v>2.4500716593191139E-3</v>
      </c>
      <c r="I128" s="122">
        <v>2.362569100057717E-3</v>
      </c>
      <c r="J128" s="122">
        <v>2.2750665407963201E-3</v>
      </c>
      <c r="K128" s="122">
        <v>2.1875639815349232E-3</v>
      </c>
      <c r="L128" s="122">
        <v>2.1000614222735263E-3</v>
      </c>
      <c r="M128" s="122">
        <v>2.0125588630121294E-3</v>
      </c>
      <c r="N128" s="122">
        <v>1.9250563037507323E-3</v>
      </c>
      <c r="O128" s="122">
        <v>1.8375537444893354E-3</v>
      </c>
      <c r="P128" s="122">
        <v>1.7500511852279385E-3</v>
      </c>
      <c r="Q128" s="122">
        <v>1.6625486259665414E-3</v>
      </c>
      <c r="R128" s="122">
        <v>1.5750460667051445E-3</v>
      </c>
      <c r="S128" s="122">
        <v>1.4875435074437476E-3</v>
      </c>
      <c r="T128" s="122">
        <v>1.4000409481823507E-3</v>
      </c>
      <c r="U128" s="122">
        <v>1.3125383889209538E-3</v>
      </c>
      <c r="V128" s="122">
        <v>1.225035829659557E-3</v>
      </c>
      <c r="W128" s="122">
        <v>1.1375332703981598E-3</v>
      </c>
      <c r="X128" s="122">
        <v>1.0500307111367632E-3</v>
      </c>
      <c r="Y128" s="122">
        <v>9.6252815187536627E-4</v>
      </c>
      <c r="Z128" s="122">
        <v>8.7502559261396916E-4</v>
      </c>
      <c r="AA128" s="122">
        <v>7.8752303335257227E-4</v>
      </c>
      <c r="AB128" s="122">
        <v>7.0002047409117537E-4</v>
      </c>
      <c r="AC128" s="122">
        <v>6.1251791482977848E-4</v>
      </c>
      <c r="AD128" s="122">
        <v>5.2501535556838158E-4</v>
      </c>
      <c r="AE128" s="122">
        <v>4.3751279630698447E-4</v>
      </c>
      <c r="AF128" s="122">
        <v>3.5001023704558758E-4</v>
      </c>
      <c r="AG128" s="122">
        <v>2.6250767778419068E-4</v>
      </c>
      <c r="AH128" s="122">
        <v>1.7500511852279379E-4</v>
      </c>
      <c r="AI128" s="122">
        <v>8.7502559261396894E-5</v>
      </c>
      <c r="AJ128" s="123">
        <v>0</v>
      </c>
    </row>
    <row r="129" spans="1:36" customFormat="1" x14ac:dyDescent="0.3">
      <c r="A129" s="7" t="s">
        <v>101</v>
      </c>
      <c r="B129" s="76" t="s">
        <v>526</v>
      </c>
      <c r="C129" s="152">
        <v>3.1937970615849594E-4</v>
      </c>
      <c r="D129" s="109">
        <v>3.2528325151626002E-4</v>
      </c>
      <c r="E129" s="109">
        <v>0</v>
      </c>
      <c r="F129" s="109">
        <v>0</v>
      </c>
      <c r="G129" s="109">
        <v>0</v>
      </c>
      <c r="H129" s="109">
        <v>0</v>
      </c>
      <c r="I129" s="122">
        <v>0</v>
      </c>
      <c r="J129" s="122">
        <v>0</v>
      </c>
      <c r="K129" s="122">
        <v>0</v>
      </c>
      <c r="L129" s="122">
        <v>0</v>
      </c>
      <c r="M129" s="122">
        <v>0</v>
      </c>
      <c r="N129" s="122">
        <v>0</v>
      </c>
      <c r="O129" s="122">
        <v>0</v>
      </c>
      <c r="P129" s="122">
        <v>0</v>
      </c>
      <c r="Q129" s="122">
        <v>0</v>
      </c>
      <c r="R129" s="122">
        <v>0</v>
      </c>
      <c r="S129" s="122">
        <v>0</v>
      </c>
      <c r="T129" s="122">
        <v>0</v>
      </c>
      <c r="U129" s="122">
        <v>0</v>
      </c>
      <c r="V129" s="122">
        <v>0</v>
      </c>
      <c r="W129" s="122">
        <v>0</v>
      </c>
      <c r="X129" s="122">
        <v>0</v>
      </c>
      <c r="Y129" s="122">
        <v>0</v>
      </c>
      <c r="Z129" s="122">
        <v>0</v>
      </c>
      <c r="AA129" s="122">
        <v>0</v>
      </c>
      <c r="AB129" s="122">
        <v>0</v>
      </c>
      <c r="AC129" s="122">
        <v>0</v>
      </c>
      <c r="AD129" s="122">
        <v>0</v>
      </c>
      <c r="AE129" s="122">
        <v>0</v>
      </c>
      <c r="AF129" s="122">
        <v>0</v>
      </c>
      <c r="AG129" s="122">
        <v>0</v>
      </c>
      <c r="AH129" s="122">
        <v>0</v>
      </c>
      <c r="AI129" s="122">
        <v>0</v>
      </c>
      <c r="AJ129" s="123">
        <v>0</v>
      </c>
    </row>
    <row r="130" spans="1:36" customFormat="1" x14ac:dyDescent="0.3">
      <c r="A130" s="7" t="s">
        <v>42</v>
      </c>
      <c r="B130" s="76" t="s">
        <v>526</v>
      </c>
      <c r="C130" s="152">
        <v>0</v>
      </c>
      <c r="D130" s="109">
        <v>0</v>
      </c>
      <c r="E130" s="109">
        <v>0</v>
      </c>
      <c r="F130" s="109">
        <v>0</v>
      </c>
      <c r="G130" s="109">
        <v>0</v>
      </c>
      <c r="H130" s="109">
        <v>0</v>
      </c>
      <c r="I130" s="122">
        <v>0</v>
      </c>
      <c r="J130" s="122">
        <v>0</v>
      </c>
      <c r="K130" s="122">
        <v>0</v>
      </c>
      <c r="L130" s="122">
        <v>0</v>
      </c>
      <c r="M130" s="122">
        <v>0</v>
      </c>
      <c r="N130" s="122">
        <v>0</v>
      </c>
      <c r="O130" s="122">
        <v>0</v>
      </c>
      <c r="P130" s="122">
        <v>0</v>
      </c>
      <c r="Q130" s="122">
        <v>0</v>
      </c>
      <c r="R130" s="122">
        <v>0</v>
      </c>
      <c r="S130" s="122">
        <v>0</v>
      </c>
      <c r="T130" s="122">
        <v>0</v>
      </c>
      <c r="U130" s="122">
        <v>0</v>
      </c>
      <c r="V130" s="122">
        <v>0</v>
      </c>
      <c r="W130" s="122">
        <v>0</v>
      </c>
      <c r="X130" s="122">
        <v>0</v>
      </c>
      <c r="Y130" s="122">
        <v>0</v>
      </c>
      <c r="Z130" s="122">
        <v>0</v>
      </c>
      <c r="AA130" s="122">
        <v>0</v>
      </c>
      <c r="AB130" s="122">
        <v>0</v>
      </c>
      <c r="AC130" s="122">
        <v>0</v>
      </c>
      <c r="AD130" s="122">
        <v>0</v>
      </c>
      <c r="AE130" s="122">
        <v>0</v>
      </c>
      <c r="AF130" s="122">
        <v>0</v>
      </c>
      <c r="AG130" s="122">
        <v>0</v>
      </c>
      <c r="AH130" s="122">
        <v>0</v>
      </c>
      <c r="AI130" s="122">
        <v>0</v>
      </c>
      <c r="AJ130" s="123">
        <v>0</v>
      </c>
    </row>
    <row r="131" spans="1:36" customFormat="1" x14ac:dyDescent="0.3">
      <c r="A131" s="11" t="s">
        <v>43</v>
      </c>
      <c r="B131" s="78" t="s">
        <v>526</v>
      </c>
      <c r="C131" s="155">
        <v>6.1739569991377807E-3</v>
      </c>
      <c r="D131" s="112">
        <v>6.3168786647751045E-3</v>
      </c>
      <c r="E131" s="112">
        <v>6.1587973143097698E-3</v>
      </c>
      <c r="F131" s="112">
        <v>6.8773114642623296E-3</v>
      </c>
      <c r="G131" s="112">
        <v>9.4370806884523477E-3</v>
      </c>
      <c r="H131" s="112">
        <v>7.516563606691222E-3</v>
      </c>
      <c r="I131" s="124">
        <v>7.24811490645225E-3</v>
      </c>
      <c r="J131" s="124">
        <v>6.9796662062132772E-3</v>
      </c>
      <c r="K131" s="124">
        <v>6.7112175059743052E-3</v>
      </c>
      <c r="L131" s="124">
        <v>6.4427688057353332E-3</v>
      </c>
      <c r="M131" s="124">
        <v>6.1743201054963604E-3</v>
      </c>
      <c r="N131" s="124">
        <v>5.9058714052573884E-3</v>
      </c>
      <c r="O131" s="124">
        <v>5.6374227050184165E-3</v>
      </c>
      <c r="P131" s="124">
        <v>5.3689740047794445E-3</v>
      </c>
      <c r="Q131" s="124">
        <v>5.1005253045404717E-3</v>
      </c>
      <c r="R131" s="124">
        <v>4.8320766043014997E-3</v>
      </c>
      <c r="S131" s="124">
        <v>4.5636279040625278E-3</v>
      </c>
      <c r="T131" s="124">
        <v>4.2951792038235549E-3</v>
      </c>
      <c r="U131" s="124">
        <v>4.026730503584583E-3</v>
      </c>
      <c r="V131" s="124">
        <v>3.758281803345611E-3</v>
      </c>
      <c r="W131" s="124">
        <v>3.489833103106639E-3</v>
      </c>
      <c r="X131" s="124">
        <v>3.2213844028676662E-3</v>
      </c>
      <c r="Y131" s="124">
        <v>2.9529357026286942E-3</v>
      </c>
      <c r="Z131" s="124">
        <v>2.6844870023897214E-3</v>
      </c>
      <c r="AA131" s="124">
        <v>2.4160383021507503E-3</v>
      </c>
      <c r="AB131" s="124">
        <v>2.1475896019117775E-3</v>
      </c>
      <c r="AC131" s="124">
        <v>1.8791409016728055E-3</v>
      </c>
      <c r="AD131" s="124">
        <v>1.6106922014338335E-3</v>
      </c>
      <c r="AE131" s="124">
        <v>1.3422435011948616E-3</v>
      </c>
      <c r="AF131" s="124">
        <v>1.0737948009558887E-3</v>
      </c>
      <c r="AG131" s="124">
        <v>8.0534610071691676E-4</v>
      </c>
      <c r="AH131" s="124">
        <v>5.3689740047794393E-4</v>
      </c>
      <c r="AI131" s="124">
        <v>2.6844870023897283E-4</v>
      </c>
      <c r="AJ131" s="125">
        <v>0</v>
      </c>
    </row>
    <row r="132" spans="1:36" customFormat="1" x14ac:dyDescent="0.3">
      <c r="A132" s="7" t="s">
        <v>102</v>
      </c>
      <c r="B132" s="76" t="s">
        <v>526</v>
      </c>
      <c r="C132" s="152">
        <v>9.9728921480475005E-2</v>
      </c>
      <c r="D132" s="109">
        <v>0.2552496085523277</v>
      </c>
      <c r="E132" s="109">
        <v>0.28444305599391945</v>
      </c>
      <c r="F132" s="109">
        <v>0.28269204103859841</v>
      </c>
      <c r="G132" s="109">
        <v>0.35637921948469492</v>
      </c>
      <c r="H132" s="109">
        <v>0.45645464983593409</v>
      </c>
      <c r="I132" s="122">
        <v>0.25352224295534853</v>
      </c>
      <c r="J132" s="122">
        <v>0.24936932247806354</v>
      </c>
      <c r="K132" s="122">
        <v>0.24521640200077854</v>
      </c>
      <c r="L132" s="122">
        <v>0.24106348152349355</v>
      </c>
      <c r="M132" s="122">
        <v>0.23691056104620856</v>
      </c>
      <c r="N132" s="122">
        <v>0.23275764056892356</v>
      </c>
      <c r="O132" s="122">
        <v>0.22860472009163857</v>
      </c>
      <c r="P132" s="122">
        <v>0.2244517996143518</v>
      </c>
      <c r="Q132" s="122">
        <v>0.22029887913706681</v>
      </c>
      <c r="R132" s="122">
        <v>0.21614595865978181</v>
      </c>
      <c r="S132" s="122">
        <v>0.21199303818249682</v>
      </c>
      <c r="T132" s="122">
        <v>0.20784011770521182</v>
      </c>
      <c r="U132" s="122">
        <v>0.20368719722792683</v>
      </c>
      <c r="V132" s="122">
        <v>0.19953427675064184</v>
      </c>
      <c r="W132" s="122">
        <v>0.19538135627335684</v>
      </c>
      <c r="X132" s="122">
        <v>0.19122843579607007</v>
      </c>
      <c r="Y132" s="122">
        <v>0.18707551531878508</v>
      </c>
      <c r="Z132" s="122">
        <v>0.18292259484150009</v>
      </c>
      <c r="AA132" s="122">
        <v>0.17876967436421509</v>
      </c>
      <c r="AB132" s="122">
        <v>0.1746167538869301</v>
      </c>
      <c r="AC132" s="122">
        <v>0.1704638334096451</v>
      </c>
      <c r="AD132" s="122">
        <v>0.16631091293236011</v>
      </c>
      <c r="AE132" s="122">
        <v>0.16215799245507334</v>
      </c>
      <c r="AF132" s="122">
        <v>0.15800507197778835</v>
      </c>
      <c r="AG132" s="122">
        <v>0.15385215150050335</v>
      </c>
      <c r="AH132" s="122">
        <v>0.14969923102321836</v>
      </c>
      <c r="AI132" s="122">
        <v>0.14554631054593337</v>
      </c>
      <c r="AJ132" s="123">
        <v>0.14139339006864837</v>
      </c>
    </row>
    <row r="133" spans="1:36" customFormat="1" x14ac:dyDescent="0.3">
      <c r="A133" s="7" t="s">
        <v>103</v>
      </c>
      <c r="B133" s="76" t="s">
        <v>526</v>
      </c>
      <c r="C133" s="152">
        <v>0.56282960683624061</v>
      </c>
      <c r="D133" s="109">
        <v>0.45724245432720695</v>
      </c>
      <c r="E133" s="109">
        <v>0.43618316382070099</v>
      </c>
      <c r="F133" s="109">
        <v>0.36811129770286716</v>
      </c>
      <c r="G133" s="109">
        <v>0.30637656411492442</v>
      </c>
      <c r="H133" s="109">
        <v>0.36443398587027698</v>
      </c>
      <c r="I133" s="122">
        <v>0.44103386468869776</v>
      </c>
      <c r="J133" s="122">
        <v>0.44193417509666544</v>
      </c>
      <c r="K133" s="122">
        <v>0.44283448550463311</v>
      </c>
      <c r="L133" s="122">
        <v>0.44373479591260101</v>
      </c>
      <c r="M133" s="122">
        <v>0.44463510632056868</v>
      </c>
      <c r="N133" s="122">
        <v>0.44553541672853636</v>
      </c>
      <c r="O133" s="122">
        <v>0.44643572713650426</v>
      </c>
      <c r="P133" s="122">
        <v>0.44733603754447193</v>
      </c>
      <c r="Q133" s="122">
        <v>0.44823634795243961</v>
      </c>
      <c r="R133" s="122">
        <v>0.4491366583604075</v>
      </c>
      <c r="S133" s="122">
        <v>0.45003696876837518</v>
      </c>
      <c r="T133" s="122">
        <v>0.45093727917634285</v>
      </c>
      <c r="U133" s="122">
        <v>0.45183758958431075</v>
      </c>
      <c r="V133" s="122">
        <v>0.45273789999227843</v>
      </c>
      <c r="W133" s="122">
        <v>0.4536382104002461</v>
      </c>
      <c r="X133" s="122">
        <v>0.454538520808214</v>
      </c>
      <c r="Y133" s="122">
        <v>0.45543883121618167</v>
      </c>
      <c r="Z133" s="122">
        <v>0.45633914162414935</v>
      </c>
      <c r="AA133" s="122">
        <v>0.45723945203211724</v>
      </c>
      <c r="AB133" s="122">
        <v>0.45813976244008492</v>
      </c>
      <c r="AC133" s="122">
        <v>0.45904007284805259</v>
      </c>
      <c r="AD133" s="122">
        <v>0.45994038325602049</v>
      </c>
      <c r="AE133" s="122">
        <v>0.46084069366398817</v>
      </c>
      <c r="AF133" s="122">
        <v>0.46174100407195584</v>
      </c>
      <c r="AG133" s="122">
        <v>0.46264131447992374</v>
      </c>
      <c r="AH133" s="122">
        <v>0.46354162488789141</v>
      </c>
      <c r="AI133" s="122">
        <v>0.46444193529585909</v>
      </c>
      <c r="AJ133" s="123">
        <v>0.46534224570382698</v>
      </c>
    </row>
    <row r="134" spans="1:36" customFormat="1" x14ac:dyDescent="0.3">
      <c r="A134" s="7" t="s">
        <v>104</v>
      </c>
      <c r="B134" s="76" t="s">
        <v>526</v>
      </c>
      <c r="C134" s="152">
        <v>0.3374428037644614</v>
      </c>
      <c r="D134" s="109">
        <v>0.28750793712046535</v>
      </c>
      <c r="E134" s="109">
        <v>0.27937270664115921</v>
      </c>
      <c r="F134" s="109">
        <v>0.34919666125853438</v>
      </c>
      <c r="G134" s="109">
        <v>0.33724285467229342</v>
      </c>
      <c r="H134" s="109">
        <v>0.17910958964885096</v>
      </c>
      <c r="I134" s="122">
        <v>0.30544306556028289</v>
      </c>
      <c r="J134" s="122">
        <v>0.3086955962621083</v>
      </c>
      <c r="K134" s="122">
        <v>0.31194812696393459</v>
      </c>
      <c r="L134" s="122">
        <v>0.31520065766576089</v>
      </c>
      <c r="M134" s="122">
        <v>0.31845318836758629</v>
      </c>
      <c r="N134" s="122">
        <v>0.32170571906941259</v>
      </c>
      <c r="O134" s="122">
        <v>0.32495824977123888</v>
      </c>
      <c r="P134" s="122">
        <v>0.32821078047306429</v>
      </c>
      <c r="Q134" s="122">
        <v>0.33146331117489058</v>
      </c>
      <c r="R134" s="122">
        <v>0.33471584187671599</v>
      </c>
      <c r="S134" s="122">
        <v>0.33796837257854229</v>
      </c>
      <c r="T134" s="122">
        <v>0.34122090328036858</v>
      </c>
      <c r="U134" s="122">
        <v>0.34447343398219399</v>
      </c>
      <c r="V134" s="122">
        <v>0.34772596468402028</v>
      </c>
      <c r="W134" s="122">
        <v>0.35097849538584658</v>
      </c>
      <c r="X134" s="122">
        <v>0.35423102608767199</v>
      </c>
      <c r="Y134" s="122">
        <v>0.35748355678949828</v>
      </c>
      <c r="Z134" s="122">
        <v>0.36073608749132458</v>
      </c>
      <c r="AA134" s="122">
        <v>0.36398861819314998</v>
      </c>
      <c r="AB134" s="122">
        <v>0.36724114889497628</v>
      </c>
      <c r="AC134" s="122">
        <v>0.37049367959680257</v>
      </c>
      <c r="AD134" s="122">
        <v>0.37374621029862798</v>
      </c>
      <c r="AE134" s="122">
        <v>0.37699874100045427</v>
      </c>
      <c r="AF134" s="122">
        <v>0.38025127170228057</v>
      </c>
      <c r="AG134" s="122">
        <v>0.38350380240410598</v>
      </c>
      <c r="AH134" s="122">
        <v>0.38675633310593227</v>
      </c>
      <c r="AI134" s="122">
        <v>0.39000886380775857</v>
      </c>
      <c r="AJ134" s="123">
        <v>0.39326139450958397</v>
      </c>
    </row>
    <row r="135" spans="1:36" customFormat="1" x14ac:dyDescent="0.3">
      <c r="A135" s="7" t="s">
        <v>105</v>
      </c>
      <c r="B135" s="76" t="s">
        <v>526</v>
      </c>
      <c r="C135" s="152">
        <v>0</v>
      </c>
      <c r="D135" s="109">
        <v>0</v>
      </c>
      <c r="E135" s="109">
        <v>0</v>
      </c>
      <c r="F135" s="109">
        <v>0</v>
      </c>
      <c r="G135" s="109">
        <v>0</v>
      </c>
      <c r="H135" s="109">
        <v>0</v>
      </c>
      <c r="I135" s="122">
        <v>8.267956708163382E-7</v>
      </c>
      <c r="J135" s="122">
        <v>9.0616316272829067E-7</v>
      </c>
      <c r="K135" s="122">
        <v>9.8553065375206472E-7</v>
      </c>
      <c r="L135" s="122">
        <v>1.0648981445537942E-6</v>
      </c>
      <c r="M135" s="122">
        <v>1.1442656364657466E-6</v>
      </c>
      <c r="N135" s="122">
        <v>1.2236331274895207E-6</v>
      </c>
      <c r="O135" s="122">
        <v>1.3030006182912501E-6</v>
      </c>
      <c r="P135" s="122">
        <v>1.3823681119795594E-6</v>
      </c>
      <c r="Q135" s="122">
        <v>1.4617356030033335E-6</v>
      </c>
      <c r="R135" s="122">
        <v>1.5411030946932414E-6</v>
      </c>
      <c r="S135" s="122">
        <v>1.6204705857170154E-6</v>
      </c>
      <c r="T135" s="122">
        <v>1.6998380767407895E-6</v>
      </c>
      <c r="U135" s="122">
        <v>1.7792055684306973E-6</v>
      </c>
      <c r="V135" s="122">
        <v>1.8585730594544714E-6</v>
      </c>
      <c r="W135" s="122">
        <v>1.9379405504782454E-6</v>
      </c>
      <c r="X135" s="122">
        <v>2.0173080439445101E-6</v>
      </c>
      <c r="Y135" s="122">
        <v>2.0966755349682842E-6</v>
      </c>
      <c r="Z135" s="122">
        <v>2.1760430259920582E-6</v>
      </c>
      <c r="AA135" s="122">
        <v>2.2554105176819661E-6</v>
      </c>
      <c r="AB135" s="122">
        <v>2.3347780087057401E-6</v>
      </c>
      <c r="AC135" s="122">
        <v>2.4141454997295142E-6</v>
      </c>
      <c r="AD135" s="122">
        <v>2.4935129914194221E-6</v>
      </c>
      <c r="AE135" s="122">
        <v>2.572880484219553E-6</v>
      </c>
      <c r="AF135" s="122">
        <v>2.652247975243327E-6</v>
      </c>
      <c r="AG135" s="122">
        <v>2.7316154669332349E-6</v>
      </c>
      <c r="AH135" s="122">
        <v>2.8109829579570089E-6</v>
      </c>
      <c r="AI135" s="122">
        <v>2.890350448980783E-6</v>
      </c>
      <c r="AJ135" s="123">
        <v>2.9697179406706908E-6</v>
      </c>
    </row>
    <row r="136" spans="1:36" customFormat="1" x14ac:dyDescent="0.3">
      <c r="A136" s="37" t="s">
        <v>106</v>
      </c>
      <c r="B136" s="97" t="s">
        <v>526</v>
      </c>
      <c r="C136" s="156">
        <v>1</v>
      </c>
      <c r="D136" s="132">
        <v>1</v>
      </c>
      <c r="E136" s="132">
        <v>1</v>
      </c>
      <c r="F136" s="132">
        <v>1</v>
      </c>
      <c r="G136" s="132">
        <v>1</v>
      </c>
      <c r="H136" s="132">
        <v>1</v>
      </c>
      <c r="I136" s="133">
        <v>1</v>
      </c>
      <c r="J136" s="133">
        <v>1</v>
      </c>
      <c r="K136" s="133">
        <v>1</v>
      </c>
      <c r="L136" s="133">
        <v>1</v>
      </c>
      <c r="M136" s="133">
        <v>1</v>
      </c>
      <c r="N136" s="133">
        <v>1</v>
      </c>
      <c r="O136" s="133">
        <v>1</v>
      </c>
      <c r="P136" s="133">
        <v>1</v>
      </c>
      <c r="Q136" s="133">
        <v>1</v>
      </c>
      <c r="R136" s="133">
        <v>1</v>
      </c>
      <c r="S136" s="133">
        <v>1</v>
      </c>
      <c r="T136" s="133">
        <v>1</v>
      </c>
      <c r="U136" s="133">
        <v>1</v>
      </c>
      <c r="V136" s="133">
        <v>1</v>
      </c>
      <c r="W136" s="133">
        <v>1</v>
      </c>
      <c r="X136" s="133">
        <v>1</v>
      </c>
      <c r="Y136" s="133">
        <v>1</v>
      </c>
      <c r="Z136" s="133">
        <v>1</v>
      </c>
      <c r="AA136" s="133">
        <v>1</v>
      </c>
      <c r="AB136" s="133">
        <v>1</v>
      </c>
      <c r="AC136" s="133">
        <v>1</v>
      </c>
      <c r="AD136" s="133">
        <v>1</v>
      </c>
      <c r="AE136" s="133">
        <v>1</v>
      </c>
      <c r="AF136" s="133">
        <v>1</v>
      </c>
      <c r="AG136" s="133">
        <v>1</v>
      </c>
      <c r="AH136" s="133">
        <v>1</v>
      </c>
      <c r="AI136" s="133">
        <v>1</v>
      </c>
      <c r="AJ136" s="134">
        <v>1</v>
      </c>
    </row>
    <row r="137" spans="1:36" customFormat="1" x14ac:dyDescent="0.3">
      <c r="A137" s="7" t="s">
        <v>459</v>
      </c>
      <c r="B137" s="76" t="s">
        <v>526</v>
      </c>
      <c r="C137" s="153">
        <v>0</v>
      </c>
      <c r="D137" s="129">
        <v>0</v>
      </c>
      <c r="E137" s="129">
        <v>0</v>
      </c>
      <c r="F137" s="129">
        <v>0</v>
      </c>
      <c r="G137" s="129">
        <v>0</v>
      </c>
      <c r="H137" s="129">
        <v>0</v>
      </c>
      <c r="I137" s="136">
        <v>1</v>
      </c>
      <c r="J137" s="136">
        <v>1</v>
      </c>
      <c r="K137" s="136">
        <v>1</v>
      </c>
      <c r="L137" s="136">
        <v>1</v>
      </c>
      <c r="M137" s="136">
        <v>1</v>
      </c>
      <c r="N137" s="136">
        <v>1</v>
      </c>
      <c r="O137" s="136">
        <v>1</v>
      </c>
      <c r="P137" s="136">
        <v>1</v>
      </c>
      <c r="Q137" s="136">
        <v>1</v>
      </c>
      <c r="R137" s="136">
        <v>1</v>
      </c>
      <c r="S137" s="136">
        <v>1</v>
      </c>
      <c r="T137" s="136">
        <v>1</v>
      </c>
      <c r="U137" s="136">
        <v>1</v>
      </c>
      <c r="V137" s="136">
        <v>1</v>
      </c>
      <c r="W137" s="136">
        <v>1</v>
      </c>
      <c r="X137" s="136">
        <v>1</v>
      </c>
      <c r="Y137" s="136">
        <v>1</v>
      </c>
      <c r="Z137" s="136">
        <v>1</v>
      </c>
      <c r="AA137" s="136">
        <v>1</v>
      </c>
      <c r="AB137" s="136">
        <v>1</v>
      </c>
      <c r="AC137" s="136">
        <v>1</v>
      </c>
      <c r="AD137" s="136">
        <v>1</v>
      </c>
      <c r="AE137" s="136">
        <v>1</v>
      </c>
      <c r="AF137" s="136">
        <v>1</v>
      </c>
      <c r="AG137" s="136">
        <v>1</v>
      </c>
      <c r="AH137" s="136">
        <v>1</v>
      </c>
      <c r="AI137" s="136">
        <v>1</v>
      </c>
      <c r="AJ137" s="137">
        <v>1</v>
      </c>
    </row>
    <row r="138" spans="1:36" customFormat="1" x14ac:dyDescent="0.3">
      <c r="A138" s="37" t="s">
        <v>44</v>
      </c>
      <c r="B138" s="97" t="s">
        <v>526</v>
      </c>
      <c r="C138" s="156">
        <v>1</v>
      </c>
      <c r="D138" s="132">
        <v>1</v>
      </c>
      <c r="E138" s="132">
        <v>1</v>
      </c>
      <c r="F138" s="132">
        <v>1</v>
      </c>
      <c r="G138" s="132">
        <v>1</v>
      </c>
      <c r="H138" s="132">
        <v>1</v>
      </c>
      <c r="I138" s="132">
        <v>1</v>
      </c>
      <c r="J138" s="132">
        <v>1</v>
      </c>
      <c r="K138" s="132">
        <v>1</v>
      </c>
      <c r="L138" s="132">
        <v>1</v>
      </c>
      <c r="M138" s="132">
        <v>1</v>
      </c>
      <c r="N138" s="132">
        <v>1</v>
      </c>
      <c r="O138" s="132">
        <v>1</v>
      </c>
      <c r="P138" s="132">
        <v>1</v>
      </c>
      <c r="Q138" s="132">
        <v>1</v>
      </c>
      <c r="R138" s="132">
        <v>1</v>
      </c>
      <c r="S138" s="132">
        <v>1</v>
      </c>
      <c r="T138" s="132">
        <v>1</v>
      </c>
      <c r="U138" s="132">
        <v>1</v>
      </c>
      <c r="V138" s="132">
        <v>1</v>
      </c>
      <c r="W138" s="132">
        <v>1</v>
      </c>
      <c r="X138" s="132">
        <v>1</v>
      </c>
      <c r="Y138" s="132">
        <v>1</v>
      </c>
      <c r="Z138" s="132">
        <v>1</v>
      </c>
      <c r="AA138" s="132">
        <v>1</v>
      </c>
      <c r="AB138" s="132">
        <v>1</v>
      </c>
      <c r="AC138" s="132">
        <v>1</v>
      </c>
      <c r="AD138" s="132">
        <v>1</v>
      </c>
      <c r="AE138" s="132">
        <v>1</v>
      </c>
      <c r="AF138" s="132">
        <v>1</v>
      </c>
      <c r="AG138" s="132">
        <v>1</v>
      </c>
      <c r="AH138" s="132">
        <v>1</v>
      </c>
      <c r="AI138" s="132">
        <v>1</v>
      </c>
      <c r="AJ138" s="140">
        <v>1</v>
      </c>
    </row>
    <row r="139" spans="1:36" customFormat="1" x14ac:dyDescent="0.3">
      <c r="A139" s="7" t="s">
        <v>107</v>
      </c>
      <c r="B139" s="76" t="s">
        <v>526</v>
      </c>
      <c r="C139" s="152">
        <v>3.090859864921228E-2</v>
      </c>
      <c r="D139" s="109">
        <v>3.2605951935379983E-2</v>
      </c>
      <c r="E139" s="109">
        <v>2.9665838098536606E-2</v>
      </c>
      <c r="F139" s="109">
        <v>1.8632455293090489E-2</v>
      </c>
      <c r="G139" s="109">
        <v>2.2773189768742496E-2</v>
      </c>
      <c r="H139" s="109">
        <v>2.6239840598952832E-2</v>
      </c>
      <c r="I139" s="122">
        <v>4.8516989148990233E-2</v>
      </c>
      <c r="J139" s="122">
        <v>7.0794137699027634E-2</v>
      </c>
      <c r="K139" s="122">
        <v>9.3071286249065036E-2</v>
      </c>
      <c r="L139" s="122">
        <v>0.11534843479910244</v>
      </c>
      <c r="M139" s="122">
        <v>0.13762558334913982</v>
      </c>
      <c r="N139" s="122">
        <v>0.15990273189917725</v>
      </c>
      <c r="O139" s="122">
        <v>0.18217988044921463</v>
      </c>
      <c r="P139" s="122">
        <v>0.20445702899925206</v>
      </c>
      <c r="Q139" s="122">
        <v>0.22673417754928943</v>
      </c>
      <c r="R139" s="122">
        <v>0.24901132609932686</v>
      </c>
      <c r="S139" s="122">
        <v>0.27128847464936423</v>
      </c>
      <c r="T139" s="122">
        <v>0.29356562319940166</v>
      </c>
      <c r="U139" s="122">
        <v>0.31584277174943909</v>
      </c>
      <c r="V139" s="122">
        <v>0.33811992029947646</v>
      </c>
      <c r="W139" s="122">
        <v>0.36039706884951384</v>
      </c>
      <c r="X139" s="122">
        <v>0.38267421739955126</v>
      </c>
      <c r="Y139" s="122">
        <v>0.40495136594958869</v>
      </c>
      <c r="Z139" s="122">
        <v>0.42722851449962607</v>
      </c>
      <c r="AA139" s="122">
        <v>0.44950566304966344</v>
      </c>
      <c r="AB139" s="122">
        <v>0.47178281159970087</v>
      </c>
      <c r="AC139" s="122">
        <v>0.49405996014973824</v>
      </c>
      <c r="AD139" s="122">
        <v>0.51633710869977567</v>
      </c>
      <c r="AE139" s="122">
        <v>0.53861425724981304</v>
      </c>
      <c r="AF139" s="122">
        <v>0.56089140579985042</v>
      </c>
      <c r="AG139" s="122">
        <v>0.58316855434988779</v>
      </c>
      <c r="AH139" s="122">
        <v>0.60544570289992528</v>
      </c>
      <c r="AI139" s="122">
        <v>0.62772285144996265</v>
      </c>
      <c r="AJ139" s="123">
        <v>0.65</v>
      </c>
    </row>
    <row r="140" spans="1:36" customFormat="1" x14ac:dyDescent="0.3">
      <c r="A140" s="7" t="s">
        <v>108</v>
      </c>
      <c r="B140" s="76" t="s">
        <v>526</v>
      </c>
      <c r="C140" s="152">
        <v>0.20558038035197626</v>
      </c>
      <c r="D140" s="109">
        <v>0.20186509352668272</v>
      </c>
      <c r="E140" s="109">
        <v>0.20455616265000137</v>
      </c>
      <c r="F140" s="109">
        <v>0.2028098877017907</v>
      </c>
      <c r="G140" s="109">
        <v>0.20468216048112892</v>
      </c>
      <c r="H140" s="109">
        <v>0.20992122997197776</v>
      </c>
      <c r="I140" s="122">
        <v>0.20599547175869284</v>
      </c>
      <c r="J140" s="122">
        <v>0.20206971354540793</v>
      </c>
      <c r="K140" s="122">
        <v>0.19814395533212301</v>
      </c>
      <c r="L140" s="122">
        <v>0.19421819711883809</v>
      </c>
      <c r="M140" s="122">
        <v>0.19029243890555317</v>
      </c>
      <c r="N140" s="122">
        <v>0.18636668069226825</v>
      </c>
      <c r="O140" s="122">
        <v>0.18244092247898333</v>
      </c>
      <c r="P140" s="122">
        <v>0.17851516426569841</v>
      </c>
      <c r="Q140" s="122">
        <v>0.17458940605241349</v>
      </c>
      <c r="R140" s="122">
        <v>0.17066364783912857</v>
      </c>
      <c r="S140" s="122">
        <v>0.16673788962584363</v>
      </c>
      <c r="T140" s="122">
        <v>0.16281213141255874</v>
      </c>
      <c r="U140" s="122">
        <v>0.15888637319927379</v>
      </c>
      <c r="V140" s="122">
        <v>0.1549606149859889</v>
      </c>
      <c r="W140" s="122">
        <v>0.15103485677270395</v>
      </c>
      <c r="X140" s="122">
        <v>0.14710909855941906</v>
      </c>
      <c r="Y140" s="122">
        <v>0.14318334034613411</v>
      </c>
      <c r="Z140" s="122">
        <v>0.13925758213284922</v>
      </c>
      <c r="AA140" s="122">
        <v>0.13533182391956428</v>
      </c>
      <c r="AB140" s="122">
        <v>0.13140606570627938</v>
      </c>
      <c r="AC140" s="122">
        <v>0.12748030749299444</v>
      </c>
      <c r="AD140" s="122">
        <v>0.12355454927970952</v>
      </c>
      <c r="AE140" s="122">
        <v>0.1196287910664246</v>
      </c>
      <c r="AF140" s="122">
        <v>0.11570303285313968</v>
      </c>
      <c r="AG140" s="122">
        <v>0.11177727463985478</v>
      </c>
      <c r="AH140" s="122">
        <v>0.10785151642656984</v>
      </c>
      <c r="AI140" s="122">
        <v>0.10392575821328492</v>
      </c>
      <c r="AJ140" s="123">
        <v>0.1</v>
      </c>
    </row>
    <row r="141" spans="1:36" customFormat="1" x14ac:dyDescent="0.3">
      <c r="A141" s="7" t="s">
        <v>46</v>
      </c>
      <c r="B141" s="76" t="s">
        <v>526</v>
      </c>
      <c r="C141" s="152">
        <v>0.74590383556286211</v>
      </c>
      <c r="D141" s="109">
        <v>0.74730152236545477</v>
      </c>
      <c r="E141" s="109">
        <v>0.75045953519132846</v>
      </c>
      <c r="F141" s="109">
        <v>0.76538493038765365</v>
      </c>
      <c r="G141" s="109">
        <v>0.75844961453914539</v>
      </c>
      <c r="H141" s="109">
        <v>0.74910641111441156</v>
      </c>
      <c r="I141" s="122">
        <v>0.72413832500318254</v>
      </c>
      <c r="J141" s="122">
        <v>0.69917023889195362</v>
      </c>
      <c r="K141" s="122">
        <v>0.6742021527807246</v>
      </c>
      <c r="L141" s="122">
        <v>0.64923406666949568</v>
      </c>
      <c r="M141" s="122">
        <v>0.62426598055826665</v>
      </c>
      <c r="N141" s="122">
        <v>0.59929789444703763</v>
      </c>
      <c r="O141" s="122">
        <v>0.57432980833580871</v>
      </c>
      <c r="P141" s="122">
        <v>0.54936172222457968</v>
      </c>
      <c r="Q141" s="122">
        <v>0.52439363611335077</v>
      </c>
      <c r="R141" s="122">
        <v>0.49942555000212174</v>
      </c>
      <c r="S141" s="122">
        <v>0.47445746389089277</v>
      </c>
      <c r="T141" s="122">
        <v>0.44948937777966375</v>
      </c>
      <c r="U141" s="122">
        <v>0.42452129166843483</v>
      </c>
      <c r="V141" s="122">
        <v>0.3995532055572058</v>
      </c>
      <c r="W141" s="122">
        <v>0.37458511944597683</v>
      </c>
      <c r="X141" s="122">
        <v>0.34961703333474786</v>
      </c>
      <c r="Y141" s="122">
        <v>0.32464894722351884</v>
      </c>
      <c r="Z141" s="122">
        <v>0.29968086111228986</v>
      </c>
      <c r="AA141" s="122">
        <v>0.27471277500106089</v>
      </c>
      <c r="AB141" s="122">
        <v>0.24974468888983192</v>
      </c>
      <c r="AC141" s="122">
        <v>0.2247766027786029</v>
      </c>
      <c r="AD141" s="122">
        <v>0.19980851666737398</v>
      </c>
      <c r="AE141" s="122">
        <v>0.17484043055614507</v>
      </c>
      <c r="AF141" s="122">
        <v>0.14987234444491593</v>
      </c>
      <c r="AG141" s="122">
        <v>0.12490425833368701</v>
      </c>
      <c r="AH141" s="122">
        <v>9.9936172222458097E-2</v>
      </c>
      <c r="AI141" s="122">
        <v>7.496808611122896E-2</v>
      </c>
      <c r="AJ141" s="123">
        <v>0.05</v>
      </c>
    </row>
    <row r="142" spans="1:36" customFormat="1" x14ac:dyDescent="0.3">
      <c r="A142" s="7" t="s">
        <v>45</v>
      </c>
      <c r="B142" s="76" t="s">
        <v>526</v>
      </c>
      <c r="C142" s="152">
        <v>1.7607185435949357E-2</v>
      </c>
      <c r="D142" s="109">
        <v>1.8227432172482523E-2</v>
      </c>
      <c r="E142" s="109">
        <v>1.5318464060133681E-2</v>
      </c>
      <c r="F142" s="109">
        <v>1.3172726617465148E-2</v>
      </c>
      <c r="G142" s="109">
        <v>1.4095035210983228E-2</v>
      </c>
      <c r="H142" s="109">
        <v>1.473251831465781E-2</v>
      </c>
      <c r="I142" s="122">
        <v>2.1349214089134316E-2</v>
      </c>
      <c r="J142" s="122">
        <v>2.7965909863610826E-2</v>
      </c>
      <c r="K142" s="122">
        <v>3.4582605638087335E-2</v>
      </c>
      <c r="L142" s="122">
        <v>4.1199301412563838E-2</v>
      </c>
      <c r="M142" s="122">
        <v>4.7815997187040354E-2</v>
      </c>
      <c r="N142" s="122">
        <v>5.4432692961516857E-2</v>
      </c>
      <c r="O142" s="122">
        <v>6.104938873599336E-2</v>
      </c>
      <c r="P142" s="122">
        <v>6.7666084510469876E-2</v>
      </c>
      <c r="Q142" s="122">
        <v>7.4282780284946379E-2</v>
      </c>
      <c r="R142" s="122">
        <v>8.0899476059422895E-2</v>
      </c>
      <c r="S142" s="122">
        <v>8.7516171833899398E-2</v>
      </c>
      <c r="T142" s="122">
        <v>9.41328676083759E-2</v>
      </c>
      <c r="U142" s="122">
        <v>0.10074956338285242</v>
      </c>
      <c r="V142" s="122">
        <v>0.10736625915732892</v>
      </c>
      <c r="W142" s="122">
        <v>0.11398295493180542</v>
      </c>
      <c r="X142" s="122">
        <v>0.12059965070628194</v>
      </c>
      <c r="Y142" s="122">
        <v>0.12721634648075844</v>
      </c>
      <c r="Z142" s="122">
        <v>0.13383304225523493</v>
      </c>
      <c r="AA142" s="122">
        <v>0.14044973802971145</v>
      </c>
      <c r="AB142" s="122">
        <v>0.14706643380418796</v>
      </c>
      <c r="AC142" s="122">
        <v>0.15368312957866445</v>
      </c>
      <c r="AD142" s="122">
        <v>0.16029982535314097</v>
      </c>
      <c r="AE142" s="122">
        <v>0.16691652112761748</v>
      </c>
      <c r="AF142" s="122">
        <v>0.17353321690209397</v>
      </c>
      <c r="AG142" s="122">
        <v>0.18014991267657049</v>
      </c>
      <c r="AH142" s="122">
        <v>0.18676660845104701</v>
      </c>
      <c r="AI142" s="122">
        <v>0.19338330422552349</v>
      </c>
      <c r="AJ142" s="123">
        <v>0.2</v>
      </c>
    </row>
    <row r="143" spans="1:36" customFormat="1" x14ac:dyDescent="0.3">
      <c r="A143" s="16" t="s">
        <v>109</v>
      </c>
      <c r="B143" s="77" t="s">
        <v>526</v>
      </c>
      <c r="C143" s="157">
        <v>1</v>
      </c>
      <c r="D143" s="135">
        <v>1</v>
      </c>
      <c r="E143" s="135">
        <v>1</v>
      </c>
      <c r="F143" s="135">
        <v>1</v>
      </c>
      <c r="G143" s="135">
        <v>1</v>
      </c>
      <c r="H143" s="135">
        <v>1</v>
      </c>
      <c r="I143" s="120">
        <v>0.97499999999999998</v>
      </c>
      <c r="J143" s="120">
        <v>0.95</v>
      </c>
      <c r="K143" s="120">
        <v>0.92500000000000004</v>
      </c>
      <c r="L143" s="120">
        <v>0.9</v>
      </c>
      <c r="M143" s="120">
        <v>0.875</v>
      </c>
      <c r="N143" s="120">
        <v>0.85000000000000009</v>
      </c>
      <c r="O143" s="120">
        <v>0.82499999999999996</v>
      </c>
      <c r="P143" s="120">
        <v>0.8</v>
      </c>
      <c r="Q143" s="120">
        <v>0.77500000000000002</v>
      </c>
      <c r="R143" s="120">
        <v>0.75</v>
      </c>
      <c r="S143" s="120">
        <v>0.72500000000000009</v>
      </c>
      <c r="T143" s="120">
        <v>0.70000000000000007</v>
      </c>
      <c r="U143" s="120">
        <v>0.67500000000000004</v>
      </c>
      <c r="V143" s="120">
        <v>0.65</v>
      </c>
      <c r="W143" s="120">
        <v>0.625</v>
      </c>
      <c r="X143" s="120">
        <v>0.60000000000000009</v>
      </c>
      <c r="Y143" s="120">
        <v>0.57500000000000007</v>
      </c>
      <c r="Z143" s="120">
        <v>0.55000000000000004</v>
      </c>
      <c r="AA143" s="120">
        <v>0.52500000000000002</v>
      </c>
      <c r="AB143" s="120">
        <v>0.5</v>
      </c>
      <c r="AC143" s="120">
        <v>0.47499999999999998</v>
      </c>
      <c r="AD143" s="120">
        <v>0.45000000000000007</v>
      </c>
      <c r="AE143" s="120">
        <v>0.42500000000000004</v>
      </c>
      <c r="AF143" s="120">
        <v>0.40000000000000013</v>
      </c>
      <c r="AG143" s="120">
        <v>0.375</v>
      </c>
      <c r="AH143" s="120">
        <v>0.35</v>
      </c>
      <c r="AI143" s="120">
        <v>0.32500000000000007</v>
      </c>
      <c r="AJ143" s="144">
        <v>0.3</v>
      </c>
    </row>
    <row r="144" spans="1:36" customFormat="1" x14ac:dyDescent="0.3">
      <c r="A144" s="11" t="s">
        <v>460</v>
      </c>
      <c r="B144" s="78" t="s">
        <v>526</v>
      </c>
      <c r="C144" s="158">
        <v>0</v>
      </c>
      <c r="D144" s="145">
        <v>0</v>
      </c>
      <c r="E144" s="145">
        <v>0</v>
      </c>
      <c r="F144" s="145">
        <v>0</v>
      </c>
      <c r="G144" s="145">
        <v>0</v>
      </c>
      <c r="H144" s="145">
        <v>0</v>
      </c>
      <c r="I144" s="124">
        <v>2.4999999999999998E-2</v>
      </c>
      <c r="J144" s="124">
        <v>4.9999999999999996E-2</v>
      </c>
      <c r="K144" s="124">
        <v>7.4999999999999983E-2</v>
      </c>
      <c r="L144" s="124">
        <v>9.9999999999999992E-2</v>
      </c>
      <c r="M144" s="124">
        <v>0.125</v>
      </c>
      <c r="N144" s="124">
        <v>0.14999999999999997</v>
      </c>
      <c r="O144" s="124">
        <v>0.17499999999999999</v>
      </c>
      <c r="P144" s="124">
        <v>0.19999999999999998</v>
      </c>
      <c r="Q144" s="124">
        <v>0.22500000000000001</v>
      </c>
      <c r="R144" s="124">
        <v>0.25</v>
      </c>
      <c r="S144" s="124">
        <v>0.27499999999999997</v>
      </c>
      <c r="T144" s="124">
        <v>0.29999999999999993</v>
      </c>
      <c r="U144" s="124">
        <v>0.32500000000000001</v>
      </c>
      <c r="V144" s="124">
        <v>0.35</v>
      </c>
      <c r="W144" s="124">
        <v>0.375</v>
      </c>
      <c r="X144" s="124">
        <v>0.39999999999999997</v>
      </c>
      <c r="Y144" s="124">
        <v>0.42499999999999993</v>
      </c>
      <c r="Z144" s="124">
        <v>0.45</v>
      </c>
      <c r="AA144" s="124">
        <v>0.47499999999999998</v>
      </c>
      <c r="AB144" s="124">
        <v>0.5</v>
      </c>
      <c r="AC144" s="124">
        <v>0.52500000000000002</v>
      </c>
      <c r="AD144" s="124">
        <v>0.54999999999999993</v>
      </c>
      <c r="AE144" s="124">
        <v>0.57499999999999996</v>
      </c>
      <c r="AF144" s="124">
        <v>0.59999999999999987</v>
      </c>
      <c r="AG144" s="124">
        <v>0.625</v>
      </c>
      <c r="AH144" s="124">
        <v>0.65</v>
      </c>
      <c r="AI144" s="124">
        <v>0.67499999999999993</v>
      </c>
      <c r="AJ144" s="147">
        <v>0.7</v>
      </c>
    </row>
    <row r="145" spans="1:36" customFormat="1" x14ac:dyDescent="0.3">
      <c r="A145" s="7" t="s">
        <v>110</v>
      </c>
      <c r="B145" s="76" t="s">
        <v>526</v>
      </c>
      <c r="C145" s="152">
        <v>1.2134938867995783E-2</v>
      </c>
      <c r="D145" s="109">
        <v>2.1339654036183844E-2</v>
      </c>
      <c r="E145" s="109">
        <v>3.0081636235955063E-2</v>
      </c>
      <c r="F145" s="109">
        <v>2.6383778512951792E-2</v>
      </c>
      <c r="G145" s="109">
        <v>5.3843049337464886E-2</v>
      </c>
      <c r="H145" s="109">
        <v>7.8385185400864768E-2</v>
      </c>
      <c r="I145" s="122">
        <v>7.826428592226245E-2</v>
      </c>
      <c r="J145" s="122">
        <v>7.8143386443660146E-2</v>
      </c>
      <c r="K145" s="122">
        <v>7.8022486965057827E-2</v>
      </c>
      <c r="L145" s="122">
        <v>7.7901587486455509E-2</v>
      </c>
      <c r="M145" s="122">
        <v>7.7780688007853205E-2</v>
      </c>
      <c r="N145" s="122">
        <v>7.7659788529250887E-2</v>
      </c>
      <c r="O145" s="122">
        <v>7.7538889050648568E-2</v>
      </c>
      <c r="P145" s="122">
        <v>7.7417989572046264E-2</v>
      </c>
      <c r="Q145" s="122">
        <v>7.7297090093443946E-2</v>
      </c>
      <c r="R145" s="122">
        <v>7.7176190614841642E-2</v>
      </c>
      <c r="S145" s="122">
        <v>7.7055291136239323E-2</v>
      </c>
      <c r="T145" s="122">
        <v>7.6934391657637005E-2</v>
      </c>
      <c r="U145" s="122">
        <v>7.6813492179034701E-2</v>
      </c>
      <c r="V145" s="122">
        <v>7.6692592700432383E-2</v>
      </c>
      <c r="W145" s="122">
        <v>7.6571693221830064E-2</v>
      </c>
      <c r="X145" s="122">
        <v>7.645079374322776E-2</v>
      </c>
      <c r="Y145" s="122">
        <v>7.6329894264625442E-2</v>
      </c>
      <c r="Z145" s="122">
        <v>7.6208994786023124E-2</v>
      </c>
      <c r="AA145" s="122">
        <v>7.6088095307420819E-2</v>
      </c>
      <c r="AB145" s="122">
        <v>7.5967195828818501E-2</v>
      </c>
      <c r="AC145" s="122">
        <v>7.5846296350216197E-2</v>
      </c>
      <c r="AD145" s="122">
        <v>7.5725396871613879E-2</v>
      </c>
      <c r="AE145" s="122">
        <v>7.560449739301156E-2</v>
      </c>
      <c r="AF145" s="122">
        <v>7.5483597914409256E-2</v>
      </c>
      <c r="AG145" s="122">
        <v>7.5362698435806938E-2</v>
      </c>
      <c r="AH145" s="122">
        <v>7.524179895720462E-2</v>
      </c>
      <c r="AI145" s="122">
        <v>7.5120899478602315E-2</v>
      </c>
      <c r="AJ145" s="123">
        <v>7.4999999999999997E-2</v>
      </c>
    </row>
    <row r="146" spans="1:36" customFormat="1" x14ac:dyDescent="0.3">
      <c r="A146" s="7" t="s">
        <v>47</v>
      </c>
      <c r="B146" s="76" t="s">
        <v>526</v>
      </c>
      <c r="C146" s="152">
        <v>0.97927353621500834</v>
      </c>
      <c r="D146" s="109">
        <v>0.96992750852894383</v>
      </c>
      <c r="E146" s="109">
        <v>0.96395540730337081</v>
      </c>
      <c r="F146" s="109">
        <v>0.96912563718082045</v>
      </c>
      <c r="G146" s="109">
        <v>0.93929673801698665</v>
      </c>
      <c r="H146" s="109">
        <v>0.91480877578651598</v>
      </c>
      <c r="I146" s="122">
        <v>0.88302989093699757</v>
      </c>
      <c r="J146" s="122">
        <v>0.85125100608747917</v>
      </c>
      <c r="K146" s="122">
        <v>0.81947212123796065</v>
      </c>
      <c r="L146" s="122">
        <v>0.78769323638844224</v>
      </c>
      <c r="M146" s="122">
        <v>0.75591435153892383</v>
      </c>
      <c r="N146" s="122">
        <v>0.72413546668940543</v>
      </c>
      <c r="O146" s="122">
        <v>0.69235658183988702</v>
      </c>
      <c r="P146" s="122">
        <v>0.6605776969903685</v>
      </c>
      <c r="Q146" s="122">
        <v>0.62879881214085009</v>
      </c>
      <c r="R146" s="122">
        <v>0.59701992729133169</v>
      </c>
      <c r="S146" s="122">
        <v>0.56524104244181328</v>
      </c>
      <c r="T146" s="122">
        <v>0.53346215759229487</v>
      </c>
      <c r="U146" s="122">
        <v>0.50168327274277646</v>
      </c>
      <c r="V146" s="122">
        <v>0.469904387893258</v>
      </c>
      <c r="W146" s="122">
        <v>0.43812550304373959</v>
      </c>
      <c r="X146" s="122">
        <v>0.40634661819422113</v>
      </c>
      <c r="Y146" s="122">
        <v>0.37456773334470272</v>
      </c>
      <c r="Z146" s="122">
        <v>0.34278884849518432</v>
      </c>
      <c r="AA146" s="122">
        <v>0.31100996364566591</v>
      </c>
      <c r="AB146" s="122">
        <v>0.2792310787961475</v>
      </c>
      <c r="AC146" s="122">
        <v>0.24745219394662898</v>
      </c>
      <c r="AD146" s="122">
        <v>0.21567330909711058</v>
      </c>
      <c r="AE146" s="122">
        <v>0.18389442424759217</v>
      </c>
      <c r="AF146" s="122">
        <v>0.15211553939807365</v>
      </c>
      <c r="AG146" s="122">
        <v>0.12033665454855524</v>
      </c>
      <c r="AH146" s="122">
        <v>8.8557769699036837E-2</v>
      </c>
      <c r="AI146" s="122">
        <v>5.6778884849518541E-2</v>
      </c>
      <c r="AJ146" s="123">
        <v>2.5000000000000001E-2</v>
      </c>
    </row>
    <row r="147" spans="1:36" customFormat="1" x14ac:dyDescent="0.3">
      <c r="A147" s="7" t="s">
        <v>111</v>
      </c>
      <c r="B147" s="76" t="s">
        <v>526</v>
      </c>
      <c r="C147" s="152">
        <v>0</v>
      </c>
      <c r="D147" s="109">
        <v>0</v>
      </c>
      <c r="E147" s="109">
        <v>0</v>
      </c>
      <c r="F147" s="109">
        <v>0</v>
      </c>
      <c r="G147" s="109">
        <v>0</v>
      </c>
      <c r="H147" s="109">
        <v>0</v>
      </c>
      <c r="I147" s="122">
        <v>0</v>
      </c>
      <c r="J147" s="122">
        <v>0</v>
      </c>
      <c r="K147" s="122">
        <v>0</v>
      </c>
      <c r="L147" s="122">
        <v>0</v>
      </c>
      <c r="M147" s="122">
        <v>0</v>
      </c>
      <c r="N147" s="122">
        <v>0</v>
      </c>
      <c r="O147" s="122">
        <v>0</v>
      </c>
      <c r="P147" s="122">
        <v>0</v>
      </c>
      <c r="Q147" s="122">
        <v>0</v>
      </c>
      <c r="R147" s="122">
        <v>0</v>
      </c>
      <c r="S147" s="122">
        <v>0</v>
      </c>
      <c r="T147" s="122">
        <v>0</v>
      </c>
      <c r="U147" s="122">
        <v>0</v>
      </c>
      <c r="V147" s="122">
        <v>0</v>
      </c>
      <c r="W147" s="122">
        <v>0</v>
      </c>
      <c r="X147" s="122">
        <v>0</v>
      </c>
      <c r="Y147" s="122">
        <v>0</v>
      </c>
      <c r="Z147" s="122">
        <v>0</v>
      </c>
      <c r="AA147" s="122">
        <v>0</v>
      </c>
      <c r="AB147" s="122">
        <v>0</v>
      </c>
      <c r="AC147" s="122">
        <v>0</v>
      </c>
      <c r="AD147" s="122">
        <v>0</v>
      </c>
      <c r="AE147" s="122">
        <v>0</v>
      </c>
      <c r="AF147" s="122">
        <v>0</v>
      </c>
      <c r="AG147" s="122">
        <v>0</v>
      </c>
      <c r="AH147" s="122">
        <v>0</v>
      </c>
      <c r="AI147" s="122">
        <v>0</v>
      </c>
      <c r="AJ147" s="123">
        <v>0</v>
      </c>
    </row>
    <row r="148" spans="1:36" customFormat="1" x14ac:dyDescent="0.3">
      <c r="A148" s="7" t="s">
        <v>48</v>
      </c>
      <c r="B148" s="76" t="s">
        <v>526</v>
      </c>
      <c r="C148" s="152">
        <v>8.5915249169957984E-3</v>
      </c>
      <c r="D148" s="109">
        <v>8.7328374348723675E-3</v>
      </c>
      <c r="E148" s="109">
        <v>5.9629564606741587E-3</v>
      </c>
      <c r="F148" s="109">
        <v>4.4905843062278007E-3</v>
      </c>
      <c r="G148" s="109">
        <v>6.8602126455484143E-3</v>
      </c>
      <c r="H148" s="109">
        <v>6.8060388126191963E-3</v>
      </c>
      <c r="I148" s="122">
        <v>1.3705823140739939E-2</v>
      </c>
      <c r="J148" s="122">
        <v>2.0605607468860684E-2</v>
      </c>
      <c r="K148" s="122">
        <v>2.7505391796981429E-2</v>
      </c>
      <c r="L148" s="122">
        <v>3.4405176125102167E-2</v>
      </c>
      <c r="M148" s="122">
        <v>4.1304960453222905E-2</v>
      </c>
      <c r="N148" s="122">
        <v>4.8204744781343657E-2</v>
      </c>
      <c r="O148" s="122">
        <v>5.5104529109464395E-2</v>
      </c>
      <c r="P148" s="122">
        <v>6.200431343758514E-2</v>
      </c>
      <c r="Q148" s="122">
        <v>6.8904097765705885E-2</v>
      </c>
      <c r="R148" s="122">
        <v>7.5803882093826616E-2</v>
      </c>
      <c r="S148" s="122">
        <v>8.2703666421947361E-2</v>
      </c>
      <c r="T148" s="122">
        <v>8.960345075006812E-2</v>
      </c>
      <c r="U148" s="122">
        <v>9.6503235078188865E-2</v>
      </c>
      <c r="V148" s="122">
        <v>0.1034030194063096</v>
      </c>
      <c r="W148" s="122">
        <v>0.11030280373443034</v>
      </c>
      <c r="X148" s="122">
        <v>0.11720258806255109</v>
      </c>
      <c r="Y148" s="122">
        <v>0.12410237239067182</v>
      </c>
      <c r="Z148" s="122">
        <v>0.13100215671879256</v>
      </c>
      <c r="AA148" s="122">
        <v>0.13790194104691331</v>
      </c>
      <c r="AB148" s="122">
        <v>0.14480172537503405</v>
      </c>
      <c r="AC148" s="122">
        <v>0.15170150970315482</v>
      </c>
      <c r="AD148" s="122">
        <v>0.15860129403127554</v>
      </c>
      <c r="AE148" s="122">
        <v>0.16550107835939629</v>
      </c>
      <c r="AF148" s="122">
        <v>0.17240086268751706</v>
      </c>
      <c r="AG148" s="122">
        <v>0.17930064701563778</v>
      </c>
      <c r="AH148" s="122">
        <v>0.18620043134375855</v>
      </c>
      <c r="AI148" s="122">
        <v>0.19310021567187927</v>
      </c>
      <c r="AJ148" s="123">
        <v>0.2</v>
      </c>
    </row>
    <row r="149" spans="1:36" customFormat="1" x14ac:dyDescent="0.3">
      <c r="A149" s="7" t="s">
        <v>461</v>
      </c>
      <c r="B149" s="76" t="s">
        <v>526</v>
      </c>
      <c r="C149" s="152">
        <v>0</v>
      </c>
      <c r="D149" s="109">
        <v>0</v>
      </c>
      <c r="E149" s="109">
        <v>0</v>
      </c>
      <c r="F149" s="109">
        <v>0</v>
      </c>
      <c r="G149" s="109">
        <v>0</v>
      </c>
      <c r="H149" s="109">
        <v>0</v>
      </c>
      <c r="I149" s="122">
        <v>2.4999999999999998E-2</v>
      </c>
      <c r="J149" s="122">
        <v>4.9999999999999996E-2</v>
      </c>
      <c r="K149" s="122">
        <v>7.4999999999999983E-2</v>
      </c>
      <c r="L149" s="122">
        <v>9.9999999999999992E-2</v>
      </c>
      <c r="M149" s="122">
        <v>0.125</v>
      </c>
      <c r="N149" s="122">
        <v>0.14999999999999997</v>
      </c>
      <c r="O149" s="122">
        <v>0.17499999999999999</v>
      </c>
      <c r="P149" s="122">
        <v>0.19999999999999998</v>
      </c>
      <c r="Q149" s="122">
        <v>0.22500000000000001</v>
      </c>
      <c r="R149" s="122">
        <v>0.25</v>
      </c>
      <c r="S149" s="122">
        <v>0.27499999999999997</v>
      </c>
      <c r="T149" s="122">
        <v>0.29999999999999993</v>
      </c>
      <c r="U149" s="122">
        <v>0.32500000000000001</v>
      </c>
      <c r="V149" s="122">
        <v>0.35</v>
      </c>
      <c r="W149" s="122">
        <v>0.375</v>
      </c>
      <c r="X149" s="122">
        <v>0.39999999999999997</v>
      </c>
      <c r="Y149" s="122">
        <v>0.42499999999999993</v>
      </c>
      <c r="Z149" s="122">
        <v>0.45</v>
      </c>
      <c r="AA149" s="122">
        <v>0.47499999999999998</v>
      </c>
      <c r="AB149" s="122">
        <v>0.5</v>
      </c>
      <c r="AC149" s="122">
        <v>0.52500000000000002</v>
      </c>
      <c r="AD149" s="122">
        <v>0.54999999999999993</v>
      </c>
      <c r="AE149" s="122">
        <v>0.57499999999999996</v>
      </c>
      <c r="AF149" s="122">
        <v>0.59999999999999987</v>
      </c>
      <c r="AG149" s="122">
        <v>0.625</v>
      </c>
      <c r="AH149" s="122">
        <v>0.65</v>
      </c>
      <c r="AI149" s="122">
        <v>0.67499999999999993</v>
      </c>
      <c r="AJ149" s="123">
        <v>0.7</v>
      </c>
    </row>
    <row r="150" spans="1:36" customFormat="1" x14ac:dyDescent="0.3">
      <c r="A150" s="37" t="s">
        <v>112</v>
      </c>
      <c r="B150" s="97" t="s">
        <v>526</v>
      </c>
      <c r="C150" s="159">
        <v>1</v>
      </c>
      <c r="D150" s="141">
        <v>1</v>
      </c>
      <c r="E150" s="141">
        <v>1</v>
      </c>
      <c r="F150" s="141">
        <v>1</v>
      </c>
      <c r="G150" s="141">
        <v>1</v>
      </c>
      <c r="H150" s="141">
        <v>1</v>
      </c>
      <c r="I150" s="160">
        <v>1</v>
      </c>
      <c r="J150" s="160">
        <v>1</v>
      </c>
      <c r="K150" s="160">
        <v>1</v>
      </c>
      <c r="L150" s="160">
        <v>1</v>
      </c>
      <c r="M150" s="160">
        <v>1</v>
      </c>
      <c r="N150" s="160">
        <v>1</v>
      </c>
      <c r="O150" s="160">
        <v>1</v>
      </c>
      <c r="P150" s="160">
        <v>1</v>
      </c>
      <c r="Q150" s="160">
        <v>1</v>
      </c>
      <c r="R150" s="160">
        <v>1</v>
      </c>
      <c r="S150" s="160">
        <v>1</v>
      </c>
      <c r="T150" s="160">
        <v>1</v>
      </c>
      <c r="U150" s="160">
        <v>1</v>
      </c>
      <c r="V150" s="160">
        <v>1</v>
      </c>
      <c r="W150" s="160">
        <v>1</v>
      </c>
      <c r="X150" s="160">
        <v>1</v>
      </c>
      <c r="Y150" s="160">
        <v>1</v>
      </c>
      <c r="Z150" s="160">
        <v>1</v>
      </c>
      <c r="AA150" s="160">
        <v>1</v>
      </c>
      <c r="AB150" s="160">
        <v>1</v>
      </c>
      <c r="AC150" s="160">
        <v>1</v>
      </c>
      <c r="AD150" s="160">
        <v>1</v>
      </c>
      <c r="AE150" s="160">
        <v>1</v>
      </c>
      <c r="AF150" s="160">
        <v>1</v>
      </c>
      <c r="AG150" s="160">
        <v>1</v>
      </c>
      <c r="AH150" s="160">
        <v>1</v>
      </c>
      <c r="AI150" s="160">
        <v>1</v>
      </c>
      <c r="AJ150" s="161">
        <v>1</v>
      </c>
    </row>
    <row r="151" spans="1:36" customFormat="1" x14ac:dyDescent="0.3">
      <c r="A151" s="7" t="s">
        <v>462</v>
      </c>
      <c r="B151" s="76" t="s">
        <v>526</v>
      </c>
      <c r="C151" s="154">
        <v>1</v>
      </c>
      <c r="D151" s="136">
        <v>1</v>
      </c>
      <c r="E151" s="136">
        <v>1</v>
      </c>
      <c r="F151" s="136">
        <v>1</v>
      </c>
      <c r="G151" s="136">
        <v>1</v>
      </c>
      <c r="H151" s="136">
        <v>1</v>
      </c>
      <c r="I151" s="136">
        <v>1</v>
      </c>
      <c r="J151" s="136">
        <v>1</v>
      </c>
      <c r="K151" s="136">
        <v>1</v>
      </c>
      <c r="L151" s="136">
        <v>1</v>
      </c>
      <c r="M151" s="136">
        <v>1</v>
      </c>
      <c r="N151" s="136">
        <v>1</v>
      </c>
      <c r="O151" s="136">
        <v>1</v>
      </c>
      <c r="P151" s="136">
        <v>1</v>
      </c>
      <c r="Q151" s="136">
        <v>0.99</v>
      </c>
      <c r="R151" s="136">
        <v>0.98</v>
      </c>
      <c r="S151" s="136">
        <v>0.97</v>
      </c>
      <c r="T151" s="136">
        <v>0.96</v>
      </c>
      <c r="U151" s="136">
        <v>0.95</v>
      </c>
      <c r="V151" s="136">
        <v>0.94000000000000006</v>
      </c>
      <c r="W151" s="136">
        <v>0.93</v>
      </c>
      <c r="X151" s="136">
        <v>0.92</v>
      </c>
      <c r="Y151" s="136">
        <v>0.91</v>
      </c>
      <c r="Z151" s="136">
        <v>0.9</v>
      </c>
      <c r="AA151" s="136">
        <v>0.89</v>
      </c>
      <c r="AB151" s="136">
        <v>0.88</v>
      </c>
      <c r="AC151" s="136">
        <v>0.87</v>
      </c>
      <c r="AD151" s="136">
        <v>0.8600000000000001</v>
      </c>
      <c r="AE151" s="136">
        <v>0.85000000000000009</v>
      </c>
      <c r="AF151" s="136">
        <v>0.84000000000000008</v>
      </c>
      <c r="AG151" s="136">
        <v>0.83000000000000007</v>
      </c>
      <c r="AH151" s="136">
        <v>0.82000000000000006</v>
      </c>
      <c r="AI151" s="136">
        <v>0.81</v>
      </c>
      <c r="AJ151" s="137">
        <v>0.8</v>
      </c>
    </row>
    <row r="152" spans="1:36" customFormat="1" x14ac:dyDescent="0.3">
      <c r="A152" s="7" t="s">
        <v>463</v>
      </c>
      <c r="B152" s="76" t="s">
        <v>526</v>
      </c>
      <c r="C152" s="153">
        <v>0</v>
      </c>
      <c r="D152" s="129">
        <v>0</v>
      </c>
      <c r="E152" s="129">
        <v>0</v>
      </c>
      <c r="F152" s="129">
        <v>0</v>
      </c>
      <c r="G152" s="129">
        <v>0</v>
      </c>
      <c r="H152" s="129">
        <v>0</v>
      </c>
      <c r="I152" s="136">
        <v>0</v>
      </c>
      <c r="J152" s="136">
        <v>0</v>
      </c>
      <c r="K152" s="136">
        <v>0</v>
      </c>
      <c r="L152" s="136">
        <v>0</v>
      </c>
      <c r="M152" s="136">
        <v>0</v>
      </c>
      <c r="N152" s="136">
        <v>0</v>
      </c>
      <c r="O152" s="136">
        <v>0</v>
      </c>
      <c r="P152" s="136">
        <v>0</v>
      </c>
      <c r="Q152" s="136">
        <v>0.01</v>
      </c>
      <c r="R152" s="136">
        <v>0.02</v>
      </c>
      <c r="S152" s="136">
        <v>3.0000000000000006E-2</v>
      </c>
      <c r="T152" s="136">
        <v>0.04</v>
      </c>
      <c r="U152" s="136">
        <v>0.05</v>
      </c>
      <c r="V152" s="136">
        <v>6.0000000000000012E-2</v>
      </c>
      <c r="W152" s="136">
        <v>7.0000000000000007E-2</v>
      </c>
      <c r="X152" s="136">
        <v>0.08</v>
      </c>
      <c r="Y152" s="136">
        <v>0.09</v>
      </c>
      <c r="Z152" s="136">
        <v>0.1</v>
      </c>
      <c r="AA152" s="136">
        <v>0.11000000000000001</v>
      </c>
      <c r="AB152" s="136">
        <v>0.12000000000000002</v>
      </c>
      <c r="AC152" s="136">
        <v>0.13</v>
      </c>
      <c r="AD152" s="136">
        <v>0.14000000000000001</v>
      </c>
      <c r="AE152" s="136">
        <v>0.15</v>
      </c>
      <c r="AF152" s="136">
        <v>0.16</v>
      </c>
      <c r="AG152" s="136">
        <v>0.17</v>
      </c>
      <c r="AH152" s="136">
        <v>0.18</v>
      </c>
      <c r="AI152" s="136">
        <v>0.19</v>
      </c>
      <c r="AJ152" s="137">
        <v>0.2</v>
      </c>
    </row>
    <row r="153" spans="1:36" customFormat="1" x14ac:dyDescent="0.3">
      <c r="A153" s="37" t="s">
        <v>113</v>
      </c>
      <c r="B153" s="97" t="s">
        <v>526</v>
      </c>
      <c r="C153" s="162">
        <v>1</v>
      </c>
      <c r="D153" s="133">
        <v>1</v>
      </c>
      <c r="E153" s="133">
        <v>1</v>
      </c>
      <c r="F153" s="133">
        <v>1</v>
      </c>
      <c r="G153" s="133">
        <v>1</v>
      </c>
      <c r="H153" s="133">
        <v>1</v>
      </c>
      <c r="I153" s="133">
        <v>1</v>
      </c>
      <c r="J153" s="133">
        <v>1</v>
      </c>
      <c r="K153" s="133">
        <v>1</v>
      </c>
      <c r="L153" s="133">
        <v>1</v>
      </c>
      <c r="M153" s="133">
        <v>1</v>
      </c>
      <c r="N153" s="133">
        <v>1</v>
      </c>
      <c r="O153" s="133">
        <v>1</v>
      </c>
      <c r="P153" s="133">
        <v>1</v>
      </c>
      <c r="Q153" s="133">
        <v>1</v>
      </c>
      <c r="R153" s="133">
        <v>1</v>
      </c>
      <c r="S153" s="133">
        <v>1</v>
      </c>
      <c r="T153" s="133">
        <v>1</v>
      </c>
      <c r="U153" s="133">
        <v>1</v>
      </c>
      <c r="V153" s="133">
        <v>1</v>
      </c>
      <c r="W153" s="133">
        <v>1</v>
      </c>
      <c r="X153" s="133">
        <v>1</v>
      </c>
      <c r="Y153" s="133">
        <v>1</v>
      </c>
      <c r="Z153" s="133">
        <v>1</v>
      </c>
      <c r="AA153" s="133">
        <v>1</v>
      </c>
      <c r="AB153" s="133">
        <v>1</v>
      </c>
      <c r="AC153" s="133">
        <v>1</v>
      </c>
      <c r="AD153" s="133">
        <v>1</v>
      </c>
      <c r="AE153" s="133">
        <v>1</v>
      </c>
      <c r="AF153" s="133">
        <v>1</v>
      </c>
      <c r="AG153" s="133">
        <v>1</v>
      </c>
      <c r="AH153" s="133">
        <v>1</v>
      </c>
      <c r="AI153" s="133">
        <v>1</v>
      </c>
      <c r="AJ153" s="134">
        <v>1</v>
      </c>
    </row>
    <row r="154" spans="1:36" customFormat="1" x14ac:dyDescent="0.3">
      <c r="A154" s="7" t="s">
        <v>114</v>
      </c>
      <c r="B154" s="76" t="s">
        <v>526</v>
      </c>
      <c r="C154" s="153">
        <v>1</v>
      </c>
      <c r="D154" s="129">
        <v>1</v>
      </c>
      <c r="E154" s="129">
        <v>1</v>
      </c>
      <c r="F154" s="129">
        <v>1</v>
      </c>
      <c r="G154" s="129">
        <v>1</v>
      </c>
      <c r="H154" s="129">
        <v>1</v>
      </c>
      <c r="I154" s="136">
        <v>1</v>
      </c>
      <c r="J154" s="136">
        <v>1</v>
      </c>
      <c r="K154" s="136">
        <v>1</v>
      </c>
      <c r="L154" s="136">
        <v>1</v>
      </c>
      <c r="M154" s="136">
        <v>1</v>
      </c>
      <c r="N154" s="136">
        <v>1</v>
      </c>
      <c r="O154" s="136">
        <v>1</v>
      </c>
      <c r="P154" s="136">
        <v>1</v>
      </c>
      <c r="Q154" s="136">
        <v>1</v>
      </c>
      <c r="R154" s="136">
        <v>1</v>
      </c>
      <c r="S154" s="136">
        <v>1</v>
      </c>
      <c r="T154" s="136">
        <v>1</v>
      </c>
      <c r="U154" s="136">
        <v>1</v>
      </c>
      <c r="V154" s="136">
        <v>1</v>
      </c>
      <c r="W154" s="136">
        <v>1</v>
      </c>
      <c r="X154" s="136">
        <v>1</v>
      </c>
      <c r="Y154" s="136">
        <v>1</v>
      </c>
      <c r="Z154" s="136">
        <v>1</v>
      </c>
      <c r="AA154" s="136">
        <v>1</v>
      </c>
      <c r="AB154" s="136">
        <v>1</v>
      </c>
      <c r="AC154" s="136">
        <v>1</v>
      </c>
      <c r="AD154" s="136">
        <v>1</v>
      </c>
      <c r="AE154" s="136">
        <v>1</v>
      </c>
      <c r="AF154" s="136">
        <v>1</v>
      </c>
      <c r="AG154" s="136">
        <v>1</v>
      </c>
      <c r="AH154" s="136">
        <v>1</v>
      </c>
      <c r="AI154" s="136">
        <v>1</v>
      </c>
      <c r="AJ154" s="137">
        <v>1</v>
      </c>
    </row>
    <row r="155" spans="1:36" customFormat="1" x14ac:dyDescent="0.3">
      <c r="A155" s="37" t="s">
        <v>115</v>
      </c>
      <c r="B155" s="97" t="s">
        <v>526</v>
      </c>
      <c r="C155" s="163">
        <v>1</v>
      </c>
      <c r="D155" s="139">
        <v>1</v>
      </c>
      <c r="E155" s="139">
        <v>1</v>
      </c>
      <c r="F155" s="139">
        <v>1</v>
      </c>
      <c r="G155" s="139">
        <v>1</v>
      </c>
      <c r="H155" s="139">
        <v>1</v>
      </c>
      <c r="I155" s="133">
        <v>1</v>
      </c>
      <c r="J155" s="133">
        <v>1</v>
      </c>
      <c r="K155" s="133">
        <v>1</v>
      </c>
      <c r="L155" s="133">
        <v>1</v>
      </c>
      <c r="M155" s="133">
        <v>1</v>
      </c>
      <c r="N155" s="133">
        <v>1</v>
      </c>
      <c r="O155" s="133">
        <v>1</v>
      </c>
      <c r="P155" s="133">
        <v>1</v>
      </c>
      <c r="Q155" s="133">
        <v>1</v>
      </c>
      <c r="R155" s="133">
        <v>1</v>
      </c>
      <c r="S155" s="133">
        <v>1</v>
      </c>
      <c r="T155" s="133">
        <v>1</v>
      </c>
      <c r="U155" s="133">
        <v>1</v>
      </c>
      <c r="V155" s="133">
        <v>1</v>
      </c>
      <c r="W155" s="133">
        <v>1</v>
      </c>
      <c r="X155" s="133">
        <v>1</v>
      </c>
      <c r="Y155" s="133">
        <v>1</v>
      </c>
      <c r="Z155" s="133">
        <v>1</v>
      </c>
      <c r="AA155" s="133">
        <v>1</v>
      </c>
      <c r="AB155" s="133">
        <v>1</v>
      </c>
      <c r="AC155" s="133">
        <v>1</v>
      </c>
      <c r="AD155" s="133">
        <v>1</v>
      </c>
      <c r="AE155" s="133">
        <v>1</v>
      </c>
      <c r="AF155" s="133">
        <v>1</v>
      </c>
      <c r="AG155" s="133">
        <v>1</v>
      </c>
      <c r="AH155" s="133">
        <v>1</v>
      </c>
      <c r="AI155" s="133">
        <v>1</v>
      </c>
      <c r="AJ155" s="134">
        <v>1</v>
      </c>
    </row>
    <row r="156" spans="1:36" customFormat="1" x14ac:dyDescent="0.3">
      <c r="A156" s="7" t="s">
        <v>116</v>
      </c>
      <c r="B156" s="76" t="s">
        <v>526</v>
      </c>
      <c r="C156" s="152">
        <v>1</v>
      </c>
      <c r="D156" s="109">
        <v>1</v>
      </c>
      <c r="E156" s="109">
        <v>1</v>
      </c>
      <c r="F156" s="109">
        <v>1</v>
      </c>
      <c r="G156" s="109">
        <v>1</v>
      </c>
      <c r="H156" s="109">
        <v>1</v>
      </c>
      <c r="I156" s="122">
        <v>1</v>
      </c>
      <c r="J156" s="122">
        <v>1</v>
      </c>
      <c r="K156" s="122">
        <v>1</v>
      </c>
      <c r="L156" s="122">
        <v>1</v>
      </c>
      <c r="M156" s="122">
        <v>1</v>
      </c>
      <c r="N156" s="122">
        <v>1</v>
      </c>
      <c r="O156" s="122">
        <v>1</v>
      </c>
      <c r="P156" s="122">
        <v>1</v>
      </c>
      <c r="Q156" s="122">
        <v>1</v>
      </c>
      <c r="R156" s="122">
        <v>1</v>
      </c>
      <c r="S156" s="122">
        <v>1</v>
      </c>
      <c r="T156" s="122">
        <v>1</v>
      </c>
      <c r="U156" s="122">
        <v>1</v>
      </c>
      <c r="V156" s="122">
        <v>1</v>
      </c>
      <c r="W156" s="122">
        <v>1</v>
      </c>
      <c r="X156" s="122">
        <v>1</v>
      </c>
      <c r="Y156" s="122">
        <v>1</v>
      </c>
      <c r="Z156" s="122">
        <v>1</v>
      </c>
      <c r="AA156" s="122">
        <v>1</v>
      </c>
      <c r="AB156" s="122">
        <v>1</v>
      </c>
      <c r="AC156" s="122">
        <v>1</v>
      </c>
      <c r="AD156" s="122">
        <v>1</v>
      </c>
      <c r="AE156" s="122">
        <v>1</v>
      </c>
      <c r="AF156" s="122">
        <v>1</v>
      </c>
      <c r="AG156" s="122">
        <v>1</v>
      </c>
      <c r="AH156" s="122">
        <v>1</v>
      </c>
      <c r="AI156" s="122">
        <v>1</v>
      </c>
      <c r="AJ156" s="123">
        <v>1</v>
      </c>
    </row>
    <row r="157" spans="1:36" customFormat="1" x14ac:dyDescent="0.3">
      <c r="A157" s="37" t="s">
        <v>117</v>
      </c>
      <c r="B157" s="97" t="s">
        <v>526</v>
      </c>
      <c r="C157" s="159">
        <v>1</v>
      </c>
      <c r="D157" s="141">
        <v>1</v>
      </c>
      <c r="E157" s="141">
        <v>1</v>
      </c>
      <c r="F157" s="141">
        <v>1</v>
      </c>
      <c r="G157" s="141">
        <v>1</v>
      </c>
      <c r="H157" s="141">
        <v>1</v>
      </c>
      <c r="I157" s="160">
        <v>1</v>
      </c>
      <c r="J157" s="160">
        <v>1</v>
      </c>
      <c r="K157" s="160">
        <v>1</v>
      </c>
      <c r="L157" s="160">
        <v>1</v>
      </c>
      <c r="M157" s="160">
        <v>1</v>
      </c>
      <c r="N157" s="160">
        <v>1</v>
      </c>
      <c r="O157" s="160">
        <v>1</v>
      </c>
      <c r="P157" s="160">
        <v>1</v>
      </c>
      <c r="Q157" s="160">
        <v>1</v>
      </c>
      <c r="R157" s="160">
        <v>1</v>
      </c>
      <c r="S157" s="160">
        <v>1</v>
      </c>
      <c r="T157" s="160">
        <v>1</v>
      </c>
      <c r="U157" s="160">
        <v>1</v>
      </c>
      <c r="V157" s="160">
        <v>1</v>
      </c>
      <c r="W157" s="160">
        <v>1</v>
      </c>
      <c r="X157" s="160">
        <v>1</v>
      </c>
      <c r="Y157" s="160">
        <v>1</v>
      </c>
      <c r="Z157" s="160">
        <v>1</v>
      </c>
      <c r="AA157" s="160">
        <v>1</v>
      </c>
      <c r="AB157" s="160">
        <v>1</v>
      </c>
      <c r="AC157" s="160">
        <v>1</v>
      </c>
      <c r="AD157" s="160">
        <v>1</v>
      </c>
      <c r="AE157" s="160">
        <v>1</v>
      </c>
      <c r="AF157" s="160">
        <v>1</v>
      </c>
      <c r="AG157" s="160">
        <v>1</v>
      </c>
      <c r="AH157" s="160">
        <v>1</v>
      </c>
      <c r="AI157" s="160">
        <v>1</v>
      </c>
      <c r="AJ157" s="161">
        <v>1</v>
      </c>
    </row>
    <row r="158" spans="1:36" customFormat="1" x14ac:dyDescent="0.3">
      <c r="A158" s="7" t="s">
        <v>118</v>
      </c>
      <c r="B158" s="76" t="s">
        <v>526</v>
      </c>
      <c r="C158" s="152">
        <v>1</v>
      </c>
      <c r="D158" s="109">
        <v>1</v>
      </c>
      <c r="E158" s="109">
        <v>1</v>
      </c>
      <c r="F158" s="109">
        <v>1</v>
      </c>
      <c r="G158" s="109">
        <v>1</v>
      </c>
      <c r="H158" s="109">
        <v>1</v>
      </c>
      <c r="I158" s="122">
        <v>1</v>
      </c>
      <c r="J158" s="122">
        <v>1</v>
      </c>
      <c r="K158" s="122">
        <v>1</v>
      </c>
      <c r="L158" s="122">
        <v>1</v>
      </c>
      <c r="M158" s="122">
        <v>1</v>
      </c>
      <c r="N158" s="122">
        <v>1</v>
      </c>
      <c r="O158" s="122">
        <v>1</v>
      </c>
      <c r="P158" s="122">
        <v>1</v>
      </c>
      <c r="Q158" s="122">
        <v>1</v>
      </c>
      <c r="R158" s="122">
        <v>1</v>
      </c>
      <c r="S158" s="122">
        <v>1</v>
      </c>
      <c r="T158" s="122">
        <v>1</v>
      </c>
      <c r="U158" s="122">
        <v>1</v>
      </c>
      <c r="V158" s="122">
        <v>1</v>
      </c>
      <c r="W158" s="122">
        <v>1</v>
      </c>
      <c r="X158" s="122">
        <v>1</v>
      </c>
      <c r="Y158" s="122">
        <v>1</v>
      </c>
      <c r="Z158" s="122">
        <v>1</v>
      </c>
      <c r="AA158" s="122">
        <v>1</v>
      </c>
      <c r="AB158" s="122">
        <v>1</v>
      </c>
      <c r="AC158" s="122">
        <v>1</v>
      </c>
      <c r="AD158" s="122">
        <v>1</v>
      </c>
      <c r="AE158" s="122">
        <v>1</v>
      </c>
      <c r="AF158" s="122">
        <v>1</v>
      </c>
      <c r="AG158" s="122">
        <v>1</v>
      </c>
      <c r="AH158" s="122">
        <v>1</v>
      </c>
      <c r="AI158" s="122">
        <v>1</v>
      </c>
      <c r="AJ158" s="123">
        <v>1</v>
      </c>
    </row>
    <row r="159" spans="1:36" customFormat="1" x14ac:dyDescent="0.3">
      <c r="A159" s="37" t="s">
        <v>119</v>
      </c>
      <c r="B159" s="97" t="s">
        <v>526</v>
      </c>
      <c r="C159" s="159">
        <v>1</v>
      </c>
      <c r="D159" s="141">
        <v>1</v>
      </c>
      <c r="E159" s="141">
        <v>1</v>
      </c>
      <c r="F159" s="141">
        <v>1</v>
      </c>
      <c r="G159" s="141">
        <v>1</v>
      </c>
      <c r="H159" s="141">
        <v>1</v>
      </c>
      <c r="I159" s="160">
        <v>1</v>
      </c>
      <c r="J159" s="160">
        <v>1</v>
      </c>
      <c r="K159" s="160">
        <v>1</v>
      </c>
      <c r="L159" s="160">
        <v>1</v>
      </c>
      <c r="M159" s="160">
        <v>1</v>
      </c>
      <c r="N159" s="160">
        <v>1</v>
      </c>
      <c r="O159" s="160">
        <v>1</v>
      </c>
      <c r="P159" s="160">
        <v>1</v>
      </c>
      <c r="Q159" s="160">
        <v>1</v>
      </c>
      <c r="R159" s="160">
        <v>1</v>
      </c>
      <c r="S159" s="160">
        <v>1</v>
      </c>
      <c r="T159" s="160">
        <v>1</v>
      </c>
      <c r="U159" s="160">
        <v>1</v>
      </c>
      <c r="V159" s="160">
        <v>1</v>
      </c>
      <c r="W159" s="160">
        <v>1</v>
      </c>
      <c r="X159" s="160">
        <v>1</v>
      </c>
      <c r="Y159" s="160">
        <v>1</v>
      </c>
      <c r="Z159" s="160">
        <v>1</v>
      </c>
      <c r="AA159" s="160">
        <v>1</v>
      </c>
      <c r="AB159" s="160">
        <v>1</v>
      </c>
      <c r="AC159" s="160">
        <v>1</v>
      </c>
      <c r="AD159" s="160">
        <v>1</v>
      </c>
      <c r="AE159" s="160">
        <v>1</v>
      </c>
      <c r="AF159" s="160">
        <v>1</v>
      </c>
      <c r="AG159" s="160">
        <v>1</v>
      </c>
      <c r="AH159" s="160">
        <v>1</v>
      </c>
      <c r="AI159" s="160">
        <v>1</v>
      </c>
      <c r="AJ159" s="161">
        <v>1</v>
      </c>
    </row>
    <row r="160" spans="1:36" customFormat="1" x14ac:dyDescent="0.3">
      <c r="A160" s="7" t="s">
        <v>120</v>
      </c>
      <c r="B160" s="76" t="s">
        <v>526</v>
      </c>
      <c r="C160" s="154">
        <v>1</v>
      </c>
      <c r="D160" s="136">
        <v>1</v>
      </c>
      <c r="E160" s="136">
        <v>1</v>
      </c>
      <c r="F160" s="136">
        <v>1</v>
      </c>
      <c r="G160" s="136">
        <v>1</v>
      </c>
      <c r="H160" s="136">
        <v>1</v>
      </c>
      <c r="I160" s="136">
        <v>1</v>
      </c>
      <c r="J160" s="136">
        <v>1</v>
      </c>
      <c r="K160" s="136">
        <v>1</v>
      </c>
      <c r="L160" s="136">
        <v>1</v>
      </c>
      <c r="M160" s="136">
        <v>1</v>
      </c>
      <c r="N160" s="136">
        <v>1</v>
      </c>
      <c r="O160" s="136">
        <v>1</v>
      </c>
      <c r="P160" s="136">
        <v>1</v>
      </c>
      <c r="Q160" s="136">
        <v>1</v>
      </c>
      <c r="R160" s="136">
        <v>1</v>
      </c>
      <c r="S160" s="136">
        <v>1</v>
      </c>
      <c r="T160" s="136">
        <v>1</v>
      </c>
      <c r="U160" s="136">
        <v>1</v>
      </c>
      <c r="V160" s="136">
        <v>1</v>
      </c>
      <c r="W160" s="136">
        <v>1</v>
      </c>
      <c r="X160" s="136">
        <v>1</v>
      </c>
      <c r="Y160" s="136">
        <v>1</v>
      </c>
      <c r="Z160" s="136">
        <v>1</v>
      </c>
      <c r="AA160" s="136">
        <v>1</v>
      </c>
      <c r="AB160" s="136">
        <v>1</v>
      </c>
      <c r="AC160" s="136">
        <v>1</v>
      </c>
      <c r="AD160" s="136">
        <v>1</v>
      </c>
      <c r="AE160" s="136">
        <v>1</v>
      </c>
      <c r="AF160" s="136">
        <v>1</v>
      </c>
      <c r="AG160" s="136">
        <v>1</v>
      </c>
      <c r="AH160" s="136">
        <v>1</v>
      </c>
      <c r="AI160" s="136">
        <v>1</v>
      </c>
      <c r="AJ160" s="137">
        <v>1</v>
      </c>
    </row>
    <row r="161" spans="1:36" customFormat="1" x14ac:dyDescent="0.3">
      <c r="A161" s="16" t="s">
        <v>121</v>
      </c>
      <c r="B161" s="77" t="s">
        <v>526</v>
      </c>
      <c r="C161" s="151">
        <v>0.66000575683538532</v>
      </c>
      <c r="D161" s="106">
        <v>0.69471413478639488</v>
      </c>
      <c r="E161" s="106">
        <v>0.6534725205114521</v>
      </c>
      <c r="F161" s="106">
        <v>0.65654556121485741</v>
      </c>
      <c r="G161" s="106">
        <v>0.58484441012532395</v>
      </c>
      <c r="H161" s="106">
        <v>0.7523326793785573</v>
      </c>
      <c r="I161" s="120">
        <v>0.72208451416863895</v>
      </c>
      <c r="J161" s="120">
        <v>0.73665504528088732</v>
      </c>
      <c r="K161" s="120">
        <v>0.75122557639313925</v>
      </c>
      <c r="L161" s="120">
        <v>0.76579610750538762</v>
      </c>
      <c r="M161" s="120">
        <v>0.780366638617636</v>
      </c>
      <c r="N161" s="120">
        <v>0.79493716972988437</v>
      </c>
      <c r="O161" s="120">
        <v>0.8095077008421363</v>
      </c>
      <c r="P161" s="120">
        <v>0.82407823195438468</v>
      </c>
      <c r="Q161" s="120">
        <v>0.83864876306663305</v>
      </c>
      <c r="R161" s="120">
        <v>0.85321929417888498</v>
      </c>
      <c r="S161" s="120">
        <v>0.86778982529113335</v>
      </c>
      <c r="T161" s="120">
        <v>0.88236035640338173</v>
      </c>
      <c r="U161" s="120">
        <v>0.8969308875156301</v>
      </c>
      <c r="V161" s="120">
        <v>0.91150141862788203</v>
      </c>
      <c r="W161" s="120">
        <v>0.92607194974013041</v>
      </c>
      <c r="X161" s="120">
        <v>0.94064248085237878</v>
      </c>
      <c r="Y161" s="120">
        <v>0.95521301196463071</v>
      </c>
      <c r="Z161" s="120">
        <v>0.96978354307687908</v>
      </c>
      <c r="AA161" s="120">
        <v>0.98435407418912746</v>
      </c>
      <c r="AB161" s="120">
        <v>0.99892460530137583</v>
      </c>
      <c r="AC161" s="120">
        <v>1</v>
      </c>
      <c r="AD161" s="120">
        <v>1</v>
      </c>
      <c r="AE161" s="120">
        <v>1</v>
      </c>
      <c r="AF161" s="120">
        <v>1</v>
      </c>
      <c r="AG161" s="120">
        <v>1</v>
      </c>
      <c r="AH161" s="120">
        <v>1</v>
      </c>
      <c r="AI161" s="120">
        <v>1</v>
      </c>
      <c r="AJ161" s="121">
        <v>1</v>
      </c>
    </row>
    <row r="162" spans="1:36" customFormat="1" x14ac:dyDescent="0.3">
      <c r="A162" s="11" t="s">
        <v>49</v>
      </c>
      <c r="B162" s="78" t="s">
        <v>526</v>
      </c>
      <c r="C162" s="155">
        <v>0.33999424316461468</v>
      </c>
      <c r="D162" s="112">
        <v>0.30528586521360507</v>
      </c>
      <c r="E162" s="112">
        <v>0.3465274794885479</v>
      </c>
      <c r="F162" s="112">
        <v>0.34345443878514248</v>
      </c>
      <c r="G162" s="112">
        <v>0.41515558987467605</v>
      </c>
      <c r="H162" s="112">
        <v>0.24766732062144275</v>
      </c>
      <c r="I162" s="124">
        <v>0.27791548583136105</v>
      </c>
      <c r="J162" s="124">
        <v>0.26334495471911268</v>
      </c>
      <c r="K162" s="124">
        <v>0.24877442360686075</v>
      </c>
      <c r="L162" s="124">
        <v>0.23420389249461238</v>
      </c>
      <c r="M162" s="124">
        <v>0.219633361382364</v>
      </c>
      <c r="N162" s="124">
        <v>0.20506283027011563</v>
      </c>
      <c r="O162" s="124">
        <v>0.1904922991578637</v>
      </c>
      <c r="P162" s="124">
        <v>0.17592176804561532</v>
      </c>
      <c r="Q162" s="124">
        <v>0.16135123693336695</v>
      </c>
      <c r="R162" s="124">
        <v>0.14678070582111502</v>
      </c>
      <c r="S162" s="124">
        <v>0.13221017470886665</v>
      </c>
      <c r="T162" s="124">
        <v>0.11763964359661827</v>
      </c>
      <c r="U162" s="124">
        <v>0.1030691124843699</v>
      </c>
      <c r="V162" s="124">
        <v>8.8498581372117968E-2</v>
      </c>
      <c r="W162" s="124">
        <v>7.3928050259869593E-2</v>
      </c>
      <c r="X162" s="124">
        <v>5.9357519147621218E-2</v>
      </c>
      <c r="Y162" s="124">
        <v>4.4786988035369291E-2</v>
      </c>
      <c r="Z162" s="124">
        <v>3.0216456923120916E-2</v>
      </c>
      <c r="AA162" s="124">
        <v>1.5645925810872541E-2</v>
      </c>
      <c r="AB162" s="124">
        <v>1.0753946986241658E-3</v>
      </c>
      <c r="AC162" s="124">
        <v>0</v>
      </c>
      <c r="AD162" s="124">
        <v>0</v>
      </c>
      <c r="AE162" s="124">
        <v>0</v>
      </c>
      <c r="AF162" s="124">
        <v>0</v>
      </c>
      <c r="AG162" s="124">
        <v>0</v>
      </c>
      <c r="AH162" s="124">
        <v>0</v>
      </c>
      <c r="AI162" s="124">
        <v>0</v>
      </c>
      <c r="AJ162" s="125">
        <v>0</v>
      </c>
    </row>
    <row r="163" spans="1:36" customFormat="1" x14ac:dyDescent="0.3">
      <c r="A163" s="7" t="s">
        <v>122</v>
      </c>
      <c r="B163" s="76" t="s">
        <v>526</v>
      </c>
      <c r="C163" s="152">
        <v>1</v>
      </c>
      <c r="D163" s="109">
        <v>1</v>
      </c>
      <c r="E163" s="109">
        <v>1</v>
      </c>
      <c r="F163" s="109">
        <v>1</v>
      </c>
      <c r="G163" s="109">
        <v>1</v>
      </c>
      <c r="H163" s="109">
        <v>1</v>
      </c>
      <c r="I163" s="136">
        <v>1</v>
      </c>
      <c r="J163" s="136">
        <v>1</v>
      </c>
      <c r="K163" s="136">
        <v>1</v>
      </c>
      <c r="L163" s="136">
        <v>1</v>
      </c>
      <c r="M163" s="136">
        <v>1</v>
      </c>
      <c r="N163" s="136">
        <v>1</v>
      </c>
      <c r="O163" s="136">
        <v>1</v>
      </c>
      <c r="P163" s="136">
        <v>1</v>
      </c>
      <c r="Q163" s="136">
        <v>1</v>
      </c>
      <c r="R163" s="136">
        <v>1</v>
      </c>
      <c r="S163" s="136">
        <v>1</v>
      </c>
      <c r="T163" s="136">
        <v>1</v>
      </c>
      <c r="U163" s="136">
        <v>1</v>
      </c>
      <c r="V163" s="136">
        <v>1</v>
      </c>
      <c r="W163" s="136">
        <v>1</v>
      </c>
      <c r="X163" s="136">
        <v>1</v>
      </c>
      <c r="Y163" s="136">
        <v>1</v>
      </c>
      <c r="Z163" s="136">
        <v>1</v>
      </c>
      <c r="AA163" s="136">
        <v>1</v>
      </c>
      <c r="AB163" s="136">
        <v>1</v>
      </c>
      <c r="AC163" s="136">
        <v>1</v>
      </c>
      <c r="AD163" s="136">
        <v>1</v>
      </c>
      <c r="AE163" s="136">
        <v>1</v>
      </c>
      <c r="AF163" s="136">
        <v>1</v>
      </c>
      <c r="AG163" s="136">
        <v>1</v>
      </c>
      <c r="AH163" s="136">
        <v>1</v>
      </c>
      <c r="AI163" s="136">
        <v>1</v>
      </c>
      <c r="AJ163" s="137">
        <v>1</v>
      </c>
    </row>
    <row r="164" spans="1:36" customFormat="1" x14ac:dyDescent="0.3">
      <c r="A164" s="16" t="s">
        <v>123</v>
      </c>
      <c r="B164" s="77" t="s">
        <v>526</v>
      </c>
      <c r="C164" s="151">
        <v>0.97105799728137743</v>
      </c>
      <c r="D164" s="106">
        <v>0.96632966838484169</v>
      </c>
      <c r="E164" s="106">
        <v>0.96337755204330544</v>
      </c>
      <c r="F164" s="106">
        <v>0.94298304017819323</v>
      </c>
      <c r="G164" s="106">
        <v>0.94478283898305093</v>
      </c>
      <c r="H164" s="106">
        <v>0.99996767232670347</v>
      </c>
      <c r="I164" s="143">
        <v>1</v>
      </c>
      <c r="J164" s="143">
        <v>1</v>
      </c>
      <c r="K164" s="143">
        <v>1</v>
      </c>
      <c r="L164" s="143">
        <v>1</v>
      </c>
      <c r="M164" s="143">
        <v>1</v>
      </c>
      <c r="N164" s="143">
        <v>1</v>
      </c>
      <c r="O164" s="143">
        <v>1</v>
      </c>
      <c r="P164" s="143">
        <v>1</v>
      </c>
      <c r="Q164" s="143">
        <v>1</v>
      </c>
      <c r="R164" s="143">
        <v>1</v>
      </c>
      <c r="S164" s="143">
        <v>1</v>
      </c>
      <c r="T164" s="143">
        <v>1</v>
      </c>
      <c r="U164" s="143">
        <v>1</v>
      </c>
      <c r="V164" s="143">
        <v>1</v>
      </c>
      <c r="W164" s="143">
        <v>1</v>
      </c>
      <c r="X164" s="143">
        <v>1</v>
      </c>
      <c r="Y164" s="143">
        <v>1</v>
      </c>
      <c r="Z164" s="143">
        <v>1</v>
      </c>
      <c r="AA164" s="143">
        <v>1</v>
      </c>
      <c r="AB164" s="143">
        <v>1</v>
      </c>
      <c r="AC164" s="143">
        <v>1</v>
      </c>
      <c r="AD164" s="143">
        <v>1</v>
      </c>
      <c r="AE164" s="143">
        <v>1</v>
      </c>
      <c r="AF164" s="143">
        <v>1</v>
      </c>
      <c r="AG164" s="143">
        <v>1</v>
      </c>
      <c r="AH164" s="143">
        <v>1</v>
      </c>
      <c r="AI164" s="143">
        <v>1</v>
      </c>
      <c r="AJ164" s="144">
        <v>1</v>
      </c>
    </row>
    <row r="165" spans="1:36" x14ac:dyDescent="0.3">
      <c r="A165" s="11" t="s">
        <v>50</v>
      </c>
      <c r="B165" s="78" t="s">
        <v>526</v>
      </c>
      <c r="C165" s="155">
        <v>2.8942002718622566E-2</v>
      </c>
      <c r="D165" s="112">
        <v>3.3670331615158283E-2</v>
      </c>
      <c r="E165" s="112">
        <v>3.6622447956694629E-2</v>
      </c>
      <c r="F165" s="112">
        <v>5.7016959821806878E-2</v>
      </c>
      <c r="G165" s="112">
        <v>5.5217161016949158E-2</v>
      </c>
      <c r="H165" s="112">
        <v>3.2327673296533663E-5</v>
      </c>
      <c r="I165" s="146">
        <v>0</v>
      </c>
      <c r="J165" s="146">
        <v>0</v>
      </c>
      <c r="K165" s="146">
        <v>0</v>
      </c>
      <c r="L165" s="146">
        <v>0</v>
      </c>
      <c r="M165" s="146">
        <v>0</v>
      </c>
      <c r="N165" s="146">
        <v>0</v>
      </c>
      <c r="O165" s="146">
        <v>0</v>
      </c>
      <c r="P165" s="146">
        <v>0</v>
      </c>
      <c r="Q165" s="146">
        <v>0</v>
      </c>
      <c r="R165" s="146">
        <v>0</v>
      </c>
      <c r="S165" s="146">
        <v>0</v>
      </c>
      <c r="T165" s="146">
        <v>0</v>
      </c>
      <c r="U165" s="146">
        <v>0</v>
      </c>
      <c r="V165" s="146">
        <v>0</v>
      </c>
      <c r="W165" s="146">
        <v>0</v>
      </c>
      <c r="X165" s="146">
        <v>0</v>
      </c>
      <c r="Y165" s="146">
        <v>0</v>
      </c>
      <c r="Z165" s="146">
        <v>0</v>
      </c>
      <c r="AA165" s="146">
        <v>0</v>
      </c>
      <c r="AB165" s="146">
        <v>0</v>
      </c>
      <c r="AC165" s="146">
        <v>0</v>
      </c>
      <c r="AD165" s="146">
        <v>0</v>
      </c>
      <c r="AE165" s="146">
        <v>0</v>
      </c>
      <c r="AF165" s="146">
        <v>0</v>
      </c>
      <c r="AG165" s="146">
        <v>0</v>
      </c>
      <c r="AH165" s="146">
        <v>0</v>
      </c>
      <c r="AI165" s="146">
        <v>0</v>
      </c>
      <c r="AJ165" s="147">
        <v>0</v>
      </c>
    </row>
    <row r="166" spans="1:36" customFormat="1" x14ac:dyDescent="0.3">
      <c r="A166" s="7" t="s">
        <v>124</v>
      </c>
      <c r="B166" s="76" t="s">
        <v>526</v>
      </c>
      <c r="C166" s="152">
        <v>1</v>
      </c>
      <c r="D166" s="109">
        <v>1</v>
      </c>
      <c r="E166" s="109">
        <v>1</v>
      </c>
      <c r="F166" s="109">
        <v>1</v>
      </c>
      <c r="G166" s="109">
        <v>1</v>
      </c>
      <c r="H166" s="109">
        <v>1</v>
      </c>
      <c r="I166" s="122">
        <v>1</v>
      </c>
      <c r="J166" s="122">
        <v>1</v>
      </c>
      <c r="K166" s="122">
        <v>1</v>
      </c>
      <c r="L166" s="122">
        <v>1</v>
      </c>
      <c r="M166" s="122">
        <v>1</v>
      </c>
      <c r="N166" s="122">
        <v>1</v>
      </c>
      <c r="O166" s="122">
        <v>1</v>
      </c>
      <c r="P166" s="122">
        <v>1</v>
      </c>
      <c r="Q166" s="122">
        <v>1</v>
      </c>
      <c r="R166" s="122">
        <v>1</v>
      </c>
      <c r="S166" s="122">
        <v>1</v>
      </c>
      <c r="T166" s="122">
        <v>1</v>
      </c>
      <c r="U166" s="122">
        <v>1</v>
      </c>
      <c r="V166" s="122">
        <v>1</v>
      </c>
      <c r="W166" s="122">
        <v>1</v>
      </c>
      <c r="X166" s="122">
        <v>1</v>
      </c>
      <c r="Y166" s="122">
        <v>1</v>
      </c>
      <c r="Z166" s="122">
        <v>1</v>
      </c>
      <c r="AA166" s="122">
        <v>1</v>
      </c>
      <c r="AB166" s="122">
        <v>1</v>
      </c>
      <c r="AC166" s="122">
        <v>1</v>
      </c>
      <c r="AD166" s="122">
        <v>1</v>
      </c>
      <c r="AE166" s="122">
        <v>1</v>
      </c>
      <c r="AF166" s="122">
        <v>1</v>
      </c>
      <c r="AG166" s="122">
        <v>1</v>
      </c>
      <c r="AH166" s="122">
        <v>1</v>
      </c>
      <c r="AI166" s="122">
        <v>1</v>
      </c>
      <c r="AJ166" s="123">
        <v>1</v>
      </c>
    </row>
    <row r="167" spans="1:36" customFormat="1" x14ac:dyDescent="0.3">
      <c r="A167" s="37" t="s">
        <v>125</v>
      </c>
      <c r="B167" s="97" t="s">
        <v>526</v>
      </c>
      <c r="C167" s="159">
        <v>1</v>
      </c>
      <c r="D167" s="141">
        <v>1</v>
      </c>
      <c r="E167" s="141">
        <v>1</v>
      </c>
      <c r="F167" s="141">
        <v>1</v>
      </c>
      <c r="G167" s="141">
        <v>1</v>
      </c>
      <c r="H167" s="141">
        <v>1</v>
      </c>
      <c r="I167" s="160">
        <v>1</v>
      </c>
      <c r="J167" s="160">
        <v>1</v>
      </c>
      <c r="K167" s="160">
        <v>1</v>
      </c>
      <c r="L167" s="160">
        <v>1</v>
      </c>
      <c r="M167" s="160">
        <v>1</v>
      </c>
      <c r="N167" s="160">
        <v>1</v>
      </c>
      <c r="O167" s="160">
        <v>1</v>
      </c>
      <c r="P167" s="160">
        <v>1</v>
      </c>
      <c r="Q167" s="160">
        <v>1</v>
      </c>
      <c r="R167" s="160">
        <v>1</v>
      </c>
      <c r="S167" s="160">
        <v>1</v>
      </c>
      <c r="T167" s="160">
        <v>1</v>
      </c>
      <c r="U167" s="160">
        <v>1</v>
      </c>
      <c r="V167" s="160">
        <v>1</v>
      </c>
      <c r="W167" s="160">
        <v>1</v>
      </c>
      <c r="X167" s="160">
        <v>1</v>
      </c>
      <c r="Y167" s="160">
        <v>1</v>
      </c>
      <c r="Z167" s="160">
        <v>1</v>
      </c>
      <c r="AA167" s="160">
        <v>1</v>
      </c>
      <c r="AB167" s="160">
        <v>1</v>
      </c>
      <c r="AC167" s="160">
        <v>1</v>
      </c>
      <c r="AD167" s="160">
        <v>1</v>
      </c>
      <c r="AE167" s="160">
        <v>1</v>
      </c>
      <c r="AF167" s="160">
        <v>1</v>
      </c>
      <c r="AG167" s="160">
        <v>1</v>
      </c>
      <c r="AH167" s="160">
        <v>1</v>
      </c>
      <c r="AI167" s="160">
        <v>1</v>
      </c>
      <c r="AJ167" s="161">
        <v>0</v>
      </c>
    </row>
    <row r="168" spans="1:36" customFormat="1" x14ac:dyDescent="0.3">
      <c r="A168" s="7" t="s">
        <v>126</v>
      </c>
      <c r="B168" s="76" t="s">
        <v>526</v>
      </c>
      <c r="C168" s="152">
        <v>1</v>
      </c>
      <c r="D168" s="109">
        <v>1</v>
      </c>
      <c r="E168" s="109">
        <v>1</v>
      </c>
      <c r="F168" s="109">
        <v>1</v>
      </c>
      <c r="G168" s="109">
        <v>1</v>
      </c>
      <c r="H168" s="109">
        <v>1</v>
      </c>
      <c r="I168" s="122">
        <v>1</v>
      </c>
      <c r="J168" s="122">
        <v>1</v>
      </c>
      <c r="K168" s="122">
        <v>1</v>
      </c>
      <c r="L168" s="122">
        <v>1</v>
      </c>
      <c r="M168" s="122">
        <v>1</v>
      </c>
      <c r="N168" s="122">
        <v>1</v>
      </c>
      <c r="O168" s="122">
        <v>1</v>
      </c>
      <c r="P168" s="122">
        <v>1</v>
      </c>
      <c r="Q168" s="122">
        <v>1</v>
      </c>
      <c r="R168" s="122">
        <v>1</v>
      </c>
      <c r="S168" s="122">
        <v>1</v>
      </c>
      <c r="T168" s="122">
        <v>1</v>
      </c>
      <c r="U168" s="122">
        <v>1</v>
      </c>
      <c r="V168" s="122">
        <v>1</v>
      </c>
      <c r="W168" s="122">
        <v>1</v>
      </c>
      <c r="X168" s="122">
        <v>1</v>
      </c>
      <c r="Y168" s="122">
        <v>1</v>
      </c>
      <c r="Z168" s="122">
        <v>1</v>
      </c>
      <c r="AA168" s="122">
        <v>1</v>
      </c>
      <c r="AB168" s="122">
        <v>1</v>
      </c>
      <c r="AC168" s="122">
        <v>1</v>
      </c>
      <c r="AD168" s="122">
        <v>1</v>
      </c>
      <c r="AE168" s="122">
        <v>1</v>
      </c>
      <c r="AF168" s="122">
        <v>1</v>
      </c>
      <c r="AG168" s="122">
        <v>1</v>
      </c>
      <c r="AH168" s="122">
        <v>1</v>
      </c>
      <c r="AI168" s="122">
        <v>1</v>
      </c>
      <c r="AJ168" s="123">
        <v>1</v>
      </c>
    </row>
    <row r="169" spans="1:36" customFormat="1" x14ac:dyDescent="0.3">
      <c r="A169" s="16" t="s">
        <v>127</v>
      </c>
      <c r="B169" s="77" t="s">
        <v>526</v>
      </c>
      <c r="C169" s="151">
        <v>2.4744241795325084E-2</v>
      </c>
      <c r="D169" s="106">
        <v>2.3380937584598842E-2</v>
      </c>
      <c r="E169" s="106">
        <v>2.4224649976072148E-2</v>
      </c>
      <c r="F169" s="106">
        <v>1.2458219752790144E-2</v>
      </c>
      <c r="G169" s="106">
        <v>1.9766802602752164E-2</v>
      </c>
      <c r="H169" s="106">
        <v>1.8704013414032925E-2</v>
      </c>
      <c r="I169" s="106">
        <v>1.237788118146535E-2</v>
      </c>
      <c r="J169" s="106">
        <v>9.9189024344483595E-3</v>
      </c>
      <c r="K169" s="106">
        <v>7.4599236874322572E-3</v>
      </c>
      <c r="L169" s="106">
        <v>5.0009449404152667E-3</v>
      </c>
      <c r="M169" s="106">
        <v>2.5419661933991644E-3</v>
      </c>
      <c r="N169" s="106">
        <v>8.2987446382173924E-5</v>
      </c>
      <c r="O169" s="106">
        <v>3.107573185567869E-5</v>
      </c>
      <c r="P169" s="106">
        <v>8.3584388670801535E-5</v>
      </c>
      <c r="Q169" s="106">
        <v>1.3609304548592438E-4</v>
      </c>
      <c r="R169" s="106">
        <v>1.8860170230104722E-4</v>
      </c>
      <c r="S169" s="106">
        <v>2.4111035911617007E-4</v>
      </c>
      <c r="T169" s="106">
        <v>2.9361901593129291E-4</v>
      </c>
      <c r="U169" s="106">
        <v>3.4612767274641576E-4</v>
      </c>
      <c r="V169" s="106">
        <v>3.986363295615386E-4</v>
      </c>
      <c r="W169" s="106">
        <v>4.5114498637666145E-4</v>
      </c>
      <c r="X169" s="106">
        <v>0</v>
      </c>
      <c r="Y169" s="106">
        <v>0</v>
      </c>
      <c r="Z169" s="106">
        <v>0</v>
      </c>
      <c r="AA169" s="106">
        <v>0</v>
      </c>
      <c r="AB169" s="106">
        <v>0</v>
      </c>
      <c r="AC169" s="106">
        <v>0</v>
      </c>
      <c r="AD169" s="106">
        <v>0</v>
      </c>
      <c r="AE169" s="106">
        <v>0</v>
      </c>
      <c r="AF169" s="106">
        <v>0</v>
      </c>
      <c r="AG169" s="106">
        <v>0</v>
      </c>
      <c r="AH169" s="106">
        <v>0</v>
      </c>
      <c r="AI169" s="106">
        <v>0</v>
      </c>
      <c r="AJ169" s="107">
        <v>1</v>
      </c>
    </row>
    <row r="170" spans="1:36" customFormat="1" x14ac:dyDescent="0.3">
      <c r="A170" s="7" t="s">
        <v>128</v>
      </c>
      <c r="B170" s="76" t="s">
        <v>526</v>
      </c>
      <c r="C170" s="152">
        <v>0</v>
      </c>
      <c r="D170" s="109">
        <v>4.4874863808455682E-4</v>
      </c>
      <c r="E170" s="109">
        <v>5.239802538137317E-4</v>
      </c>
      <c r="F170" s="109">
        <v>9.6876487304414739E-4</v>
      </c>
      <c r="G170" s="109">
        <v>8.3050344802525363E-4</v>
      </c>
      <c r="H170" s="109">
        <v>5.2683886195402916E-4</v>
      </c>
      <c r="I170" s="122">
        <v>0</v>
      </c>
      <c r="J170" s="122">
        <v>0</v>
      </c>
      <c r="K170" s="122">
        <v>0</v>
      </c>
      <c r="L170" s="122">
        <v>0</v>
      </c>
      <c r="M170" s="122">
        <v>0</v>
      </c>
      <c r="N170" s="122">
        <v>0</v>
      </c>
      <c r="O170" s="122">
        <v>0</v>
      </c>
      <c r="P170" s="122">
        <v>0</v>
      </c>
      <c r="Q170" s="122">
        <v>0</v>
      </c>
      <c r="R170" s="122">
        <v>0</v>
      </c>
      <c r="S170" s="122">
        <v>0</v>
      </c>
      <c r="T170" s="122">
        <v>0</v>
      </c>
      <c r="U170" s="122">
        <v>0</v>
      </c>
      <c r="V170" s="122">
        <v>0</v>
      </c>
      <c r="W170" s="122">
        <v>0</v>
      </c>
      <c r="X170" s="122">
        <v>0</v>
      </c>
      <c r="Y170" s="122">
        <v>0</v>
      </c>
      <c r="Z170" s="122">
        <v>0</v>
      </c>
      <c r="AA170" s="122">
        <v>0</v>
      </c>
      <c r="AB170" s="122">
        <v>0</v>
      </c>
      <c r="AC170" s="122">
        <v>0</v>
      </c>
      <c r="AD170" s="122">
        <v>0</v>
      </c>
      <c r="AE170" s="122">
        <v>0</v>
      </c>
      <c r="AF170" s="122">
        <v>0</v>
      </c>
      <c r="AG170" s="122">
        <v>0</v>
      </c>
      <c r="AH170" s="122">
        <v>0</v>
      </c>
      <c r="AI170" s="122">
        <v>0</v>
      </c>
      <c r="AJ170" s="123">
        <v>0</v>
      </c>
    </row>
    <row r="171" spans="1:36" customFormat="1" x14ac:dyDescent="0.3">
      <c r="A171" s="7" t="s">
        <v>129</v>
      </c>
      <c r="B171" s="76" t="s">
        <v>526</v>
      </c>
      <c r="C171" s="152">
        <v>0.97525575820467492</v>
      </c>
      <c r="D171" s="109">
        <v>0.97373253514308611</v>
      </c>
      <c r="E171" s="109">
        <v>0.97480096427721441</v>
      </c>
      <c r="F171" s="109">
        <v>0.98620927613478493</v>
      </c>
      <c r="G171" s="109">
        <v>0.97905689505413795</v>
      </c>
      <c r="H171" s="109">
        <v>0.98017198142615414</v>
      </c>
      <c r="I171" s="122">
        <v>0.98733814260949959</v>
      </c>
      <c r="J171" s="122">
        <v>0.9898496300133317</v>
      </c>
      <c r="K171" s="122">
        <v>0.99236111741716293</v>
      </c>
      <c r="L171" s="122">
        <v>0.99487260482099504</v>
      </c>
      <c r="M171" s="122">
        <v>0.99738409222482627</v>
      </c>
      <c r="N171" s="122">
        <v>0.99989557962865838</v>
      </c>
      <c r="O171" s="122">
        <v>1</v>
      </c>
      <c r="P171" s="122">
        <v>1</v>
      </c>
      <c r="Q171" s="122">
        <v>1</v>
      </c>
      <c r="R171" s="122">
        <v>1</v>
      </c>
      <c r="S171" s="122">
        <v>1</v>
      </c>
      <c r="T171" s="122">
        <v>1</v>
      </c>
      <c r="U171" s="122">
        <v>1</v>
      </c>
      <c r="V171" s="122">
        <v>1</v>
      </c>
      <c r="W171" s="122">
        <v>1</v>
      </c>
      <c r="X171" s="122">
        <v>1</v>
      </c>
      <c r="Y171" s="122">
        <v>1</v>
      </c>
      <c r="Z171" s="122">
        <v>1</v>
      </c>
      <c r="AA171" s="122">
        <v>1</v>
      </c>
      <c r="AB171" s="122">
        <v>1</v>
      </c>
      <c r="AC171" s="122">
        <v>1</v>
      </c>
      <c r="AD171" s="122">
        <v>1</v>
      </c>
      <c r="AE171" s="122">
        <v>1</v>
      </c>
      <c r="AF171" s="122">
        <v>1</v>
      </c>
      <c r="AG171" s="122">
        <v>1</v>
      </c>
      <c r="AH171" s="122">
        <v>1</v>
      </c>
      <c r="AI171" s="122">
        <v>1</v>
      </c>
      <c r="AJ171" s="123">
        <v>0</v>
      </c>
    </row>
    <row r="172" spans="1:36" customFormat="1" x14ac:dyDescent="0.3">
      <c r="A172" s="11" t="s">
        <v>130</v>
      </c>
      <c r="B172" s="78" t="s">
        <v>526</v>
      </c>
      <c r="C172" s="155">
        <v>0</v>
      </c>
      <c r="D172" s="112">
        <v>2.4377786342305199E-3</v>
      </c>
      <c r="E172" s="112">
        <v>4.5040549289971569E-4</v>
      </c>
      <c r="F172" s="112">
        <v>3.63739239380835E-4</v>
      </c>
      <c r="G172" s="112">
        <v>3.4579889508461518E-4</v>
      </c>
      <c r="H172" s="112">
        <v>5.9716629785889965E-4</v>
      </c>
      <c r="I172" s="124">
        <v>2.8397620903505838E-4</v>
      </c>
      <c r="J172" s="124">
        <v>2.3146755221993554E-4</v>
      </c>
      <c r="K172" s="124">
        <v>1.7895889540481269E-4</v>
      </c>
      <c r="L172" s="124">
        <v>1.2645023858968985E-4</v>
      </c>
      <c r="M172" s="124">
        <v>7.3941581774567E-5</v>
      </c>
      <c r="N172" s="124">
        <v>2.1432924959444155E-5</v>
      </c>
      <c r="O172" s="124">
        <v>-3.107573185567869E-5</v>
      </c>
      <c r="P172" s="124">
        <v>-8.3584388670801535E-5</v>
      </c>
      <c r="Q172" s="124">
        <v>-1.3609304548592438E-4</v>
      </c>
      <c r="R172" s="124">
        <v>-1.8860170230104722E-4</v>
      </c>
      <c r="S172" s="124">
        <v>-2.4111035911617007E-4</v>
      </c>
      <c r="T172" s="124">
        <v>-2.9361901593129291E-4</v>
      </c>
      <c r="U172" s="124">
        <v>-3.4612767274641576E-4</v>
      </c>
      <c r="V172" s="124">
        <v>-3.986363295615386E-4</v>
      </c>
      <c r="W172" s="124">
        <v>-4.5114498637666145E-4</v>
      </c>
      <c r="X172" s="124">
        <v>0</v>
      </c>
      <c r="Y172" s="124">
        <v>0</v>
      </c>
      <c r="Z172" s="124">
        <v>0</v>
      </c>
      <c r="AA172" s="124">
        <v>0</v>
      </c>
      <c r="AB172" s="124">
        <v>0</v>
      </c>
      <c r="AC172" s="124">
        <v>0</v>
      </c>
      <c r="AD172" s="124">
        <v>0</v>
      </c>
      <c r="AE172" s="124">
        <v>0</v>
      </c>
      <c r="AF172" s="124">
        <v>0</v>
      </c>
      <c r="AG172" s="124">
        <v>0</v>
      </c>
      <c r="AH172" s="124">
        <v>0</v>
      </c>
      <c r="AI172" s="124">
        <v>0</v>
      </c>
      <c r="AJ172" s="125">
        <v>0</v>
      </c>
    </row>
    <row r="173" spans="1:36" customFormat="1" x14ac:dyDescent="0.3">
      <c r="A173" s="7" t="s">
        <v>131</v>
      </c>
      <c r="B173" s="76" t="s">
        <v>526</v>
      </c>
      <c r="C173" s="152">
        <v>1</v>
      </c>
      <c r="D173" s="109">
        <v>1</v>
      </c>
      <c r="E173" s="109">
        <v>1</v>
      </c>
      <c r="F173" s="109">
        <v>1</v>
      </c>
      <c r="G173" s="109">
        <v>1</v>
      </c>
      <c r="H173" s="109">
        <v>1</v>
      </c>
      <c r="I173" s="122">
        <v>1</v>
      </c>
      <c r="J173" s="122">
        <v>1</v>
      </c>
      <c r="K173" s="122">
        <v>1</v>
      </c>
      <c r="L173" s="122">
        <v>1</v>
      </c>
      <c r="M173" s="122">
        <v>1</v>
      </c>
      <c r="N173" s="122">
        <v>1</v>
      </c>
      <c r="O173" s="122">
        <v>1</v>
      </c>
      <c r="P173" s="122">
        <v>1</v>
      </c>
      <c r="Q173" s="122">
        <v>1</v>
      </c>
      <c r="R173" s="122">
        <v>1</v>
      </c>
      <c r="S173" s="122">
        <v>1</v>
      </c>
      <c r="T173" s="122">
        <v>1</v>
      </c>
      <c r="U173" s="122">
        <v>1</v>
      </c>
      <c r="V173" s="122">
        <v>1</v>
      </c>
      <c r="W173" s="122">
        <v>1</v>
      </c>
      <c r="X173" s="122">
        <v>1</v>
      </c>
      <c r="Y173" s="122">
        <v>1</v>
      </c>
      <c r="Z173" s="122">
        <v>1</v>
      </c>
      <c r="AA173" s="122">
        <v>1</v>
      </c>
      <c r="AB173" s="122">
        <v>1</v>
      </c>
      <c r="AC173" s="122">
        <v>1</v>
      </c>
      <c r="AD173" s="122">
        <v>1</v>
      </c>
      <c r="AE173" s="122">
        <v>1</v>
      </c>
      <c r="AF173" s="122">
        <v>1</v>
      </c>
      <c r="AG173" s="122">
        <v>1</v>
      </c>
      <c r="AH173" s="122">
        <v>1</v>
      </c>
      <c r="AI173" s="122">
        <v>1</v>
      </c>
      <c r="AJ173" s="123">
        <v>1</v>
      </c>
    </row>
    <row r="174" spans="1:36" customFormat="1" x14ac:dyDescent="0.3">
      <c r="A174" s="16" t="s">
        <v>132</v>
      </c>
      <c r="B174" s="77" t="s">
        <v>526</v>
      </c>
      <c r="C174" s="151">
        <v>0.38456608127163183</v>
      </c>
      <c r="D174" s="106">
        <v>0.81361390506440801</v>
      </c>
      <c r="E174" s="106">
        <v>0.8241256190732138</v>
      </c>
      <c r="F174" s="106">
        <v>0.79805189976949953</v>
      </c>
      <c r="G174" s="106">
        <v>0.77190043082814741</v>
      </c>
      <c r="H174" s="106">
        <v>0.6175454604705729</v>
      </c>
      <c r="I174" s="120">
        <v>0.91152510066241632</v>
      </c>
      <c r="J174" s="120">
        <v>0.9711943290719347</v>
      </c>
      <c r="K174" s="120">
        <v>1</v>
      </c>
      <c r="L174" s="120">
        <v>1</v>
      </c>
      <c r="M174" s="120">
        <v>1</v>
      </c>
      <c r="N174" s="120">
        <v>1</v>
      </c>
      <c r="O174" s="120">
        <v>1</v>
      </c>
      <c r="P174" s="120">
        <v>1</v>
      </c>
      <c r="Q174" s="120">
        <v>1</v>
      </c>
      <c r="R174" s="120">
        <v>1</v>
      </c>
      <c r="S174" s="120">
        <v>1</v>
      </c>
      <c r="T174" s="120">
        <v>1</v>
      </c>
      <c r="U174" s="120">
        <v>1</v>
      </c>
      <c r="V174" s="120">
        <v>1</v>
      </c>
      <c r="W174" s="120">
        <v>1</v>
      </c>
      <c r="X174" s="120">
        <v>1</v>
      </c>
      <c r="Y174" s="120">
        <v>1</v>
      </c>
      <c r="Z174" s="120">
        <v>1</v>
      </c>
      <c r="AA174" s="120">
        <v>1</v>
      </c>
      <c r="AB174" s="120">
        <v>1</v>
      </c>
      <c r="AC174" s="120">
        <v>1</v>
      </c>
      <c r="AD174" s="120">
        <v>1</v>
      </c>
      <c r="AE174" s="120">
        <v>1</v>
      </c>
      <c r="AF174" s="120">
        <v>1</v>
      </c>
      <c r="AG174" s="120">
        <v>1</v>
      </c>
      <c r="AH174" s="120">
        <v>1</v>
      </c>
      <c r="AI174" s="120">
        <v>1</v>
      </c>
      <c r="AJ174" s="121">
        <v>1</v>
      </c>
    </row>
    <row r="175" spans="1:36" customFormat="1" x14ac:dyDescent="0.3">
      <c r="A175" s="11" t="s">
        <v>133</v>
      </c>
      <c r="B175" s="78" t="s">
        <v>526</v>
      </c>
      <c r="C175" s="155">
        <v>0.61543391872836806</v>
      </c>
      <c r="D175" s="112">
        <v>0.18638609493559199</v>
      </c>
      <c r="E175" s="112">
        <v>0.1758743809267862</v>
      </c>
      <c r="F175" s="112">
        <v>0.20194810023050042</v>
      </c>
      <c r="G175" s="112">
        <v>0.22809956917185256</v>
      </c>
      <c r="H175" s="112">
        <v>0.3824545395294271</v>
      </c>
      <c r="I175" s="124">
        <v>8.8474899337583679E-2</v>
      </c>
      <c r="J175" s="124">
        <v>2.8805670928065297E-2</v>
      </c>
      <c r="K175" s="124">
        <v>0</v>
      </c>
      <c r="L175" s="124">
        <v>0</v>
      </c>
      <c r="M175" s="124">
        <v>0</v>
      </c>
      <c r="N175" s="124">
        <v>0</v>
      </c>
      <c r="O175" s="124">
        <v>0</v>
      </c>
      <c r="P175" s="124">
        <v>0</v>
      </c>
      <c r="Q175" s="124">
        <v>0</v>
      </c>
      <c r="R175" s="124">
        <v>0</v>
      </c>
      <c r="S175" s="124">
        <v>0</v>
      </c>
      <c r="T175" s="124">
        <v>0</v>
      </c>
      <c r="U175" s="124">
        <v>0</v>
      </c>
      <c r="V175" s="124">
        <v>0</v>
      </c>
      <c r="W175" s="124">
        <v>0</v>
      </c>
      <c r="X175" s="124">
        <v>0</v>
      </c>
      <c r="Y175" s="124">
        <v>0</v>
      </c>
      <c r="Z175" s="124">
        <v>0</v>
      </c>
      <c r="AA175" s="124">
        <v>0</v>
      </c>
      <c r="AB175" s="124">
        <v>0</v>
      </c>
      <c r="AC175" s="124">
        <v>0</v>
      </c>
      <c r="AD175" s="124">
        <v>0</v>
      </c>
      <c r="AE175" s="124">
        <v>0</v>
      </c>
      <c r="AF175" s="124">
        <v>0</v>
      </c>
      <c r="AG175" s="124">
        <v>0</v>
      </c>
      <c r="AH175" s="124">
        <v>0</v>
      </c>
      <c r="AI175" s="124">
        <v>0</v>
      </c>
      <c r="AJ175" s="125">
        <v>0</v>
      </c>
    </row>
    <row r="176" spans="1:36" customFormat="1" x14ac:dyDescent="0.3">
      <c r="A176" s="7" t="s">
        <v>134</v>
      </c>
      <c r="B176" s="76" t="s">
        <v>526</v>
      </c>
      <c r="C176" s="152">
        <v>1</v>
      </c>
      <c r="D176" s="109">
        <v>1</v>
      </c>
      <c r="E176" s="109">
        <v>1</v>
      </c>
      <c r="F176" s="109">
        <v>1</v>
      </c>
      <c r="G176" s="109">
        <v>1</v>
      </c>
      <c r="H176" s="109">
        <v>1</v>
      </c>
      <c r="I176" s="109">
        <v>1</v>
      </c>
      <c r="J176" s="109">
        <v>1</v>
      </c>
      <c r="K176" s="109">
        <v>1</v>
      </c>
      <c r="L176" s="109">
        <v>1</v>
      </c>
      <c r="M176" s="109">
        <v>1</v>
      </c>
      <c r="N176" s="109">
        <v>1</v>
      </c>
      <c r="O176" s="109">
        <v>1</v>
      </c>
      <c r="P176" s="109">
        <v>1</v>
      </c>
      <c r="Q176" s="109">
        <v>1</v>
      </c>
      <c r="R176" s="109">
        <v>1</v>
      </c>
      <c r="S176" s="109">
        <v>1</v>
      </c>
      <c r="T176" s="109">
        <v>1</v>
      </c>
      <c r="U176" s="109">
        <v>1</v>
      </c>
      <c r="V176" s="109">
        <v>1</v>
      </c>
      <c r="W176" s="109">
        <v>1</v>
      </c>
      <c r="X176" s="109">
        <v>1</v>
      </c>
      <c r="Y176" s="109">
        <v>1</v>
      </c>
      <c r="Z176" s="109">
        <v>1</v>
      </c>
      <c r="AA176" s="109">
        <v>1</v>
      </c>
      <c r="AB176" s="109">
        <v>1</v>
      </c>
      <c r="AC176" s="109">
        <v>1</v>
      </c>
      <c r="AD176" s="109">
        <v>1</v>
      </c>
      <c r="AE176" s="109">
        <v>1</v>
      </c>
      <c r="AF176" s="109">
        <v>1</v>
      </c>
      <c r="AG176" s="109">
        <v>1</v>
      </c>
      <c r="AH176" s="109">
        <v>1</v>
      </c>
      <c r="AI176" s="109">
        <v>1</v>
      </c>
      <c r="AJ176" s="110">
        <v>1</v>
      </c>
    </row>
    <row r="177" spans="1:37" customFormat="1" x14ac:dyDescent="0.3">
      <c r="A177" s="37" t="s">
        <v>135</v>
      </c>
      <c r="B177" s="97" t="s">
        <v>526</v>
      </c>
      <c r="C177" s="159">
        <v>1</v>
      </c>
      <c r="D177" s="141">
        <v>1</v>
      </c>
      <c r="E177" s="141">
        <v>1</v>
      </c>
      <c r="F177" s="141">
        <v>1</v>
      </c>
      <c r="G177" s="141">
        <v>1</v>
      </c>
      <c r="H177" s="141">
        <v>1</v>
      </c>
      <c r="I177" s="160">
        <v>1</v>
      </c>
      <c r="J177" s="160">
        <v>1</v>
      </c>
      <c r="K177" s="160">
        <v>1</v>
      </c>
      <c r="L177" s="160">
        <v>1</v>
      </c>
      <c r="M177" s="160">
        <v>1</v>
      </c>
      <c r="N177" s="160">
        <v>1</v>
      </c>
      <c r="O177" s="160">
        <v>1</v>
      </c>
      <c r="P177" s="160">
        <v>1</v>
      </c>
      <c r="Q177" s="160">
        <v>1</v>
      </c>
      <c r="R177" s="160">
        <v>1</v>
      </c>
      <c r="S177" s="160">
        <v>1</v>
      </c>
      <c r="T177" s="160">
        <v>1</v>
      </c>
      <c r="U177" s="160">
        <v>1</v>
      </c>
      <c r="V177" s="160">
        <v>1</v>
      </c>
      <c r="W177" s="160">
        <v>1</v>
      </c>
      <c r="X177" s="160">
        <v>1</v>
      </c>
      <c r="Y177" s="160">
        <v>1</v>
      </c>
      <c r="Z177" s="160">
        <v>1</v>
      </c>
      <c r="AA177" s="160">
        <v>1</v>
      </c>
      <c r="AB177" s="160">
        <v>1</v>
      </c>
      <c r="AC177" s="160">
        <v>1</v>
      </c>
      <c r="AD177" s="160">
        <v>1</v>
      </c>
      <c r="AE177" s="160">
        <v>1</v>
      </c>
      <c r="AF177" s="160">
        <v>1</v>
      </c>
      <c r="AG177" s="160">
        <v>1</v>
      </c>
      <c r="AH177" s="160">
        <v>1</v>
      </c>
      <c r="AI177" s="160">
        <v>1</v>
      </c>
      <c r="AJ177" s="161">
        <v>1</v>
      </c>
    </row>
    <row r="178" spans="1:37" customFormat="1" x14ac:dyDescent="0.3">
      <c r="A178" s="7" t="s">
        <v>136</v>
      </c>
      <c r="B178" s="76" t="s">
        <v>526</v>
      </c>
      <c r="C178" s="152">
        <v>0</v>
      </c>
      <c r="D178" s="109">
        <v>0</v>
      </c>
      <c r="E178" s="109">
        <v>0</v>
      </c>
      <c r="F178" s="109">
        <v>0</v>
      </c>
      <c r="G178" s="109">
        <v>0</v>
      </c>
      <c r="H178" s="109">
        <v>0</v>
      </c>
      <c r="I178" s="122">
        <v>0</v>
      </c>
      <c r="J178" s="122">
        <v>0</v>
      </c>
      <c r="K178" s="122">
        <v>0</v>
      </c>
      <c r="L178" s="122">
        <v>0</v>
      </c>
      <c r="M178" s="122">
        <v>0</v>
      </c>
      <c r="N178" s="122">
        <v>0</v>
      </c>
      <c r="O178" s="122">
        <v>0</v>
      </c>
      <c r="P178" s="122">
        <v>0</v>
      </c>
      <c r="Q178" s="122">
        <v>0</v>
      </c>
      <c r="R178" s="122">
        <v>0</v>
      </c>
      <c r="S178" s="122">
        <v>0</v>
      </c>
      <c r="T178" s="122">
        <v>0</v>
      </c>
      <c r="U178" s="122">
        <v>0</v>
      </c>
      <c r="V178" s="122">
        <v>0</v>
      </c>
      <c r="W178" s="122">
        <v>0</v>
      </c>
      <c r="X178" s="122">
        <v>0</v>
      </c>
      <c r="Y178" s="122">
        <v>0</v>
      </c>
      <c r="Z178" s="122">
        <v>0</v>
      </c>
      <c r="AA178" s="122">
        <v>0</v>
      </c>
      <c r="AB178" s="122">
        <v>0</v>
      </c>
      <c r="AC178" s="122">
        <v>0</v>
      </c>
      <c r="AD178" s="122">
        <v>0</v>
      </c>
      <c r="AE178" s="122">
        <v>0</v>
      </c>
      <c r="AF178" s="122">
        <v>0</v>
      </c>
      <c r="AG178" s="122">
        <v>0</v>
      </c>
      <c r="AH178" s="122">
        <v>0</v>
      </c>
      <c r="AI178" s="122">
        <v>0</v>
      </c>
      <c r="AJ178" s="123">
        <v>0</v>
      </c>
    </row>
    <row r="179" spans="1:37" customFormat="1" x14ac:dyDescent="0.3">
      <c r="A179" s="7" t="s">
        <v>137</v>
      </c>
      <c r="B179" s="76" t="s">
        <v>526</v>
      </c>
      <c r="C179" s="152">
        <v>1</v>
      </c>
      <c r="D179" s="109">
        <v>1</v>
      </c>
      <c r="E179" s="109">
        <v>1</v>
      </c>
      <c r="F179" s="109">
        <v>1</v>
      </c>
      <c r="G179" s="109">
        <v>1</v>
      </c>
      <c r="H179" s="109">
        <v>1</v>
      </c>
      <c r="I179" s="109">
        <v>1</v>
      </c>
      <c r="J179" s="109">
        <v>1</v>
      </c>
      <c r="K179" s="109">
        <v>1</v>
      </c>
      <c r="L179" s="109">
        <v>1</v>
      </c>
      <c r="M179" s="109">
        <v>1</v>
      </c>
      <c r="N179" s="109">
        <v>1</v>
      </c>
      <c r="O179" s="109">
        <v>1</v>
      </c>
      <c r="P179" s="109">
        <v>1</v>
      </c>
      <c r="Q179" s="109">
        <v>1</v>
      </c>
      <c r="R179" s="109">
        <v>1</v>
      </c>
      <c r="S179" s="109">
        <v>1</v>
      </c>
      <c r="T179" s="109">
        <v>1</v>
      </c>
      <c r="U179" s="109">
        <v>1</v>
      </c>
      <c r="V179" s="109">
        <v>1</v>
      </c>
      <c r="W179" s="109">
        <v>1</v>
      </c>
      <c r="X179" s="109">
        <v>1</v>
      </c>
      <c r="Y179" s="109">
        <v>1</v>
      </c>
      <c r="Z179" s="109">
        <v>1</v>
      </c>
      <c r="AA179" s="109">
        <v>1</v>
      </c>
      <c r="AB179" s="109">
        <v>1</v>
      </c>
      <c r="AC179" s="109">
        <v>1</v>
      </c>
      <c r="AD179" s="109">
        <v>1</v>
      </c>
      <c r="AE179" s="109">
        <v>1</v>
      </c>
      <c r="AF179" s="109">
        <v>1</v>
      </c>
      <c r="AG179" s="109">
        <v>1</v>
      </c>
      <c r="AH179" s="109">
        <v>1</v>
      </c>
      <c r="AI179" s="109">
        <v>1</v>
      </c>
      <c r="AJ179" s="110">
        <v>1</v>
      </c>
      <c r="AK179" s="9"/>
    </row>
    <row r="180" spans="1:37" customFormat="1" x14ac:dyDescent="0.3">
      <c r="A180" s="16" t="s">
        <v>138</v>
      </c>
      <c r="B180" s="77" t="s">
        <v>526</v>
      </c>
      <c r="C180" s="151">
        <v>0.99654772283934734</v>
      </c>
      <c r="D180" s="106">
        <v>0.99826980475010874</v>
      </c>
      <c r="E180" s="106">
        <v>0.99838914220977237</v>
      </c>
      <c r="F180" s="106">
        <v>0.99830359912938815</v>
      </c>
      <c r="G180" s="106">
        <v>0.9995240499623379</v>
      </c>
      <c r="H180" s="106">
        <v>0.9999533303068745</v>
      </c>
      <c r="I180" s="120">
        <v>1</v>
      </c>
      <c r="J180" s="120">
        <v>1</v>
      </c>
      <c r="K180" s="120">
        <v>1</v>
      </c>
      <c r="L180" s="120">
        <v>1</v>
      </c>
      <c r="M180" s="120">
        <v>1</v>
      </c>
      <c r="N180" s="120">
        <v>1</v>
      </c>
      <c r="O180" s="120">
        <v>1</v>
      </c>
      <c r="P180" s="120">
        <v>1</v>
      </c>
      <c r="Q180" s="120">
        <v>1</v>
      </c>
      <c r="R180" s="120">
        <v>1</v>
      </c>
      <c r="S180" s="120">
        <v>1</v>
      </c>
      <c r="T180" s="120">
        <v>1</v>
      </c>
      <c r="U180" s="120">
        <v>1</v>
      </c>
      <c r="V180" s="120">
        <v>1</v>
      </c>
      <c r="W180" s="120">
        <v>1</v>
      </c>
      <c r="X180" s="120">
        <v>1</v>
      </c>
      <c r="Y180" s="120">
        <v>1</v>
      </c>
      <c r="Z180" s="120">
        <v>1</v>
      </c>
      <c r="AA180" s="120">
        <v>1</v>
      </c>
      <c r="AB180" s="120">
        <v>1</v>
      </c>
      <c r="AC180" s="120">
        <v>1</v>
      </c>
      <c r="AD180" s="120">
        <v>1</v>
      </c>
      <c r="AE180" s="120">
        <v>1</v>
      </c>
      <c r="AF180" s="120">
        <v>1</v>
      </c>
      <c r="AG180" s="120">
        <v>1</v>
      </c>
      <c r="AH180" s="120">
        <v>1</v>
      </c>
      <c r="AI180" s="120">
        <v>1</v>
      </c>
      <c r="AJ180" s="121">
        <v>0</v>
      </c>
    </row>
    <row r="181" spans="1:37" customFormat="1" x14ac:dyDescent="0.3">
      <c r="A181" s="7" t="s">
        <v>139</v>
      </c>
      <c r="B181" s="76" t="s">
        <v>526</v>
      </c>
      <c r="C181" s="152">
        <v>0</v>
      </c>
      <c r="D181" s="109">
        <v>0</v>
      </c>
      <c r="E181" s="109">
        <v>0</v>
      </c>
      <c r="F181" s="109">
        <v>0</v>
      </c>
      <c r="G181" s="109">
        <v>0</v>
      </c>
      <c r="H181" s="109">
        <v>0</v>
      </c>
      <c r="I181" s="122">
        <v>0</v>
      </c>
      <c r="J181" s="122">
        <v>0</v>
      </c>
      <c r="K181" s="122">
        <v>0</v>
      </c>
      <c r="L181" s="122">
        <v>0</v>
      </c>
      <c r="M181" s="122">
        <v>0</v>
      </c>
      <c r="N181" s="122">
        <v>0</v>
      </c>
      <c r="O181" s="122">
        <v>0</v>
      </c>
      <c r="P181" s="122">
        <v>0</v>
      </c>
      <c r="Q181" s="122">
        <v>0</v>
      </c>
      <c r="R181" s="122">
        <v>0</v>
      </c>
      <c r="S181" s="122">
        <v>0</v>
      </c>
      <c r="T181" s="122">
        <v>0</v>
      </c>
      <c r="U181" s="122">
        <v>0</v>
      </c>
      <c r="V181" s="122">
        <v>0</v>
      </c>
      <c r="W181" s="122">
        <v>0</v>
      </c>
      <c r="X181" s="122">
        <v>0</v>
      </c>
      <c r="Y181" s="122">
        <v>0</v>
      </c>
      <c r="Z181" s="122">
        <v>0</v>
      </c>
      <c r="AA181" s="122">
        <v>0</v>
      </c>
      <c r="AB181" s="122">
        <v>0</v>
      </c>
      <c r="AC181" s="122">
        <v>0</v>
      </c>
      <c r="AD181" s="122">
        <v>0</v>
      </c>
      <c r="AE181" s="122">
        <v>0</v>
      </c>
      <c r="AF181" s="122">
        <v>0</v>
      </c>
      <c r="AG181" s="122">
        <v>0</v>
      </c>
      <c r="AH181" s="122">
        <v>0</v>
      </c>
      <c r="AI181" s="122">
        <v>0</v>
      </c>
      <c r="AJ181" s="123">
        <v>0</v>
      </c>
    </row>
    <row r="182" spans="1:37" customFormat="1" x14ac:dyDescent="0.3">
      <c r="A182" s="7" t="s">
        <v>140</v>
      </c>
      <c r="B182" s="76" t="s">
        <v>526</v>
      </c>
      <c r="C182" s="152">
        <v>0</v>
      </c>
      <c r="D182" s="109">
        <v>2.520211571761449E-5</v>
      </c>
      <c r="E182" s="109">
        <v>3.423119773495434E-4</v>
      </c>
      <c r="F182" s="109">
        <v>4.1951427265716026E-4</v>
      </c>
      <c r="G182" s="109">
        <v>0</v>
      </c>
      <c r="H182" s="109">
        <v>4.6669693125554209E-5</v>
      </c>
      <c r="I182" s="122">
        <v>0</v>
      </c>
      <c r="J182" s="122">
        <v>0</v>
      </c>
      <c r="K182" s="122">
        <v>0</v>
      </c>
      <c r="L182" s="122">
        <v>0</v>
      </c>
      <c r="M182" s="122">
        <v>0</v>
      </c>
      <c r="N182" s="122">
        <v>0</v>
      </c>
      <c r="O182" s="122">
        <v>0</v>
      </c>
      <c r="P182" s="122">
        <v>0</v>
      </c>
      <c r="Q182" s="122">
        <v>0</v>
      </c>
      <c r="R182" s="122">
        <v>0</v>
      </c>
      <c r="S182" s="122">
        <v>0</v>
      </c>
      <c r="T182" s="122">
        <v>0</v>
      </c>
      <c r="U182" s="122">
        <v>0</v>
      </c>
      <c r="V182" s="122">
        <v>0</v>
      </c>
      <c r="W182" s="122">
        <v>0</v>
      </c>
      <c r="X182" s="122">
        <v>0</v>
      </c>
      <c r="Y182" s="122">
        <v>0</v>
      </c>
      <c r="Z182" s="122">
        <v>0</v>
      </c>
      <c r="AA182" s="122">
        <v>0</v>
      </c>
      <c r="AB182" s="122">
        <v>0</v>
      </c>
      <c r="AC182" s="122">
        <v>0</v>
      </c>
      <c r="AD182" s="122">
        <v>0</v>
      </c>
      <c r="AE182" s="122">
        <v>0</v>
      </c>
      <c r="AF182" s="122">
        <v>0</v>
      </c>
      <c r="AG182" s="122">
        <v>0</v>
      </c>
      <c r="AH182" s="122">
        <v>0</v>
      </c>
      <c r="AI182" s="122">
        <v>0</v>
      </c>
      <c r="AJ182" s="123">
        <v>0</v>
      </c>
    </row>
    <row r="183" spans="1:37" customFormat="1" x14ac:dyDescent="0.3">
      <c r="A183" s="11" t="s">
        <v>141</v>
      </c>
      <c r="B183" s="78" t="s">
        <v>526</v>
      </c>
      <c r="C183" s="155">
        <v>3.4522771606525699E-3</v>
      </c>
      <c r="D183" s="112">
        <v>1.7049931341736138E-3</v>
      </c>
      <c r="E183" s="112">
        <v>1.2685458128782203E-3</v>
      </c>
      <c r="F183" s="112">
        <v>1.2768865979545887E-3</v>
      </c>
      <c r="G183" s="112">
        <v>4.7595003766213334E-4</v>
      </c>
      <c r="H183" s="112">
        <v>0</v>
      </c>
      <c r="I183" s="124">
        <v>0</v>
      </c>
      <c r="J183" s="124">
        <v>0</v>
      </c>
      <c r="K183" s="124">
        <v>0</v>
      </c>
      <c r="L183" s="124">
        <v>0</v>
      </c>
      <c r="M183" s="124">
        <v>0</v>
      </c>
      <c r="N183" s="124">
        <v>0</v>
      </c>
      <c r="O183" s="124">
        <v>0</v>
      </c>
      <c r="P183" s="124">
        <v>0</v>
      </c>
      <c r="Q183" s="124">
        <v>0</v>
      </c>
      <c r="R183" s="124">
        <v>0</v>
      </c>
      <c r="S183" s="124">
        <v>0</v>
      </c>
      <c r="T183" s="124">
        <v>0</v>
      </c>
      <c r="U183" s="124">
        <v>0</v>
      </c>
      <c r="V183" s="124">
        <v>0</v>
      </c>
      <c r="W183" s="124">
        <v>0</v>
      </c>
      <c r="X183" s="124">
        <v>0</v>
      </c>
      <c r="Y183" s="124">
        <v>0</v>
      </c>
      <c r="Z183" s="124">
        <v>0</v>
      </c>
      <c r="AA183" s="124">
        <v>0</v>
      </c>
      <c r="AB183" s="124">
        <v>0</v>
      </c>
      <c r="AC183" s="124">
        <v>0</v>
      </c>
      <c r="AD183" s="124">
        <v>0</v>
      </c>
      <c r="AE183" s="124">
        <v>0</v>
      </c>
      <c r="AF183" s="124">
        <v>0</v>
      </c>
      <c r="AG183" s="124">
        <v>0</v>
      </c>
      <c r="AH183" s="124">
        <v>0</v>
      </c>
      <c r="AI183" s="124">
        <v>0</v>
      </c>
      <c r="AJ183" s="125">
        <v>0</v>
      </c>
    </row>
    <row r="184" spans="1:37" customFormat="1" x14ac:dyDescent="0.3">
      <c r="A184" s="7" t="s">
        <v>142</v>
      </c>
      <c r="B184" s="76" t="s">
        <v>526</v>
      </c>
      <c r="C184" s="152">
        <v>1</v>
      </c>
      <c r="D184" s="109">
        <v>1</v>
      </c>
      <c r="E184" s="109">
        <v>1</v>
      </c>
      <c r="F184" s="109">
        <v>1</v>
      </c>
      <c r="G184" s="109">
        <v>1</v>
      </c>
      <c r="H184" s="109">
        <v>1</v>
      </c>
      <c r="I184" s="122">
        <v>1</v>
      </c>
      <c r="J184" s="122">
        <v>1</v>
      </c>
      <c r="K184" s="122">
        <v>1</v>
      </c>
      <c r="L184" s="122">
        <v>1</v>
      </c>
      <c r="M184" s="122">
        <v>1</v>
      </c>
      <c r="N184" s="122">
        <v>1</v>
      </c>
      <c r="O184" s="122">
        <v>1</v>
      </c>
      <c r="P184" s="122">
        <v>1</v>
      </c>
      <c r="Q184" s="122">
        <v>1</v>
      </c>
      <c r="R184" s="122">
        <v>1</v>
      </c>
      <c r="S184" s="122">
        <v>1</v>
      </c>
      <c r="T184" s="122">
        <v>1</v>
      </c>
      <c r="U184" s="122">
        <v>1</v>
      </c>
      <c r="V184" s="122">
        <v>1</v>
      </c>
      <c r="W184" s="122">
        <v>1</v>
      </c>
      <c r="X184" s="122">
        <v>1</v>
      </c>
      <c r="Y184" s="122">
        <v>1</v>
      </c>
      <c r="Z184" s="122">
        <v>1</v>
      </c>
      <c r="AA184" s="122">
        <v>1</v>
      </c>
      <c r="AB184" s="122">
        <v>1</v>
      </c>
      <c r="AC184" s="122">
        <v>1</v>
      </c>
      <c r="AD184" s="122">
        <v>1</v>
      </c>
      <c r="AE184" s="122">
        <v>1</v>
      </c>
      <c r="AF184" s="122">
        <v>1</v>
      </c>
      <c r="AG184" s="122">
        <v>1</v>
      </c>
      <c r="AH184" s="122">
        <v>1</v>
      </c>
      <c r="AI184" s="122">
        <v>1</v>
      </c>
      <c r="AJ184" s="123">
        <v>1</v>
      </c>
    </row>
    <row r="185" spans="1:37" customFormat="1" x14ac:dyDescent="0.3">
      <c r="A185" s="37" t="s">
        <v>98</v>
      </c>
      <c r="B185" s="97" t="s">
        <v>526</v>
      </c>
      <c r="C185" s="159">
        <v>1</v>
      </c>
      <c r="D185" s="141">
        <v>1</v>
      </c>
      <c r="E185" s="141">
        <v>1</v>
      </c>
      <c r="F185" s="141">
        <v>1</v>
      </c>
      <c r="G185" s="141">
        <v>1</v>
      </c>
      <c r="H185" s="141">
        <v>1</v>
      </c>
      <c r="I185" s="141">
        <v>1</v>
      </c>
      <c r="J185" s="141">
        <v>1</v>
      </c>
      <c r="K185" s="141">
        <v>1</v>
      </c>
      <c r="L185" s="141">
        <v>1</v>
      </c>
      <c r="M185" s="141">
        <v>1</v>
      </c>
      <c r="N185" s="141">
        <v>1</v>
      </c>
      <c r="O185" s="141">
        <v>1</v>
      </c>
      <c r="P185" s="141">
        <v>1</v>
      </c>
      <c r="Q185" s="141">
        <v>1</v>
      </c>
      <c r="R185" s="141">
        <v>1</v>
      </c>
      <c r="S185" s="141">
        <v>1</v>
      </c>
      <c r="T185" s="141">
        <v>1</v>
      </c>
      <c r="U185" s="141">
        <v>1</v>
      </c>
      <c r="V185" s="141">
        <v>1</v>
      </c>
      <c r="W185" s="141">
        <v>1</v>
      </c>
      <c r="X185" s="141">
        <v>1</v>
      </c>
      <c r="Y185" s="141">
        <v>1</v>
      </c>
      <c r="Z185" s="141">
        <v>1</v>
      </c>
      <c r="AA185" s="141">
        <v>1</v>
      </c>
      <c r="AB185" s="141">
        <v>1</v>
      </c>
      <c r="AC185" s="141">
        <v>1</v>
      </c>
      <c r="AD185" s="141">
        <v>1</v>
      </c>
      <c r="AE185" s="141">
        <v>1</v>
      </c>
      <c r="AF185" s="141">
        <v>1</v>
      </c>
      <c r="AG185" s="141">
        <v>1</v>
      </c>
      <c r="AH185" s="141">
        <v>1</v>
      </c>
      <c r="AI185" s="141">
        <v>1</v>
      </c>
      <c r="AJ185" s="142">
        <v>1</v>
      </c>
    </row>
    <row r="186" spans="1:37" customFormat="1" x14ac:dyDescent="0.3">
      <c r="A186" s="7" t="s">
        <v>143</v>
      </c>
      <c r="B186" s="76" t="s">
        <v>526</v>
      </c>
      <c r="C186" s="152">
        <v>1</v>
      </c>
      <c r="D186" s="109">
        <v>1</v>
      </c>
      <c r="E186" s="109">
        <v>1</v>
      </c>
      <c r="F186" s="109">
        <v>1</v>
      </c>
      <c r="G186" s="109">
        <v>1</v>
      </c>
      <c r="H186" s="109">
        <v>1</v>
      </c>
      <c r="I186" s="122">
        <v>1</v>
      </c>
      <c r="J186" s="122">
        <v>1</v>
      </c>
      <c r="K186" s="122">
        <v>1</v>
      </c>
      <c r="L186" s="122">
        <v>1</v>
      </c>
      <c r="M186" s="122">
        <v>1</v>
      </c>
      <c r="N186" s="122">
        <v>1</v>
      </c>
      <c r="O186" s="122">
        <v>1</v>
      </c>
      <c r="P186" s="122">
        <v>1</v>
      </c>
      <c r="Q186" s="122">
        <v>1</v>
      </c>
      <c r="R186" s="122">
        <v>1</v>
      </c>
      <c r="S186" s="122">
        <v>1</v>
      </c>
      <c r="T186" s="122">
        <v>1</v>
      </c>
      <c r="U186" s="122">
        <v>1</v>
      </c>
      <c r="V186" s="122">
        <v>1</v>
      </c>
      <c r="W186" s="122">
        <v>1</v>
      </c>
      <c r="X186" s="122">
        <v>1</v>
      </c>
      <c r="Y186" s="122">
        <v>1</v>
      </c>
      <c r="Z186" s="122">
        <v>1</v>
      </c>
      <c r="AA186" s="122">
        <v>1</v>
      </c>
      <c r="AB186" s="122">
        <v>1</v>
      </c>
      <c r="AC186" s="122">
        <v>1</v>
      </c>
      <c r="AD186" s="122">
        <v>1</v>
      </c>
      <c r="AE186" s="122">
        <v>1</v>
      </c>
      <c r="AF186" s="122">
        <v>1</v>
      </c>
      <c r="AG186" s="122">
        <v>1</v>
      </c>
      <c r="AH186" s="122">
        <v>1</v>
      </c>
      <c r="AI186" s="122">
        <v>1</v>
      </c>
      <c r="AJ186" s="123">
        <v>1</v>
      </c>
    </row>
    <row r="187" spans="1:37" customFormat="1" x14ac:dyDescent="0.3">
      <c r="A187" s="37" t="s">
        <v>144</v>
      </c>
      <c r="B187" s="97" t="s">
        <v>526</v>
      </c>
      <c r="C187" s="159">
        <v>1</v>
      </c>
      <c r="D187" s="141">
        <v>1</v>
      </c>
      <c r="E187" s="141">
        <v>1</v>
      </c>
      <c r="F187" s="141">
        <v>1</v>
      </c>
      <c r="G187" s="141">
        <v>1</v>
      </c>
      <c r="H187" s="141">
        <v>1</v>
      </c>
      <c r="I187" s="160">
        <v>1</v>
      </c>
      <c r="J187" s="160">
        <v>1</v>
      </c>
      <c r="K187" s="160">
        <v>1</v>
      </c>
      <c r="L187" s="160">
        <v>1</v>
      </c>
      <c r="M187" s="160">
        <v>1</v>
      </c>
      <c r="N187" s="160">
        <v>1</v>
      </c>
      <c r="O187" s="160">
        <v>1</v>
      </c>
      <c r="P187" s="160">
        <v>1</v>
      </c>
      <c r="Q187" s="160">
        <v>1</v>
      </c>
      <c r="R187" s="160">
        <v>1</v>
      </c>
      <c r="S187" s="160">
        <v>1</v>
      </c>
      <c r="T187" s="160">
        <v>1</v>
      </c>
      <c r="U187" s="160">
        <v>1</v>
      </c>
      <c r="V187" s="160">
        <v>1</v>
      </c>
      <c r="W187" s="160">
        <v>1</v>
      </c>
      <c r="X187" s="160">
        <v>1</v>
      </c>
      <c r="Y187" s="160">
        <v>1</v>
      </c>
      <c r="Z187" s="160">
        <v>1</v>
      </c>
      <c r="AA187" s="160">
        <v>1</v>
      </c>
      <c r="AB187" s="160">
        <v>1</v>
      </c>
      <c r="AC187" s="160">
        <v>1</v>
      </c>
      <c r="AD187" s="160">
        <v>1</v>
      </c>
      <c r="AE187" s="160">
        <v>1</v>
      </c>
      <c r="AF187" s="160">
        <v>1</v>
      </c>
      <c r="AG187" s="160">
        <v>1</v>
      </c>
      <c r="AH187" s="160">
        <v>1</v>
      </c>
      <c r="AI187" s="160">
        <v>1</v>
      </c>
      <c r="AJ187" s="161">
        <v>1</v>
      </c>
    </row>
    <row r="188" spans="1:37" customFormat="1" x14ac:dyDescent="0.3">
      <c r="A188" s="3"/>
      <c r="B188" s="3"/>
      <c r="C188" s="15"/>
      <c r="D188" s="15"/>
      <c r="E188" s="15"/>
      <c r="F188" s="15"/>
      <c r="G188" s="15"/>
      <c r="H188" s="15"/>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row>
    <row r="189" spans="1:37" customFormat="1" x14ac:dyDescent="0.3">
      <c r="A189" s="16" t="s">
        <v>365</v>
      </c>
      <c r="B189" s="77" t="s">
        <v>529</v>
      </c>
      <c r="C189" s="169">
        <f t="shared" ref="C189:AJ194" si="11">+C$66*C101</f>
        <v>6.5554312619764735E-4</v>
      </c>
      <c r="D189" s="169">
        <f t="shared" si="11"/>
        <v>6.0339264436616482E-4</v>
      </c>
      <c r="E189" s="169">
        <f t="shared" si="11"/>
        <v>6.3824280454850574E-4</v>
      </c>
      <c r="F189" s="169">
        <f t="shared" si="11"/>
        <v>6.1183463961484255E-4</v>
      </c>
      <c r="G189" s="169">
        <f t="shared" si="11"/>
        <v>6.2062257313280265E-4</v>
      </c>
      <c r="H189" s="169">
        <f t="shared" si="11"/>
        <v>4.096052134377962E-4</v>
      </c>
      <c r="I189" s="169">
        <f t="shared" si="11"/>
        <v>8.6743662595268733E-4</v>
      </c>
      <c r="J189" s="169">
        <f t="shared" si="11"/>
        <v>1.1857533664245052E-3</v>
      </c>
      <c r="K189" s="169">
        <f t="shared" si="11"/>
        <v>1.3643235596887183E-3</v>
      </c>
      <c r="L189" s="169">
        <f t="shared" si="11"/>
        <v>1.4029048238727063E-3</v>
      </c>
      <c r="M189" s="169">
        <f t="shared" si="11"/>
        <v>1.3012547771038469E-3</v>
      </c>
      <c r="N189" s="170">
        <f t="shared" si="11"/>
        <v>1.0591310375095192E-3</v>
      </c>
      <c r="O189" s="63">
        <f t="shared" si="11"/>
        <v>6.7629122321709951E-4</v>
      </c>
      <c r="P189" s="63">
        <f t="shared" si="11"/>
        <v>1.524929523539681E-4</v>
      </c>
      <c r="Q189" s="63">
        <f t="shared" si="11"/>
        <v>1.7545186453587225E-4</v>
      </c>
      <c r="R189" s="63">
        <f t="shared" si="11"/>
        <v>1.9961130356931054E-4</v>
      </c>
      <c r="S189" s="63">
        <f t="shared" si="11"/>
        <v>2.2499304515920975E-4</v>
      </c>
      <c r="T189" s="63">
        <f t="shared" si="11"/>
        <v>2.5161886501049699E-4</v>
      </c>
      <c r="U189" s="63">
        <f t="shared" si="11"/>
        <v>2.7951053882809901E-4</v>
      </c>
      <c r="V189" s="63">
        <f t="shared" si="11"/>
        <v>3.0868984231694309E-4</v>
      </c>
      <c r="W189" s="63">
        <f t="shared" si="11"/>
        <v>3.3917855118195607E-4</v>
      </c>
      <c r="X189" s="63">
        <f t="shared" si="11"/>
        <v>3.7099844112806473E-4</v>
      </c>
      <c r="Y189" s="63">
        <f t="shared" si="11"/>
        <v>4.0417128786019634E-4</v>
      </c>
      <c r="Z189" s="63">
        <f t="shared" si="11"/>
        <v>4.3871886708327768E-4</v>
      </c>
      <c r="AA189" s="63">
        <f t="shared" si="11"/>
        <v>4.6961063738235384E-4</v>
      </c>
      <c r="AB189" s="63">
        <f t="shared" si="11"/>
        <v>5.0129411458356562E-4</v>
      </c>
      <c r="AC189" s="63">
        <f t="shared" si="11"/>
        <v>5.337745733837039E-4</v>
      </c>
      <c r="AD189" s="63">
        <f t="shared" si="11"/>
        <v>5.6705728847955951E-4</v>
      </c>
      <c r="AE189" s="63">
        <f t="shared" si="11"/>
        <v>6.0114753456792347E-4</v>
      </c>
      <c r="AF189" s="63">
        <f t="shared" si="11"/>
        <v>6.3605058634558687E-4</v>
      </c>
      <c r="AG189" s="63">
        <f t="shared" si="11"/>
        <v>6.717717185093405E-4</v>
      </c>
      <c r="AH189" s="63">
        <f t="shared" si="11"/>
        <v>7.0831620575597548E-4</v>
      </c>
      <c r="AI189" s="63">
        <f t="shared" si="11"/>
        <v>7.4568932278228279E-4</v>
      </c>
      <c r="AJ189" s="64">
        <f t="shared" si="11"/>
        <v>7.8389634428505334E-4</v>
      </c>
    </row>
    <row r="190" spans="1:37" customFormat="1" x14ac:dyDescent="0.3">
      <c r="A190" s="7" t="s">
        <v>366</v>
      </c>
      <c r="B190" s="76" t="s">
        <v>529</v>
      </c>
      <c r="C190" s="172">
        <f t="shared" si="11"/>
        <v>1.8141861708029242E-2</v>
      </c>
      <c r="D190" s="172">
        <f t="shared" si="11"/>
        <v>1.5985725006255964E-2</v>
      </c>
      <c r="E190" s="172">
        <f t="shared" si="11"/>
        <v>1.5637312016837442E-2</v>
      </c>
      <c r="F190" s="172">
        <f t="shared" si="11"/>
        <v>1.7875589684124941E-2</v>
      </c>
      <c r="G190" s="172">
        <f t="shared" si="11"/>
        <v>1.4865503245683283E-2</v>
      </c>
      <c r="H190" s="172">
        <f t="shared" si="11"/>
        <v>1.6153503823376429E-2</v>
      </c>
      <c r="I190" s="172">
        <f t="shared" si="11"/>
        <v>1.3696242604501835E-2</v>
      </c>
      <c r="J190" s="172">
        <f t="shared" si="11"/>
        <v>1.1376165955178574E-2</v>
      </c>
      <c r="K190" s="172">
        <f t="shared" si="11"/>
        <v>9.1935162572792696E-3</v>
      </c>
      <c r="L190" s="172">
        <f t="shared" si="11"/>
        <v>7.1485358926765361E-3</v>
      </c>
      <c r="M190" s="172">
        <f t="shared" si="11"/>
        <v>5.2414672432429992E-3</v>
      </c>
      <c r="N190" s="173">
        <f t="shared" si="11"/>
        <v>3.4725526908512853E-3</v>
      </c>
      <c r="O190" s="65">
        <f t="shared" si="11"/>
        <v>1.8420346173740091E-3</v>
      </c>
      <c r="P190" s="65">
        <f t="shared" si="11"/>
        <v>3.5015540468379559E-4</v>
      </c>
      <c r="Q190" s="65">
        <f t="shared" si="11"/>
        <v>3.4331411542891968E-4</v>
      </c>
      <c r="R190" s="65">
        <f t="shared" si="11"/>
        <v>3.35480692932099E-4</v>
      </c>
      <c r="S190" s="65">
        <f t="shared" si="11"/>
        <v>3.2663336148840627E-4</v>
      </c>
      <c r="T190" s="65">
        <f t="shared" si="11"/>
        <v>3.1675034539291471E-4</v>
      </c>
      <c r="U190" s="65">
        <f t="shared" si="11"/>
        <v>3.0580986894069732E-4</v>
      </c>
      <c r="V190" s="65">
        <f t="shared" si="11"/>
        <v>2.9379015642682716E-4</v>
      </c>
      <c r="W190" s="65">
        <f t="shared" si="11"/>
        <v>2.8066943214637727E-4</v>
      </c>
      <c r="X190" s="65">
        <f t="shared" si="11"/>
        <v>2.6642592039442055E-4</v>
      </c>
      <c r="Y190" s="65">
        <f t="shared" si="11"/>
        <v>2.5103784546603016E-4</v>
      </c>
      <c r="Z190" s="65">
        <f t="shared" si="11"/>
        <v>2.3448343165627912E-4</v>
      </c>
      <c r="AA190" s="65">
        <f t="shared" si="11"/>
        <v>2.1443391097079873E-4</v>
      </c>
      <c r="AB190" s="65">
        <f t="shared" si="11"/>
        <v>1.9364316225895027E-4</v>
      </c>
      <c r="AC190" s="65">
        <f t="shared" si="11"/>
        <v>1.7210591082394289E-4</v>
      </c>
      <c r="AD190" s="65">
        <f t="shared" si="11"/>
        <v>1.498168819689856E-4</v>
      </c>
      <c r="AE190" s="65">
        <f t="shared" si="11"/>
        <v>1.2677080099728747E-4</v>
      </c>
      <c r="AF190" s="65">
        <f t="shared" si="11"/>
        <v>1.029623932120575E-4</v>
      </c>
      <c r="AG190" s="65">
        <f t="shared" si="11"/>
        <v>7.838638391650482E-5</v>
      </c>
      <c r="AH190" s="65">
        <f t="shared" si="11"/>
        <v>5.3037498413838285E-5</v>
      </c>
      <c r="AI190" s="65">
        <f t="shared" si="11"/>
        <v>2.6910462007266999E-5</v>
      </c>
      <c r="AJ190" s="66">
        <f t="shared" si="11"/>
        <v>0</v>
      </c>
    </row>
    <row r="191" spans="1:37" customFormat="1" x14ac:dyDescent="0.3">
      <c r="A191" s="7" t="s">
        <v>367</v>
      </c>
      <c r="B191" s="76" t="s">
        <v>529</v>
      </c>
      <c r="C191" s="172">
        <f t="shared" si="11"/>
        <v>0</v>
      </c>
      <c r="D191" s="172">
        <f t="shared" si="11"/>
        <v>0</v>
      </c>
      <c r="E191" s="172">
        <f t="shared" si="11"/>
        <v>0</v>
      </c>
      <c r="F191" s="172">
        <f t="shared" si="11"/>
        <v>0</v>
      </c>
      <c r="G191" s="172">
        <f t="shared" si="11"/>
        <v>0</v>
      </c>
      <c r="H191" s="172">
        <f t="shared" si="11"/>
        <v>0</v>
      </c>
      <c r="I191" s="172">
        <f t="shared" si="11"/>
        <v>0</v>
      </c>
      <c r="J191" s="172">
        <f t="shared" si="11"/>
        <v>0</v>
      </c>
      <c r="K191" s="172">
        <f t="shared" si="11"/>
        <v>0</v>
      </c>
      <c r="L191" s="172">
        <f t="shared" si="11"/>
        <v>0</v>
      </c>
      <c r="M191" s="172">
        <f t="shared" si="11"/>
        <v>0</v>
      </c>
      <c r="N191" s="173">
        <f t="shared" si="11"/>
        <v>0</v>
      </c>
      <c r="O191" s="65">
        <f t="shared" si="11"/>
        <v>0</v>
      </c>
      <c r="P191" s="65">
        <f t="shared" si="11"/>
        <v>0</v>
      </c>
      <c r="Q191" s="65">
        <f t="shared" si="11"/>
        <v>0</v>
      </c>
      <c r="R191" s="65">
        <f t="shared" si="11"/>
        <v>0</v>
      </c>
      <c r="S191" s="65">
        <f t="shared" si="11"/>
        <v>0</v>
      </c>
      <c r="T191" s="65">
        <f t="shared" si="11"/>
        <v>0</v>
      </c>
      <c r="U191" s="65">
        <f t="shared" si="11"/>
        <v>0</v>
      </c>
      <c r="V191" s="65">
        <f t="shared" si="11"/>
        <v>0</v>
      </c>
      <c r="W191" s="65">
        <f t="shared" si="11"/>
        <v>0</v>
      </c>
      <c r="X191" s="65">
        <f t="shared" si="11"/>
        <v>0</v>
      </c>
      <c r="Y191" s="65">
        <f t="shared" si="11"/>
        <v>0</v>
      </c>
      <c r="Z191" s="65">
        <f t="shared" si="11"/>
        <v>0</v>
      </c>
      <c r="AA191" s="65">
        <f t="shared" si="11"/>
        <v>0</v>
      </c>
      <c r="AB191" s="65">
        <f t="shared" si="11"/>
        <v>0</v>
      </c>
      <c r="AC191" s="65">
        <f t="shared" si="11"/>
        <v>0</v>
      </c>
      <c r="AD191" s="65">
        <f t="shared" si="11"/>
        <v>0</v>
      </c>
      <c r="AE191" s="65">
        <f t="shared" si="11"/>
        <v>0</v>
      </c>
      <c r="AF191" s="65">
        <f t="shared" si="11"/>
        <v>0</v>
      </c>
      <c r="AG191" s="65">
        <f t="shared" si="11"/>
        <v>0</v>
      </c>
      <c r="AH191" s="65">
        <f t="shared" si="11"/>
        <v>0</v>
      </c>
      <c r="AI191" s="65">
        <f t="shared" si="11"/>
        <v>0</v>
      </c>
      <c r="AJ191" s="66">
        <f t="shared" si="11"/>
        <v>0</v>
      </c>
    </row>
    <row r="192" spans="1:37" customFormat="1" x14ac:dyDescent="0.3">
      <c r="A192" s="7" t="s">
        <v>368</v>
      </c>
      <c r="B192" s="76" t="s">
        <v>529</v>
      </c>
      <c r="C192" s="172">
        <f t="shared" si="11"/>
        <v>0</v>
      </c>
      <c r="D192" s="172">
        <f t="shared" si="11"/>
        <v>0</v>
      </c>
      <c r="E192" s="172">
        <f t="shared" si="11"/>
        <v>0</v>
      </c>
      <c r="F192" s="172">
        <f t="shared" si="11"/>
        <v>0</v>
      </c>
      <c r="G192" s="172">
        <f t="shared" si="11"/>
        <v>0</v>
      </c>
      <c r="H192" s="172">
        <f t="shared" si="11"/>
        <v>0</v>
      </c>
      <c r="I192" s="172">
        <f t="shared" si="11"/>
        <v>0</v>
      </c>
      <c r="J192" s="172">
        <f t="shared" si="11"/>
        <v>0</v>
      </c>
      <c r="K192" s="172">
        <f t="shared" si="11"/>
        <v>0</v>
      </c>
      <c r="L192" s="172">
        <f t="shared" si="11"/>
        <v>0</v>
      </c>
      <c r="M192" s="172">
        <f t="shared" si="11"/>
        <v>0</v>
      </c>
      <c r="N192" s="173">
        <f t="shared" si="11"/>
        <v>0</v>
      </c>
      <c r="O192" s="65">
        <f t="shared" si="11"/>
        <v>0</v>
      </c>
      <c r="P192" s="65">
        <f t="shared" si="11"/>
        <v>0</v>
      </c>
      <c r="Q192" s="65">
        <f t="shared" si="11"/>
        <v>0</v>
      </c>
      <c r="R192" s="65">
        <f t="shared" si="11"/>
        <v>0</v>
      </c>
      <c r="S192" s="65">
        <f t="shared" si="11"/>
        <v>0</v>
      </c>
      <c r="T192" s="65">
        <f t="shared" si="11"/>
        <v>0</v>
      </c>
      <c r="U192" s="65">
        <f t="shared" si="11"/>
        <v>0</v>
      </c>
      <c r="V192" s="65">
        <f t="shared" si="11"/>
        <v>0</v>
      </c>
      <c r="W192" s="65">
        <f t="shared" si="11"/>
        <v>0</v>
      </c>
      <c r="X192" s="65">
        <f t="shared" si="11"/>
        <v>0</v>
      </c>
      <c r="Y192" s="65">
        <f t="shared" si="11"/>
        <v>0</v>
      </c>
      <c r="Z192" s="65">
        <f t="shared" si="11"/>
        <v>0</v>
      </c>
      <c r="AA192" s="65">
        <f t="shared" si="11"/>
        <v>0</v>
      </c>
      <c r="AB192" s="65">
        <f t="shared" si="11"/>
        <v>0</v>
      </c>
      <c r="AC192" s="65">
        <f t="shared" si="11"/>
        <v>0</v>
      </c>
      <c r="AD192" s="65">
        <f t="shared" si="11"/>
        <v>0</v>
      </c>
      <c r="AE192" s="65">
        <f t="shared" si="11"/>
        <v>0</v>
      </c>
      <c r="AF192" s="65">
        <f t="shared" si="11"/>
        <v>0</v>
      </c>
      <c r="AG192" s="65">
        <f t="shared" si="11"/>
        <v>0</v>
      </c>
      <c r="AH192" s="65">
        <f t="shared" si="11"/>
        <v>0</v>
      </c>
      <c r="AI192" s="65">
        <f t="shared" si="11"/>
        <v>0</v>
      </c>
      <c r="AJ192" s="66">
        <f t="shared" si="11"/>
        <v>0</v>
      </c>
    </row>
    <row r="193" spans="1:36" customFormat="1" x14ac:dyDescent="0.3">
      <c r="A193" s="7" t="s">
        <v>369</v>
      </c>
      <c r="B193" s="76" t="s">
        <v>529</v>
      </c>
      <c r="C193" s="172">
        <f t="shared" si="11"/>
        <v>0</v>
      </c>
      <c r="D193" s="172">
        <f t="shared" si="11"/>
        <v>0</v>
      </c>
      <c r="E193" s="172">
        <f t="shared" si="11"/>
        <v>0</v>
      </c>
      <c r="F193" s="172">
        <f t="shared" si="11"/>
        <v>0</v>
      </c>
      <c r="G193" s="172">
        <f t="shared" si="11"/>
        <v>0</v>
      </c>
      <c r="H193" s="172">
        <f t="shared" si="11"/>
        <v>0</v>
      </c>
      <c r="I193" s="172">
        <f t="shared" si="11"/>
        <v>0</v>
      </c>
      <c r="J193" s="172">
        <f t="shared" si="11"/>
        <v>0</v>
      </c>
      <c r="K193" s="172">
        <f t="shared" si="11"/>
        <v>0</v>
      </c>
      <c r="L193" s="172">
        <f t="shared" si="11"/>
        <v>0</v>
      </c>
      <c r="M193" s="172">
        <f t="shared" si="11"/>
        <v>0</v>
      </c>
      <c r="N193" s="173">
        <f t="shared" si="11"/>
        <v>0</v>
      </c>
      <c r="O193" s="65">
        <f t="shared" si="11"/>
        <v>0</v>
      </c>
      <c r="P193" s="65">
        <f t="shared" si="11"/>
        <v>0</v>
      </c>
      <c r="Q193" s="65">
        <f t="shared" si="11"/>
        <v>0</v>
      </c>
      <c r="R193" s="65">
        <f t="shared" si="11"/>
        <v>0</v>
      </c>
      <c r="S193" s="65">
        <f t="shared" si="11"/>
        <v>0</v>
      </c>
      <c r="T193" s="65">
        <f t="shared" si="11"/>
        <v>0</v>
      </c>
      <c r="U193" s="65">
        <f t="shared" si="11"/>
        <v>0</v>
      </c>
      <c r="V193" s="65">
        <f t="shared" si="11"/>
        <v>0</v>
      </c>
      <c r="W193" s="65">
        <f t="shared" si="11"/>
        <v>0</v>
      </c>
      <c r="X193" s="65">
        <f t="shared" si="11"/>
        <v>0</v>
      </c>
      <c r="Y193" s="65">
        <f t="shared" si="11"/>
        <v>0</v>
      </c>
      <c r="Z193" s="65">
        <f t="shared" si="11"/>
        <v>0</v>
      </c>
      <c r="AA193" s="65">
        <f t="shared" si="11"/>
        <v>0</v>
      </c>
      <c r="AB193" s="65">
        <f t="shared" si="11"/>
        <v>0</v>
      </c>
      <c r="AC193" s="65">
        <f t="shared" si="11"/>
        <v>0</v>
      </c>
      <c r="AD193" s="65">
        <f t="shared" si="11"/>
        <v>0</v>
      </c>
      <c r="AE193" s="65">
        <f t="shared" si="11"/>
        <v>0</v>
      </c>
      <c r="AF193" s="65">
        <f t="shared" si="11"/>
        <v>0</v>
      </c>
      <c r="AG193" s="65">
        <f t="shared" si="11"/>
        <v>0</v>
      </c>
      <c r="AH193" s="65">
        <f t="shared" si="11"/>
        <v>0</v>
      </c>
      <c r="AI193" s="65">
        <f t="shared" si="11"/>
        <v>0</v>
      </c>
      <c r="AJ193" s="66">
        <f t="shared" si="11"/>
        <v>0</v>
      </c>
    </row>
    <row r="194" spans="1:36" customFormat="1" x14ac:dyDescent="0.3">
      <c r="A194" s="7" t="s">
        <v>370</v>
      </c>
      <c r="B194" s="76" t="s">
        <v>529</v>
      </c>
      <c r="C194" s="172">
        <f t="shared" si="11"/>
        <v>0</v>
      </c>
      <c r="D194" s="172">
        <f t="shared" si="11"/>
        <v>0</v>
      </c>
      <c r="E194" s="172">
        <f t="shared" si="11"/>
        <v>0</v>
      </c>
      <c r="F194" s="172">
        <f t="shared" si="11"/>
        <v>0</v>
      </c>
      <c r="G194" s="172">
        <f t="shared" si="11"/>
        <v>0</v>
      </c>
      <c r="H194" s="172">
        <f t="shared" si="11"/>
        <v>0</v>
      </c>
      <c r="I194" s="172">
        <f t="shared" si="11"/>
        <v>0</v>
      </c>
      <c r="J194" s="172">
        <f t="shared" si="11"/>
        <v>0</v>
      </c>
      <c r="K194" s="172">
        <f t="shared" si="11"/>
        <v>0</v>
      </c>
      <c r="L194" s="172">
        <f t="shared" si="11"/>
        <v>0</v>
      </c>
      <c r="M194" s="172">
        <f t="shared" si="11"/>
        <v>0</v>
      </c>
      <c r="N194" s="173">
        <f t="shared" si="11"/>
        <v>0</v>
      </c>
      <c r="O194" s="65">
        <f t="shared" si="11"/>
        <v>0</v>
      </c>
      <c r="P194" s="65">
        <f t="shared" si="11"/>
        <v>0</v>
      </c>
      <c r="Q194" s="65">
        <f t="shared" si="11"/>
        <v>0</v>
      </c>
      <c r="R194" s="65">
        <f t="shared" si="11"/>
        <v>0</v>
      </c>
      <c r="S194" s="65">
        <f t="shared" si="11"/>
        <v>0</v>
      </c>
      <c r="T194" s="65">
        <f t="shared" si="11"/>
        <v>0</v>
      </c>
      <c r="U194" s="65">
        <f t="shared" si="11"/>
        <v>0</v>
      </c>
      <c r="V194" s="65">
        <f t="shared" si="11"/>
        <v>0</v>
      </c>
      <c r="W194" s="65">
        <f t="shared" si="11"/>
        <v>0</v>
      </c>
      <c r="X194" s="65">
        <f t="shared" si="11"/>
        <v>0</v>
      </c>
      <c r="Y194" s="65">
        <f t="shared" si="11"/>
        <v>0</v>
      </c>
      <c r="Z194" s="65">
        <f t="shared" si="11"/>
        <v>0</v>
      </c>
      <c r="AA194" s="65">
        <f t="shared" si="11"/>
        <v>0</v>
      </c>
      <c r="AB194" s="65">
        <f t="shared" si="11"/>
        <v>0</v>
      </c>
      <c r="AC194" s="65">
        <f t="shared" si="11"/>
        <v>0</v>
      </c>
      <c r="AD194" s="65">
        <f t="shared" si="11"/>
        <v>0</v>
      </c>
      <c r="AE194" s="65">
        <f t="shared" si="11"/>
        <v>0</v>
      </c>
      <c r="AF194" s="65">
        <f t="shared" si="11"/>
        <v>0</v>
      </c>
      <c r="AG194" s="65">
        <f t="shared" si="11"/>
        <v>0</v>
      </c>
      <c r="AH194" s="65">
        <f t="shared" si="11"/>
        <v>0</v>
      </c>
      <c r="AI194" s="65">
        <f t="shared" si="11"/>
        <v>0</v>
      </c>
      <c r="AJ194" s="66">
        <f t="shared" si="11"/>
        <v>0</v>
      </c>
    </row>
    <row r="195" spans="1:36" customFormat="1" x14ac:dyDescent="0.3">
      <c r="A195" s="7" t="s">
        <v>371</v>
      </c>
      <c r="B195" s="76" t="s">
        <v>529</v>
      </c>
      <c r="C195" s="169">
        <f t="shared" ref="C195:AJ202" si="12">+C$67*C107</f>
        <v>3.0989687318561702E-5</v>
      </c>
      <c r="D195" s="169">
        <f t="shared" si="12"/>
        <v>2.1970140778788219E-5</v>
      </c>
      <c r="E195" s="169">
        <f t="shared" si="12"/>
        <v>1.984550153341449E-5</v>
      </c>
      <c r="F195" s="169">
        <f t="shared" si="12"/>
        <v>1.480608851055231E-5</v>
      </c>
      <c r="G195" s="169">
        <f t="shared" si="12"/>
        <v>1.1701769740128686E-5</v>
      </c>
      <c r="H195" s="169">
        <f t="shared" si="12"/>
        <v>1.1342801682547162E-5</v>
      </c>
      <c r="I195" s="169">
        <f t="shared" si="12"/>
        <v>7.2098597992021436E-4</v>
      </c>
      <c r="J195" s="169">
        <f t="shared" si="12"/>
        <v>1.2325987334269814E-3</v>
      </c>
      <c r="K195" s="169">
        <f t="shared" si="12"/>
        <v>1.545836873656813E-3</v>
      </c>
      <c r="L195" s="169">
        <f t="shared" si="12"/>
        <v>1.6603562120636739E-3</v>
      </c>
      <c r="M195" s="169">
        <f t="shared" si="12"/>
        <v>1.575812560101529E-3</v>
      </c>
      <c r="N195" s="170">
        <f t="shared" si="12"/>
        <v>1.2918617292243437E-3</v>
      </c>
      <c r="O195" s="65">
        <f t="shared" si="12"/>
        <v>8.0815953088608208E-4</v>
      </c>
      <c r="P195" s="65">
        <f t="shared" si="12"/>
        <v>1.2436177654070928E-4</v>
      </c>
      <c r="Q195" s="65">
        <f t="shared" si="12"/>
        <v>1.3888020522813909E-4</v>
      </c>
      <c r="R195" s="65">
        <f t="shared" si="12"/>
        <v>1.5297025627040645E-4</v>
      </c>
      <c r="S195" s="65">
        <f t="shared" si="12"/>
        <v>1.6657004135155778E-4</v>
      </c>
      <c r="T195" s="65">
        <f t="shared" si="12"/>
        <v>1.7961767215563944E-4</v>
      </c>
      <c r="U195" s="65">
        <f t="shared" si="12"/>
        <v>1.9205126036669792E-4</v>
      </c>
      <c r="V195" s="65">
        <f t="shared" si="12"/>
        <v>2.0380891766877965E-4</v>
      </c>
      <c r="W195" s="65">
        <f t="shared" si="12"/>
        <v>2.1482875574593108E-4</v>
      </c>
      <c r="X195" s="65">
        <f t="shared" si="12"/>
        <v>2.2504888628219853E-4</v>
      </c>
      <c r="Y195" s="65">
        <f t="shared" si="12"/>
        <v>2.3440742096162844E-4</v>
      </c>
      <c r="Z195" s="65">
        <f t="shared" si="12"/>
        <v>2.4284247146826732E-4</v>
      </c>
      <c r="AA195" s="65">
        <f t="shared" si="12"/>
        <v>2.5538444916902852E-4</v>
      </c>
      <c r="AB195" s="65">
        <f t="shared" si="12"/>
        <v>2.6770857506764939E-4</v>
      </c>
      <c r="AC195" s="65">
        <f t="shared" si="12"/>
        <v>2.7979699585371342E-4</v>
      </c>
      <c r="AD195" s="65">
        <f t="shared" si="12"/>
        <v>2.9163185821680392E-4</v>
      </c>
      <c r="AE195" s="65">
        <f t="shared" si="12"/>
        <v>3.0319530884650412E-4</v>
      </c>
      <c r="AF195" s="65">
        <f t="shared" si="12"/>
        <v>3.1446949443239748E-4</v>
      </c>
      <c r="AG195" s="65">
        <f t="shared" si="12"/>
        <v>3.2543656166406733E-4</v>
      </c>
      <c r="AH195" s="65">
        <f t="shared" si="12"/>
        <v>3.360786572310972E-4</v>
      </c>
      <c r="AI195" s="65">
        <f t="shared" si="12"/>
        <v>3.463779278230702E-4</v>
      </c>
      <c r="AJ195" s="66">
        <f t="shared" si="12"/>
        <v>3.5631652012956975E-4</v>
      </c>
    </row>
    <row r="196" spans="1:36" customFormat="1" x14ac:dyDescent="0.3">
      <c r="A196" s="7" t="s">
        <v>372</v>
      </c>
      <c r="B196" s="76" t="s">
        <v>529</v>
      </c>
      <c r="C196" s="172">
        <f t="shared" si="12"/>
        <v>2.1820446280053046E-3</v>
      </c>
      <c r="D196" s="172">
        <f t="shared" si="12"/>
        <v>2.5251747473113225E-3</v>
      </c>
      <c r="E196" s="172">
        <f t="shared" si="12"/>
        <v>1.9779495570164587E-3</v>
      </c>
      <c r="F196" s="172">
        <f t="shared" si="12"/>
        <v>1.8108256651711738E-3</v>
      </c>
      <c r="G196" s="172">
        <f t="shared" si="12"/>
        <v>1.9086526904587499E-3</v>
      </c>
      <c r="H196" s="172">
        <f t="shared" si="12"/>
        <v>1.9634255212864445E-3</v>
      </c>
      <c r="I196" s="172">
        <f t="shared" si="12"/>
        <v>1.6621133759751119E-3</v>
      </c>
      <c r="J196" s="172">
        <f t="shared" si="12"/>
        <v>1.3776681405968838E-3</v>
      </c>
      <c r="K196" s="172">
        <f t="shared" si="12"/>
        <v>1.1101196144779864E-3</v>
      </c>
      <c r="L196" s="172">
        <f t="shared" si="12"/>
        <v>8.5949759694464592E-4</v>
      </c>
      <c r="M196" s="172">
        <f t="shared" si="12"/>
        <v>6.2583188732308857E-4</v>
      </c>
      <c r="N196" s="173">
        <f t="shared" si="12"/>
        <v>4.0915228493954112E-4</v>
      </c>
      <c r="O196" s="65">
        <f t="shared" si="12"/>
        <v>2.0948858912022927E-4</v>
      </c>
      <c r="P196" s="65">
        <f t="shared" si="12"/>
        <v>2.6870599191379699E-5</v>
      </c>
      <c r="Q196" s="65">
        <f t="shared" si="12"/>
        <v>2.5344644333077609E-5</v>
      </c>
      <c r="R196" s="65">
        <f t="shared" si="12"/>
        <v>2.3805742912267111E-5</v>
      </c>
      <c r="S196" s="65">
        <f t="shared" si="12"/>
        <v>2.2259253126186151E-5</v>
      </c>
      <c r="T196" s="65">
        <f t="shared" si="12"/>
        <v>2.0710533172072671E-5</v>
      </c>
      <c r="U196" s="65">
        <f t="shared" si="12"/>
        <v>1.9164941247164619E-5</v>
      </c>
      <c r="V196" s="65">
        <f t="shared" si="12"/>
        <v>1.7627835548699951E-5</v>
      </c>
      <c r="W196" s="65">
        <f t="shared" si="12"/>
        <v>1.6104574273916608E-5</v>
      </c>
      <c r="X196" s="65">
        <f t="shared" si="12"/>
        <v>1.4600515620052537E-5</v>
      </c>
      <c r="Y196" s="65">
        <f t="shared" si="12"/>
        <v>1.3121017784345686E-5</v>
      </c>
      <c r="Z196" s="65">
        <f t="shared" si="12"/>
        <v>1.1671438964034005E-5</v>
      </c>
      <c r="AA196" s="65">
        <f t="shared" si="12"/>
        <v>1.0465823155786717E-5</v>
      </c>
      <c r="AB196" s="65">
        <f t="shared" si="12"/>
        <v>9.2646347606366495E-6</v>
      </c>
      <c r="AC196" s="65">
        <f t="shared" si="12"/>
        <v>8.0694194913260093E-6</v>
      </c>
      <c r="AD196" s="65">
        <f t="shared" si="12"/>
        <v>6.8817230605969828E-6</v>
      </c>
      <c r="AE196" s="65">
        <f t="shared" si="12"/>
        <v>5.7030911811917799E-6</v>
      </c>
      <c r="AF196" s="65">
        <f t="shared" si="12"/>
        <v>4.5350695658525891E-6</v>
      </c>
      <c r="AG196" s="65">
        <f t="shared" si="12"/>
        <v>3.3792039273216152E-6</v>
      </c>
      <c r="AH196" s="65">
        <f t="shared" si="12"/>
        <v>2.2370399783410691E-6</v>
      </c>
      <c r="AI196" s="65">
        <f t="shared" si="12"/>
        <v>1.1101234316531274E-6</v>
      </c>
      <c r="AJ196" s="66">
        <f t="shared" si="12"/>
        <v>0</v>
      </c>
    </row>
    <row r="197" spans="1:36" customFormat="1" x14ac:dyDescent="0.3">
      <c r="A197" s="7" t="s">
        <v>373</v>
      </c>
      <c r="B197" s="76" t="s">
        <v>529</v>
      </c>
      <c r="C197" s="172">
        <f t="shared" si="12"/>
        <v>0</v>
      </c>
      <c r="D197" s="172">
        <f t="shared" si="12"/>
        <v>0</v>
      </c>
      <c r="E197" s="172">
        <f t="shared" si="12"/>
        <v>0</v>
      </c>
      <c r="F197" s="172">
        <f t="shared" si="12"/>
        <v>0</v>
      </c>
      <c r="G197" s="172">
        <f t="shared" si="12"/>
        <v>0</v>
      </c>
      <c r="H197" s="172">
        <f t="shared" si="12"/>
        <v>0</v>
      </c>
      <c r="I197" s="172">
        <f t="shared" si="12"/>
        <v>0</v>
      </c>
      <c r="J197" s="172">
        <f t="shared" si="12"/>
        <v>0</v>
      </c>
      <c r="K197" s="172">
        <f t="shared" si="12"/>
        <v>0</v>
      </c>
      <c r="L197" s="172">
        <f t="shared" si="12"/>
        <v>0</v>
      </c>
      <c r="M197" s="172">
        <f t="shared" si="12"/>
        <v>0</v>
      </c>
      <c r="N197" s="173">
        <f t="shared" si="12"/>
        <v>0</v>
      </c>
      <c r="O197" s="65">
        <f t="shared" si="12"/>
        <v>0</v>
      </c>
      <c r="P197" s="65">
        <f t="shared" si="12"/>
        <v>0</v>
      </c>
      <c r="Q197" s="65">
        <f t="shared" si="12"/>
        <v>0</v>
      </c>
      <c r="R197" s="65">
        <f t="shared" si="12"/>
        <v>0</v>
      </c>
      <c r="S197" s="65">
        <f t="shared" si="12"/>
        <v>0</v>
      </c>
      <c r="T197" s="65">
        <f t="shared" si="12"/>
        <v>0</v>
      </c>
      <c r="U197" s="65">
        <f t="shared" si="12"/>
        <v>0</v>
      </c>
      <c r="V197" s="65">
        <f t="shared" si="12"/>
        <v>0</v>
      </c>
      <c r="W197" s="65">
        <f t="shared" si="12"/>
        <v>0</v>
      </c>
      <c r="X197" s="65">
        <f t="shared" si="12"/>
        <v>0</v>
      </c>
      <c r="Y197" s="65">
        <f t="shared" si="12"/>
        <v>0</v>
      </c>
      <c r="Z197" s="65">
        <f t="shared" si="12"/>
        <v>0</v>
      </c>
      <c r="AA197" s="65">
        <f t="shared" si="12"/>
        <v>0</v>
      </c>
      <c r="AB197" s="65">
        <f t="shared" si="12"/>
        <v>0</v>
      </c>
      <c r="AC197" s="65">
        <f t="shared" si="12"/>
        <v>0</v>
      </c>
      <c r="AD197" s="65">
        <f t="shared" si="12"/>
        <v>0</v>
      </c>
      <c r="AE197" s="65">
        <f t="shared" si="12"/>
        <v>0</v>
      </c>
      <c r="AF197" s="65">
        <f t="shared" si="12"/>
        <v>0</v>
      </c>
      <c r="AG197" s="65">
        <f t="shared" si="12"/>
        <v>0</v>
      </c>
      <c r="AH197" s="65">
        <f t="shared" si="12"/>
        <v>0</v>
      </c>
      <c r="AI197" s="65">
        <f t="shared" si="12"/>
        <v>0</v>
      </c>
      <c r="AJ197" s="66">
        <f t="shared" si="12"/>
        <v>0</v>
      </c>
    </row>
    <row r="198" spans="1:36" customFormat="1" x14ac:dyDescent="0.3">
      <c r="A198" s="7" t="s">
        <v>374</v>
      </c>
      <c r="B198" s="76" t="s">
        <v>529</v>
      </c>
      <c r="C198" s="172">
        <f t="shared" si="12"/>
        <v>4.6229053584048805E-3</v>
      </c>
      <c r="D198" s="172">
        <f t="shared" si="12"/>
        <v>4.0837072406375201E-3</v>
      </c>
      <c r="E198" s="172">
        <f t="shared" si="12"/>
        <v>3.1157728824517039E-3</v>
      </c>
      <c r="F198" s="172">
        <f t="shared" si="12"/>
        <v>3.7631457625476681E-3</v>
      </c>
      <c r="G198" s="172">
        <f t="shared" si="12"/>
        <v>3.1625767174734351E-3</v>
      </c>
      <c r="H198" s="172">
        <f t="shared" si="12"/>
        <v>4.6627582668860249E-3</v>
      </c>
      <c r="I198" s="172">
        <f t="shared" si="12"/>
        <v>3.9471998302497051E-3</v>
      </c>
      <c r="J198" s="172">
        <f t="shared" si="12"/>
        <v>3.2716970630924471E-3</v>
      </c>
      <c r="K198" s="172">
        <f t="shared" si="12"/>
        <v>2.6363207330869767E-3</v>
      </c>
      <c r="L198" s="172">
        <f t="shared" si="12"/>
        <v>2.0411416079060157E-3</v>
      </c>
      <c r="M198" s="172">
        <f t="shared" si="12"/>
        <v>1.48623045522229E-3</v>
      </c>
      <c r="N198" s="173">
        <f t="shared" si="12"/>
        <v>9.7165804270852479E-4</v>
      </c>
      <c r="O198" s="65">
        <f t="shared" si="12"/>
        <v>4.9749513803744338E-4</v>
      </c>
      <c r="P198" s="65">
        <f t="shared" si="12"/>
        <v>6.3812508881770752E-5</v>
      </c>
      <c r="Q198" s="65">
        <f t="shared" si="12"/>
        <v>6.01886593630067E-5</v>
      </c>
      <c r="R198" s="65">
        <f t="shared" si="12"/>
        <v>5.6534064246454807E-5</v>
      </c>
      <c r="S198" s="65">
        <f t="shared" si="12"/>
        <v>5.2861448220775776E-5</v>
      </c>
      <c r="T198" s="65">
        <f t="shared" si="12"/>
        <v>4.9183535974630306E-5</v>
      </c>
      <c r="U198" s="65">
        <f t="shared" si="12"/>
        <v>4.5513052196679084E-5</v>
      </c>
      <c r="V198" s="65">
        <f t="shared" si="12"/>
        <v>4.1862721575582847E-5</v>
      </c>
      <c r="W198" s="65">
        <f t="shared" si="12"/>
        <v>3.8245268800002273E-5</v>
      </c>
      <c r="X198" s="65">
        <f t="shared" si="12"/>
        <v>3.4673418558598071E-5</v>
      </c>
      <c r="Y198" s="65">
        <f t="shared" si="12"/>
        <v>3.115989554003093E-5</v>
      </c>
      <c r="Z198" s="65">
        <f t="shared" si="12"/>
        <v>2.7717424432961578E-5</v>
      </c>
      <c r="AA198" s="65">
        <f t="shared" si="12"/>
        <v>2.4854318592863154E-5</v>
      </c>
      <c r="AB198" s="65">
        <f t="shared" si="12"/>
        <v>2.2001727007976442E-5</v>
      </c>
      <c r="AC198" s="65">
        <f t="shared" si="12"/>
        <v>1.9163320448997232E-5</v>
      </c>
      <c r="AD198" s="65">
        <f t="shared" si="12"/>
        <v>1.634276968662133E-5</v>
      </c>
      <c r="AE198" s="65">
        <f t="shared" si="12"/>
        <v>1.3543745491544529E-5</v>
      </c>
      <c r="AF198" s="65">
        <f t="shared" si="12"/>
        <v>1.0769918634462627E-5</v>
      </c>
      <c r="AG198" s="65">
        <f t="shared" si="12"/>
        <v>8.0249598860714233E-6</v>
      </c>
      <c r="AH198" s="65">
        <f t="shared" si="12"/>
        <v>5.3125400170667193E-6</v>
      </c>
      <c r="AI198" s="65">
        <f t="shared" si="12"/>
        <v>2.6363297981443085E-6</v>
      </c>
      <c r="AJ198" s="66">
        <f t="shared" si="12"/>
        <v>0</v>
      </c>
    </row>
    <row r="199" spans="1:36" customFormat="1" x14ac:dyDescent="0.3">
      <c r="A199" s="7" t="s">
        <v>375</v>
      </c>
      <c r="B199" s="76" t="s">
        <v>529</v>
      </c>
      <c r="C199" s="172">
        <f t="shared" si="12"/>
        <v>3.1476815198955986E-3</v>
      </c>
      <c r="D199" s="172">
        <f t="shared" si="12"/>
        <v>3.1386396648971655E-3</v>
      </c>
      <c r="E199" s="172">
        <f t="shared" si="12"/>
        <v>3.0204212216333017E-3</v>
      </c>
      <c r="F199" s="172">
        <f t="shared" si="12"/>
        <v>3.0014056566391042E-3</v>
      </c>
      <c r="G199" s="172">
        <f t="shared" si="12"/>
        <v>2.645895018789729E-3</v>
      </c>
      <c r="H199" s="172">
        <f t="shared" si="12"/>
        <v>2.9846961159925157E-3</v>
      </c>
      <c r="I199" s="172">
        <f t="shared" si="12"/>
        <v>2.5266572547970752E-3</v>
      </c>
      <c r="J199" s="172">
        <f t="shared" si="12"/>
        <v>2.0942585821498347E-3</v>
      </c>
      <c r="K199" s="172">
        <f t="shared" si="12"/>
        <v>1.6875453974177852E-3</v>
      </c>
      <c r="L199" s="172">
        <f t="shared" si="12"/>
        <v>1.3065629999679156E-3</v>
      </c>
      <c r="M199" s="172">
        <f t="shared" si="12"/>
        <v>9.5135668916721667E-4</v>
      </c>
      <c r="N199" s="173">
        <f t="shared" si="12"/>
        <v>6.2197176438267914E-4</v>
      </c>
      <c r="O199" s="65">
        <f t="shared" si="12"/>
        <v>3.1845352498129266E-4</v>
      </c>
      <c r="P199" s="65">
        <f t="shared" si="12"/>
        <v>4.0847270330047901E-5</v>
      </c>
      <c r="Q199" s="65">
        <f t="shared" si="12"/>
        <v>3.8527594085965046E-5</v>
      </c>
      <c r="R199" s="65">
        <f t="shared" si="12"/>
        <v>3.6188237159108459E-5</v>
      </c>
      <c r="S199" s="65">
        <f t="shared" si="12"/>
        <v>3.383734479884534E-5</v>
      </c>
      <c r="T199" s="65">
        <f t="shared" si="12"/>
        <v>3.1483062254542887E-5</v>
      </c>
      <c r="U199" s="65">
        <f t="shared" si="12"/>
        <v>2.9133534775568321E-5</v>
      </c>
      <c r="V199" s="65">
        <f t="shared" si="12"/>
        <v>2.6796907611288869E-5</v>
      </c>
      <c r="W199" s="65">
        <f t="shared" si="12"/>
        <v>2.4481326011071724E-5</v>
      </c>
      <c r="X199" s="65">
        <f t="shared" si="12"/>
        <v>2.2194935224284088E-5</v>
      </c>
      <c r="Y199" s="65">
        <f t="shared" si="12"/>
        <v>1.9945880500293197E-5</v>
      </c>
      <c r="Z199" s="65">
        <f t="shared" si="12"/>
        <v>1.7742307088466239E-5</v>
      </c>
      <c r="AA199" s="65">
        <f t="shared" si="12"/>
        <v>1.5909593404528199E-5</v>
      </c>
      <c r="AB199" s="65">
        <f t="shared" si="12"/>
        <v>1.4083610040906302E-5</v>
      </c>
      <c r="AC199" s="65">
        <f t="shared" si="12"/>
        <v>1.2266706708739632E-5</v>
      </c>
      <c r="AD199" s="65">
        <f t="shared" si="12"/>
        <v>1.0461233119167235E-5</v>
      </c>
      <c r="AE199" s="65">
        <f t="shared" si="12"/>
        <v>8.6695389833281696E-6</v>
      </c>
      <c r="AF199" s="65">
        <f t="shared" si="12"/>
        <v>6.8939740123615041E-6</v>
      </c>
      <c r="AG199" s="65">
        <f t="shared" si="12"/>
        <v>5.1368879174062938E-6</v>
      </c>
      <c r="AH199" s="65">
        <f t="shared" si="12"/>
        <v>3.4006304096015969E-6</v>
      </c>
      <c r="AI199" s="65">
        <f t="shared" si="12"/>
        <v>1.6875512000864852E-6</v>
      </c>
      <c r="AJ199" s="66">
        <f t="shared" si="12"/>
        <v>0</v>
      </c>
    </row>
    <row r="200" spans="1:36" customFormat="1" x14ac:dyDescent="0.3">
      <c r="A200" s="7" t="s">
        <v>376</v>
      </c>
      <c r="B200" s="76" t="s">
        <v>529</v>
      </c>
      <c r="C200" s="172">
        <f t="shared" si="12"/>
        <v>0</v>
      </c>
      <c r="D200" s="172">
        <f t="shared" si="12"/>
        <v>0</v>
      </c>
      <c r="E200" s="172">
        <f t="shared" si="12"/>
        <v>0</v>
      </c>
      <c r="F200" s="172">
        <f t="shared" si="12"/>
        <v>0</v>
      </c>
      <c r="G200" s="172">
        <f t="shared" si="12"/>
        <v>0</v>
      </c>
      <c r="H200" s="172">
        <f t="shared" si="12"/>
        <v>0</v>
      </c>
      <c r="I200" s="172">
        <f t="shared" si="12"/>
        <v>0</v>
      </c>
      <c r="J200" s="172">
        <f t="shared" si="12"/>
        <v>0</v>
      </c>
      <c r="K200" s="172">
        <f t="shared" si="12"/>
        <v>0</v>
      </c>
      <c r="L200" s="172">
        <f t="shared" si="12"/>
        <v>0</v>
      </c>
      <c r="M200" s="172">
        <f t="shared" si="12"/>
        <v>0</v>
      </c>
      <c r="N200" s="173">
        <f t="shared" si="12"/>
        <v>0</v>
      </c>
      <c r="O200" s="65">
        <f t="shared" si="12"/>
        <v>0</v>
      </c>
      <c r="P200" s="65">
        <f t="shared" si="12"/>
        <v>0</v>
      </c>
      <c r="Q200" s="65">
        <f t="shared" si="12"/>
        <v>0</v>
      </c>
      <c r="R200" s="65">
        <f t="shared" si="12"/>
        <v>0</v>
      </c>
      <c r="S200" s="65">
        <f t="shared" si="12"/>
        <v>0</v>
      </c>
      <c r="T200" s="65">
        <f t="shared" si="12"/>
        <v>0</v>
      </c>
      <c r="U200" s="65">
        <f t="shared" si="12"/>
        <v>0</v>
      </c>
      <c r="V200" s="65">
        <f t="shared" si="12"/>
        <v>0</v>
      </c>
      <c r="W200" s="65">
        <f t="shared" si="12"/>
        <v>0</v>
      </c>
      <c r="X200" s="65">
        <f t="shared" si="12"/>
        <v>0</v>
      </c>
      <c r="Y200" s="65">
        <f t="shared" si="12"/>
        <v>0</v>
      </c>
      <c r="Z200" s="65">
        <f t="shared" si="12"/>
        <v>0</v>
      </c>
      <c r="AA200" s="65">
        <f t="shared" si="12"/>
        <v>0</v>
      </c>
      <c r="AB200" s="65">
        <f t="shared" si="12"/>
        <v>0</v>
      </c>
      <c r="AC200" s="65">
        <f t="shared" si="12"/>
        <v>0</v>
      </c>
      <c r="AD200" s="65">
        <f t="shared" si="12"/>
        <v>0</v>
      </c>
      <c r="AE200" s="65">
        <f t="shared" si="12"/>
        <v>0</v>
      </c>
      <c r="AF200" s="65">
        <f t="shared" si="12"/>
        <v>0</v>
      </c>
      <c r="AG200" s="65">
        <f t="shared" si="12"/>
        <v>0</v>
      </c>
      <c r="AH200" s="65">
        <f t="shared" si="12"/>
        <v>0</v>
      </c>
      <c r="AI200" s="65">
        <f t="shared" si="12"/>
        <v>0</v>
      </c>
      <c r="AJ200" s="66">
        <f t="shared" si="12"/>
        <v>0</v>
      </c>
    </row>
    <row r="201" spans="1:36" customFormat="1" x14ac:dyDescent="0.3">
      <c r="A201" s="7" t="s">
        <v>377</v>
      </c>
      <c r="B201" s="76" t="s">
        <v>529</v>
      </c>
      <c r="C201" s="172">
        <f t="shared" si="12"/>
        <v>9.00789463609545E-4</v>
      </c>
      <c r="D201" s="172">
        <f t="shared" si="12"/>
        <v>1.2132058205652045E-3</v>
      </c>
      <c r="E201" s="172">
        <f t="shared" si="12"/>
        <v>1.2424420486437005E-3</v>
      </c>
      <c r="F201" s="172">
        <f t="shared" si="12"/>
        <v>1.4758576435481134E-3</v>
      </c>
      <c r="G201" s="172">
        <f t="shared" si="12"/>
        <v>1.5795076546458282E-3</v>
      </c>
      <c r="H201" s="172">
        <f t="shared" si="12"/>
        <v>1.8705759470391907E-3</v>
      </c>
      <c r="I201" s="172">
        <f t="shared" si="12"/>
        <v>1.5835127274469011E-3</v>
      </c>
      <c r="J201" s="172">
        <f t="shared" si="12"/>
        <v>1.3125187886496731E-3</v>
      </c>
      <c r="K201" s="172">
        <f t="shared" si="12"/>
        <v>1.0576225207760202E-3</v>
      </c>
      <c r="L201" s="172">
        <f t="shared" si="12"/>
        <v>8.1885231395445641E-4</v>
      </c>
      <c r="M201" s="172">
        <f t="shared" si="12"/>
        <v>5.9623655831349547E-4</v>
      </c>
      <c r="N201" s="173">
        <f t="shared" si="12"/>
        <v>3.8980364398165211E-4</v>
      </c>
      <c r="O201" s="65">
        <f t="shared" si="12"/>
        <v>1.995819610874395E-4</v>
      </c>
      <c r="P201" s="65">
        <f t="shared" si="12"/>
        <v>2.5599899759371948E-5</v>
      </c>
      <c r="Q201" s="65">
        <f t="shared" si="12"/>
        <v>2.4146106670068892E-5</v>
      </c>
      <c r="R201" s="65">
        <f t="shared" si="12"/>
        <v>2.2679979255800354E-5</v>
      </c>
      <c r="S201" s="65">
        <f t="shared" si="12"/>
        <v>2.1206622326891005E-5</v>
      </c>
      <c r="T201" s="65">
        <f t="shared" si="12"/>
        <v>1.9731140693665527E-5</v>
      </c>
      <c r="U201" s="65">
        <f t="shared" si="12"/>
        <v>1.8258639166448586E-5</v>
      </c>
      <c r="V201" s="65">
        <f t="shared" si="12"/>
        <v>1.6794222555564871E-5</v>
      </c>
      <c r="W201" s="65">
        <f t="shared" si="12"/>
        <v>1.5342995671339054E-5</v>
      </c>
      <c r="X201" s="65">
        <f t="shared" si="12"/>
        <v>1.3910063324095812E-5</v>
      </c>
      <c r="Y201" s="65">
        <f t="shared" si="12"/>
        <v>1.2500530324159816E-5</v>
      </c>
      <c r="Z201" s="65">
        <f t="shared" si="12"/>
        <v>1.1119501481855751E-5</v>
      </c>
      <c r="AA201" s="65">
        <f t="shared" si="12"/>
        <v>9.9708987424964413E-6</v>
      </c>
      <c r="AB201" s="65">
        <f t="shared" si="12"/>
        <v>8.8265140457150044E-6</v>
      </c>
      <c r="AC201" s="65">
        <f t="shared" si="12"/>
        <v>7.6878200081425523E-6</v>
      </c>
      <c r="AD201" s="65">
        <f t="shared" si="12"/>
        <v>6.5562892464101905E-6</v>
      </c>
      <c r="AE201" s="65">
        <f t="shared" si="12"/>
        <v>5.433394377149025E-6</v>
      </c>
      <c r="AF201" s="65">
        <f t="shared" si="12"/>
        <v>4.3206080169901714E-6</v>
      </c>
      <c r="AG201" s="65">
        <f t="shared" si="12"/>
        <v>3.2194027825647289E-6</v>
      </c>
      <c r="AH201" s="65">
        <f t="shared" si="12"/>
        <v>2.1312512905038181E-6</v>
      </c>
      <c r="AI201" s="65">
        <f t="shared" si="12"/>
        <v>1.0576261574385354E-6</v>
      </c>
      <c r="AJ201" s="66">
        <f t="shared" si="12"/>
        <v>0</v>
      </c>
    </row>
    <row r="202" spans="1:36" customFormat="1" x14ac:dyDescent="0.3">
      <c r="A202" s="7" t="s">
        <v>378</v>
      </c>
      <c r="B202" s="76" t="s">
        <v>529</v>
      </c>
      <c r="C202" s="172">
        <f t="shared" si="12"/>
        <v>5.6655090437161685E-4</v>
      </c>
      <c r="D202" s="172">
        <f t="shared" si="12"/>
        <v>5.6637558251664108E-4</v>
      </c>
      <c r="E202" s="172">
        <f t="shared" si="12"/>
        <v>5.1784810902903884E-4</v>
      </c>
      <c r="F202" s="172">
        <f t="shared" si="12"/>
        <v>5.3541846724726471E-4</v>
      </c>
      <c r="G202" s="172">
        <f t="shared" si="12"/>
        <v>5.3814265188299314E-4</v>
      </c>
      <c r="H202" s="172">
        <f t="shared" si="12"/>
        <v>5.6899319006758987E-4</v>
      </c>
      <c r="I202" s="172">
        <f t="shared" si="12"/>
        <v>4.816740853151605E-4</v>
      </c>
      <c r="J202" s="172">
        <f t="shared" si="12"/>
        <v>3.9924294640883646E-4</v>
      </c>
      <c r="K202" s="172">
        <f t="shared" si="12"/>
        <v>3.2170840907913458E-4</v>
      </c>
      <c r="L202" s="172">
        <f t="shared" si="12"/>
        <v>2.4907910905657126E-4</v>
      </c>
      <c r="M202" s="172">
        <f t="shared" si="12"/>
        <v>1.8136368207166337E-4</v>
      </c>
      <c r="N202" s="173">
        <f t="shared" si="12"/>
        <v>1.1857076385492752E-4</v>
      </c>
      <c r="O202" s="65">
        <f t="shared" si="12"/>
        <v>6.0708990136880325E-5</v>
      </c>
      <c r="P202" s="65">
        <f t="shared" si="12"/>
        <v>7.7869966480384712E-6</v>
      </c>
      <c r="Q202" s="65">
        <f t="shared" si="12"/>
        <v>7.344780779236098E-6</v>
      </c>
      <c r="R202" s="65">
        <f t="shared" si="12"/>
        <v>6.8988130462442199E-6</v>
      </c>
      <c r="S202" s="65">
        <f t="shared" si="12"/>
        <v>6.4506462340839049E-6</v>
      </c>
      <c r="T202" s="65">
        <f t="shared" ref="T202:AJ202" si="13">+T$67*T114</f>
        <v>6.0018331277762162E-6</v>
      </c>
      <c r="U202" s="65">
        <f t="shared" si="13"/>
        <v>5.5539265123422207E-6</v>
      </c>
      <c r="V202" s="65">
        <f t="shared" si="13"/>
        <v>5.1084791728029861E-6</v>
      </c>
      <c r="W202" s="65">
        <f t="shared" si="13"/>
        <v>4.6670438941795749E-6</v>
      </c>
      <c r="X202" s="65">
        <f t="shared" si="13"/>
        <v>4.2311734614930524E-6</v>
      </c>
      <c r="Y202" s="65">
        <f t="shared" si="13"/>
        <v>3.8024206597644857E-6</v>
      </c>
      <c r="Z202" s="65">
        <f t="shared" si="13"/>
        <v>3.3823382740149386E-6</v>
      </c>
      <c r="AA202" s="65">
        <f t="shared" si="13"/>
        <v>3.0329554340276725E-6</v>
      </c>
      <c r="AB202" s="65">
        <f t="shared" si="13"/>
        <v>2.6848556413852732E-6</v>
      </c>
      <c r="AC202" s="65">
        <f t="shared" si="13"/>
        <v>2.338486837715566E-6</v>
      </c>
      <c r="AD202" s="65">
        <f t="shared" si="13"/>
        <v>1.9942969646463718E-6</v>
      </c>
      <c r="AE202" s="65">
        <f t="shared" si="13"/>
        <v>1.6527339638055124E-6</v>
      </c>
      <c r="AF202" s="65">
        <f t="shared" si="13"/>
        <v>1.3142457768208078E-6</v>
      </c>
      <c r="AG202" s="65">
        <f t="shared" si="13"/>
        <v>9.7928034532008321E-7</v>
      </c>
      <c r="AH202" s="65">
        <f t="shared" si="13"/>
        <v>6.482856109311591E-7</v>
      </c>
      <c r="AI202" s="65">
        <f t="shared" si="13"/>
        <v>3.2170951528185818E-7</v>
      </c>
      <c r="AJ202" s="66">
        <f t="shared" si="13"/>
        <v>0</v>
      </c>
    </row>
    <row r="203" spans="1:36" customFormat="1" x14ac:dyDescent="0.3">
      <c r="A203" s="7" t="s">
        <v>379</v>
      </c>
      <c r="B203" s="76" t="s">
        <v>529</v>
      </c>
      <c r="C203" s="172">
        <f t="shared" ref="C203:AJ204" si="14">+C$67*C115</f>
        <v>7.6843687733828686E-3</v>
      </c>
      <c r="D203" s="172">
        <f t="shared" si="14"/>
        <v>7.5055566669337834E-3</v>
      </c>
      <c r="E203" s="172">
        <f t="shared" si="14"/>
        <v>7.434369664744353E-3</v>
      </c>
      <c r="F203" s="172">
        <f t="shared" si="14"/>
        <v>8.2414666404856413E-3</v>
      </c>
      <c r="G203" s="172">
        <f t="shared" si="14"/>
        <v>8.7166004856324072E-3</v>
      </c>
      <c r="H203" s="172">
        <f t="shared" si="14"/>
        <v>8.1208332841912704E-3</v>
      </c>
      <c r="I203" s="172">
        <f t="shared" si="14"/>
        <v>6.8745900872646442E-3</v>
      </c>
      <c r="J203" s="172">
        <f t="shared" si="14"/>
        <v>5.6981093346483392E-3</v>
      </c>
      <c r="K203" s="172">
        <f t="shared" si="14"/>
        <v>4.5915142779542192E-3</v>
      </c>
      <c r="L203" s="172">
        <f t="shared" si="14"/>
        <v>3.5549281687941368E-3</v>
      </c>
      <c r="M203" s="172">
        <f t="shared" si="14"/>
        <v>2.5884742587799561E-3</v>
      </c>
      <c r="N203" s="173">
        <f t="shared" si="14"/>
        <v>1.6922757995235377E-3</v>
      </c>
      <c r="O203" s="65">
        <f t="shared" si="14"/>
        <v>8.6645604263673793E-4</v>
      </c>
      <c r="P203" s="65">
        <f t="shared" si="14"/>
        <v>1.1113823973141905E-4</v>
      </c>
      <c r="Q203" s="65">
        <f t="shared" si="14"/>
        <v>1.0482680857748677E-4</v>
      </c>
      <c r="R203" s="65">
        <f t="shared" si="14"/>
        <v>9.8461829746500137E-5</v>
      </c>
      <c r="S203" s="65">
        <f t="shared" si="14"/>
        <v>9.2065465029676286E-5</v>
      </c>
      <c r="T203" s="65">
        <f t="shared" si="14"/>
        <v>8.5659876218232358E-5</v>
      </c>
      <c r="U203" s="65">
        <f t="shared" si="14"/>
        <v>7.9267225103385488E-5</v>
      </c>
      <c r="V203" s="65">
        <f t="shared" si="14"/>
        <v>7.2909673476352895E-5</v>
      </c>
      <c r="W203" s="65">
        <f t="shared" si="14"/>
        <v>6.6609383128351715E-5</v>
      </c>
      <c r="X203" s="65">
        <f t="shared" si="14"/>
        <v>6.0388515850599065E-5</v>
      </c>
      <c r="Y203" s="65">
        <f t="shared" si="14"/>
        <v>5.4269233434312121E-5</v>
      </c>
      <c r="Z203" s="65">
        <f t="shared" si="14"/>
        <v>4.8273697670708067E-5</v>
      </c>
      <c r="AA203" s="65">
        <f t="shared" si="14"/>
        <v>4.3287206012421553E-5</v>
      </c>
      <c r="AB203" s="65">
        <f t="shared" si="14"/>
        <v>3.8319026372214122E-5</v>
      </c>
      <c r="AC203" s="65">
        <f t="shared" si="14"/>
        <v>3.337555190090748E-5</v>
      </c>
      <c r="AD203" s="65">
        <f t="shared" si="14"/>
        <v>2.8463175749323211E-5</v>
      </c>
      <c r="AE203" s="65">
        <f t="shared" si="14"/>
        <v>2.3588291068282966E-5</v>
      </c>
      <c r="AF203" s="65">
        <f t="shared" si="14"/>
        <v>1.8757291008608456E-5</v>
      </c>
      <c r="AG203" s="65">
        <f t="shared" si="14"/>
        <v>1.3976568721121239E-5</v>
      </c>
      <c r="AH203" s="65">
        <f t="shared" si="14"/>
        <v>9.2525173566429969E-6</v>
      </c>
      <c r="AI203" s="65">
        <f t="shared" si="14"/>
        <v>4.591530065995368E-6</v>
      </c>
      <c r="AJ203" s="66">
        <f t="shared" si="14"/>
        <v>0</v>
      </c>
    </row>
    <row r="204" spans="1:36" customFormat="1" x14ac:dyDescent="0.3">
      <c r="A204" s="7" t="s">
        <v>380</v>
      </c>
      <c r="B204" s="76" t="s">
        <v>529</v>
      </c>
      <c r="C204" s="174">
        <f t="shared" si="14"/>
        <v>2.1388914516442888E-3</v>
      </c>
      <c r="D204" s="174">
        <f t="shared" si="14"/>
        <v>2.0004545517112631E-3</v>
      </c>
      <c r="E204" s="174">
        <f t="shared" si="14"/>
        <v>1.7617181012485623E-3</v>
      </c>
      <c r="F204" s="174">
        <f t="shared" si="14"/>
        <v>1.3728148441910875E-3</v>
      </c>
      <c r="G204" s="174">
        <f t="shared" si="14"/>
        <v>1.151922829912323E-3</v>
      </c>
      <c r="H204" s="174">
        <f t="shared" si="14"/>
        <v>2.5066993942319468E-3</v>
      </c>
      <c r="I204" s="174">
        <f t="shared" si="14"/>
        <v>2.1220150942989555E-3</v>
      </c>
      <c r="J204" s="174">
        <f t="shared" si="14"/>
        <v>1.7588647270023138E-3</v>
      </c>
      <c r="K204" s="174">
        <f t="shared" si="14"/>
        <v>1.4172863370512331E-3</v>
      </c>
      <c r="L204" s="174">
        <f t="shared" si="14"/>
        <v>1.0973179691549084E-3</v>
      </c>
      <c r="M204" s="174">
        <f t="shared" si="14"/>
        <v>7.9899766802254718E-4</v>
      </c>
      <c r="N204" s="183">
        <f t="shared" si="14"/>
        <v>5.2236347836335183E-4</v>
      </c>
      <c r="O204" s="65">
        <f t="shared" si="14"/>
        <v>2.6745344488652689E-4</v>
      </c>
      <c r="P204" s="65">
        <f t="shared" si="14"/>
        <v>3.4305612301274669E-5</v>
      </c>
      <c r="Q204" s="65">
        <f t="shared" si="14"/>
        <v>3.2357430372568314E-5</v>
      </c>
      <c r="R204" s="65">
        <f t="shared" si="14"/>
        <v>3.0392719606864873E-5</v>
      </c>
      <c r="S204" s="65">
        <f t="shared" si="14"/>
        <v>2.8418320798289196E-5</v>
      </c>
      <c r="T204" s="65">
        <f t="shared" si="14"/>
        <v>2.6441074740966162E-5</v>
      </c>
      <c r="U204" s="65">
        <f t="shared" si="14"/>
        <v>2.446782222902046E-5</v>
      </c>
      <c r="V204" s="65">
        <f t="shared" si="14"/>
        <v>2.2505404056576936E-5</v>
      </c>
      <c r="W204" s="65">
        <f t="shared" si="14"/>
        <v>2.0560661017760446E-5</v>
      </c>
      <c r="X204" s="65">
        <f t="shared" si="14"/>
        <v>1.8640433906695833E-5</v>
      </c>
      <c r="Y204" s="65">
        <f t="shared" si="14"/>
        <v>1.6751563517507894E-5</v>
      </c>
      <c r="Z204" s="65">
        <f t="shared" si="14"/>
        <v>1.4900890644321469E-5</v>
      </c>
      <c r="AA204" s="65">
        <f t="shared" si="14"/>
        <v>1.3361684606992462E-5</v>
      </c>
      <c r="AB204" s="65">
        <f t="shared" si="14"/>
        <v>1.1828131034505384E-5</v>
      </c>
      <c r="AC204" s="65">
        <f t="shared" si="14"/>
        <v>1.0302203333619242E-5</v>
      </c>
      <c r="AD204" s="65">
        <f t="shared" si="14"/>
        <v>8.7858749110930688E-6</v>
      </c>
      <c r="AE204" s="65">
        <f t="shared" si="14"/>
        <v>7.2811191736859743E-6</v>
      </c>
      <c r="AF204" s="65">
        <f t="shared" si="14"/>
        <v>5.7899095281567207E-6</v>
      </c>
      <c r="AG204" s="65">
        <f t="shared" si="14"/>
        <v>4.3142193812645132E-6</v>
      </c>
      <c r="AH204" s="65">
        <f t="shared" si="14"/>
        <v>2.8560221397683103E-6</v>
      </c>
      <c r="AI204" s="65">
        <f t="shared" si="14"/>
        <v>1.4172912104271357E-6</v>
      </c>
      <c r="AJ204" s="66">
        <f t="shared" si="14"/>
        <v>0</v>
      </c>
    </row>
    <row r="205" spans="1:36" customFormat="1" x14ac:dyDescent="0.3">
      <c r="A205" s="7" t="s">
        <v>381</v>
      </c>
      <c r="B205" s="76" t="s">
        <v>529</v>
      </c>
      <c r="C205" s="172">
        <f t="shared" ref="C205:AJ210" si="15">+C$68*C117</f>
        <v>2.473250727218451E-3</v>
      </c>
      <c r="D205" s="172">
        <f t="shared" si="15"/>
        <v>2.8824305156302655E-3</v>
      </c>
      <c r="E205" s="172">
        <f t="shared" si="15"/>
        <v>2.9831891187093642E-3</v>
      </c>
      <c r="F205" s="172">
        <f t="shared" si="15"/>
        <v>3.3466763499410772E-3</v>
      </c>
      <c r="G205" s="172">
        <f t="shared" si="15"/>
        <v>3.1258371690008036E-3</v>
      </c>
      <c r="H205" s="172">
        <f t="shared" si="15"/>
        <v>2.6481380152869804E-3</v>
      </c>
      <c r="I205" s="172">
        <f t="shared" si="15"/>
        <v>5.2092981375533361E-3</v>
      </c>
      <c r="J205" s="172">
        <f t="shared" si="15"/>
        <v>7.8909209420321008E-3</v>
      </c>
      <c r="K205" s="172">
        <f t="shared" si="15"/>
        <v>1.0693209821868322E-2</v>
      </c>
      <c r="L205" s="172">
        <f t="shared" si="15"/>
        <v>1.3616368170207045E-2</v>
      </c>
      <c r="M205" s="172">
        <f t="shared" si="15"/>
        <v>1.666059938019333E-2</v>
      </c>
      <c r="N205" s="173">
        <f t="shared" si="15"/>
        <v>1.9826106844972224E-2</v>
      </c>
      <c r="O205" s="65">
        <f t="shared" si="15"/>
        <v>2.3113093957688773E-2</v>
      </c>
      <c r="P205" s="65">
        <f t="shared" si="15"/>
        <v>2.652176411148803E-2</v>
      </c>
      <c r="Q205" s="65">
        <f t="shared" si="15"/>
        <v>2.92425350961803E-2</v>
      </c>
      <c r="R205" s="65">
        <f t="shared" si="15"/>
        <v>3.1881685704074868E-2</v>
      </c>
      <c r="S205" s="65">
        <f t="shared" si="15"/>
        <v>3.4427742736535823E-2</v>
      </c>
      <c r="T205" s="65">
        <f t="shared" si="15"/>
        <v>3.6869232994927288E-2</v>
      </c>
      <c r="U205" s="65">
        <f t="shared" si="15"/>
        <v>3.9194683280613388E-2</v>
      </c>
      <c r="V205" s="65">
        <f t="shared" si="15"/>
        <v>4.1392620394958224E-2</v>
      </c>
      <c r="W205" s="65">
        <f t="shared" si="15"/>
        <v>4.3451571139325913E-2</v>
      </c>
      <c r="X205" s="65">
        <f t="shared" si="15"/>
        <v>4.5360062315080565E-2</v>
      </c>
      <c r="Y205" s="65">
        <f t="shared" si="15"/>
        <v>4.7106620723586297E-2</v>
      </c>
      <c r="Z205" s="65">
        <f t="shared" si="15"/>
        <v>4.8679773166207238E-2</v>
      </c>
      <c r="AA205" s="65">
        <f t="shared" si="15"/>
        <v>4.9681034913788502E-2</v>
      </c>
      <c r="AB205" s="65">
        <f t="shared" si="15"/>
        <v>5.0466976286783552E-2</v>
      </c>
      <c r="AC205" s="65">
        <f t="shared" si="15"/>
        <v>5.1028907533724015E-2</v>
      </c>
      <c r="AD205" s="65">
        <f t="shared" si="15"/>
        <v>5.1358138903141608E-2</v>
      </c>
      <c r="AE205" s="65">
        <f t="shared" si="15"/>
        <v>5.1445980643567965E-2</v>
      </c>
      <c r="AF205" s="65">
        <f t="shared" si="15"/>
        <v>5.1283743003534783E-2</v>
      </c>
      <c r="AG205" s="65">
        <f t="shared" si="15"/>
        <v>5.0862736231573724E-2</v>
      </c>
      <c r="AH205" s="65">
        <f t="shared" si="15"/>
        <v>5.0174270576216477E-2</v>
      </c>
      <c r="AI205" s="65">
        <f t="shared" si="15"/>
        <v>4.9209656285994711E-2</v>
      </c>
      <c r="AJ205" s="66">
        <f t="shared" si="15"/>
        <v>4.7960203609440089E-2</v>
      </c>
    </row>
    <row r="206" spans="1:36" customFormat="1" x14ac:dyDescent="0.3">
      <c r="A206" s="7" t="s">
        <v>382</v>
      </c>
      <c r="B206" s="76" t="s">
        <v>529</v>
      </c>
      <c r="C206" s="172">
        <f t="shared" si="15"/>
        <v>4.2005737336651319E-2</v>
      </c>
      <c r="D206" s="172">
        <f t="shared" si="15"/>
        <v>4.3034179891896569E-2</v>
      </c>
      <c r="E206" s="172">
        <f t="shared" si="15"/>
        <v>4.3158243613846667E-2</v>
      </c>
      <c r="F206" s="172">
        <f t="shared" si="15"/>
        <v>4.0992429591310803E-2</v>
      </c>
      <c r="G206" s="172">
        <f t="shared" si="15"/>
        <v>4.4469804992055155E-2</v>
      </c>
      <c r="H206" s="172">
        <f t="shared" si="15"/>
        <v>3.9955173587242279E-2</v>
      </c>
      <c r="I206" s="172">
        <f t="shared" si="15"/>
        <v>3.9479309471361933E-2</v>
      </c>
      <c r="J206" s="172">
        <f t="shared" si="15"/>
        <v>3.8934025761016948E-2</v>
      </c>
      <c r="K206" s="172">
        <f t="shared" si="15"/>
        <v>3.8319203295146598E-2</v>
      </c>
      <c r="L206" s="172">
        <f t="shared" si="15"/>
        <v>3.7634722912690127E-2</v>
      </c>
      <c r="M206" s="172">
        <f t="shared" si="15"/>
        <v>3.6880465452586823E-2</v>
      </c>
      <c r="N206" s="173">
        <f t="shared" si="15"/>
        <v>3.6056311753775959E-2</v>
      </c>
      <c r="O206" s="65">
        <f t="shared" si="15"/>
        <v>3.5162142655196786E-2</v>
      </c>
      <c r="P206" s="65">
        <f t="shared" si="15"/>
        <v>3.4197838995788578E-2</v>
      </c>
      <c r="Q206" s="65">
        <f t="shared" si="15"/>
        <v>3.2269668496246996E-2</v>
      </c>
      <c r="R206" s="65">
        <f t="shared" si="15"/>
        <v>3.0324144167075687E-2</v>
      </c>
      <c r="S206" s="65">
        <f t="shared" si="15"/>
        <v>2.8367987761454182E-2</v>
      </c>
      <c r="T206" s="65">
        <f t="shared" si="15"/>
        <v>2.6407921032562037E-2</v>
      </c>
      <c r="U206" s="65">
        <f t="shared" si="15"/>
        <v>2.4450665733578826E-2</v>
      </c>
      <c r="V206" s="65">
        <f t="shared" si="15"/>
        <v>2.2502943617684092E-2</v>
      </c>
      <c r="W206" s="65">
        <f t="shared" si="15"/>
        <v>2.0571476438057401E-2</v>
      </c>
      <c r="X206" s="65">
        <f t="shared" si="15"/>
        <v>1.8662985947878293E-2</v>
      </c>
      <c r="Y206" s="65">
        <f t="shared" si="15"/>
        <v>1.6784193900326337E-2</v>
      </c>
      <c r="Z206" s="65">
        <f t="shared" si="15"/>
        <v>1.4941822048581093E-2</v>
      </c>
      <c r="AA206" s="65">
        <f t="shared" si="15"/>
        <v>1.3041003706436948E-2</v>
      </c>
      <c r="AB206" s="65">
        <f t="shared" si="15"/>
        <v>1.1216972878233155E-2</v>
      </c>
      <c r="AC206" s="65">
        <f t="shared" si="15"/>
        <v>9.4748205910159117E-3</v>
      </c>
      <c r="AD206" s="65">
        <f t="shared" si="15"/>
        <v>7.8196378718314342E-3</v>
      </c>
      <c r="AE206" s="65">
        <f t="shared" si="15"/>
        <v>6.2565157477259157E-3</v>
      </c>
      <c r="AF206" s="65">
        <f t="shared" si="15"/>
        <v>4.7905452457455691E-3</v>
      </c>
      <c r="AG206" s="65">
        <f t="shared" si="15"/>
        <v>3.4268173929366012E-3</v>
      </c>
      <c r="AH206" s="65">
        <f t="shared" si="15"/>
        <v>2.170423216345209E-3</v>
      </c>
      <c r="AI206" s="65">
        <f t="shared" si="15"/>
        <v>1.0264537430176089E-3</v>
      </c>
      <c r="AJ206" s="66">
        <f t="shared" si="15"/>
        <v>0</v>
      </c>
    </row>
    <row r="207" spans="1:36" customFormat="1" x14ac:dyDescent="0.3">
      <c r="A207" s="7" t="s">
        <v>383</v>
      </c>
      <c r="B207" s="76" t="s">
        <v>529</v>
      </c>
      <c r="C207" s="172">
        <f t="shared" si="15"/>
        <v>0</v>
      </c>
      <c r="D207" s="172">
        <f t="shared" si="15"/>
        <v>0</v>
      </c>
      <c r="E207" s="172">
        <f t="shared" si="15"/>
        <v>0</v>
      </c>
      <c r="F207" s="172">
        <f t="shared" si="15"/>
        <v>0</v>
      </c>
      <c r="G207" s="172">
        <f t="shared" si="15"/>
        <v>0</v>
      </c>
      <c r="H207" s="172">
        <f t="shared" si="15"/>
        <v>0</v>
      </c>
      <c r="I207" s="172">
        <f t="shared" si="15"/>
        <v>8.0597285261750345E-18</v>
      </c>
      <c r="J207" s="172">
        <f t="shared" si="15"/>
        <v>6.1905873714429829E-18</v>
      </c>
      <c r="K207" s="172">
        <f t="shared" si="15"/>
        <v>6.3365425542461174E-18</v>
      </c>
      <c r="L207" s="172">
        <f t="shared" si="15"/>
        <v>4.3217746286937856E-18</v>
      </c>
      <c r="M207" s="172">
        <f t="shared" si="15"/>
        <v>0</v>
      </c>
      <c r="N207" s="173">
        <f t="shared" si="15"/>
        <v>4.5169288924027251E-18</v>
      </c>
      <c r="O207" s="65">
        <f t="shared" si="15"/>
        <v>2.3073351151243112E-18</v>
      </c>
      <c r="P207" s="65">
        <f t="shared" si="15"/>
        <v>0</v>
      </c>
      <c r="Q207" s="65">
        <f t="shared" si="15"/>
        <v>9.3617175309300481E-18</v>
      </c>
      <c r="R207" s="65">
        <f t="shared" si="15"/>
        <v>0</v>
      </c>
      <c r="S207" s="65">
        <f t="shared" si="15"/>
        <v>0</v>
      </c>
      <c r="T207" s="65">
        <f t="shared" si="15"/>
        <v>2.274410589786597E-18</v>
      </c>
      <c r="U207" s="65">
        <f t="shared" si="15"/>
        <v>4.4924583956024221E-18</v>
      </c>
      <c r="V207" s="65">
        <f t="shared" si="15"/>
        <v>4.4299204839615678E-18</v>
      </c>
      <c r="W207" s="65">
        <f t="shared" si="15"/>
        <v>4.3612074446506328E-18</v>
      </c>
      <c r="X207" s="65">
        <f t="shared" si="15"/>
        <v>6.4294789165044232E-18</v>
      </c>
      <c r="Y207" s="65">
        <f t="shared" si="15"/>
        <v>1.0513139957546294E-17</v>
      </c>
      <c r="Z207" s="65">
        <f t="shared" si="15"/>
        <v>4.1180175606973384E-18</v>
      </c>
      <c r="AA207" s="65">
        <f t="shared" si="15"/>
        <v>1.9967474923599197E-18</v>
      </c>
      <c r="AB207" s="65">
        <f t="shared" si="15"/>
        <v>-5.7964430902709512E-18</v>
      </c>
      <c r="AC207" s="65">
        <f t="shared" si="15"/>
        <v>5.5956281806195834E-18</v>
      </c>
      <c r="AD207" s="65">
        <f t="shared" si="15"/>
        <v>-1.795932582708552E-18</v>
      </c>
      <c r="AE207" s="65">
        <f t="shared" si="15"/>
        <v>0</v>
      </c>
      <c r="AF207" s="65">
        <f t="shared" si="15"/>
        <v>3.3007268764067449E-18</v>
      </c>
      <c r="AG207" s="65">
        <f t="shared" si="15"/>
        <v>1.5740711045295025E-18</v>
      </c>
      <c r="AH207" s="65">
        <f t="shared" si="15"/>
        <v>7.4772013162072303E-18</v>
      </c>
      <c r="AI207" s="65">
        <f t="shared" si="15"/>
        <v>0</v>
      </c>
      <c r="AJ207" s="66">
        <f t="shared" si="15"/>
        <v>0</v>
      </c>
    </row>
    <row r="208" spans="1:36" customFormat="1" x14ac:dyDescent="0.3">
      <c r="A208" s="7" t="s">
        <v>384</v>
      </c>
      <c r="B208" s="76" t="s">
        <v>529</v>
      </c>
      <c r="C208" s="172">
        <f t="shared" si="15"/>
        <v>1.9365762002856186E-2</v>
      </c>
      <c r="D208" s="172">
        <f t="shared" si="15"/>
        <v>1.9668832922685637E-2</v>
      </c>
      <c r="E208" s="172">
        <f t="shared" si="15"/>
        <v>1.9237362523163465E-2</v>
      </c>
      <c r="F208" s="172">
        <f t="shared" si="15"/>
        <v>2.0314189314140002E-2</v>
      </c>
      <c r="G208" s="172">
        <f t="shared" si="15"/>
        <v>2.4145684235451655E-2</v>
      </c>
      <c r="H208" s="172">
        <f t="shared" si="15"/>
        <v>1.8167824696804023E-2</v>
      </c>
      <c r="I208" s="172">
        <f t="shared" si="15"/>
        <v>1.7951446814777394E-2</v>
      </c>
      <c r="J208" s="172">
        <f t="shared" si="15"/>
        <v>1.7703503483034903E-2</v>
      </c>
      <c r="K208" s="172">
        <f t="shared" si="15"/>
        <v>1.7423940518424084E-2</v>
      </c>
      <c r="L208" s="172">
        <f t="shared" si="15"/>
        <v>1.7112703737792473E-2</v>
      </c>
      <c r="M208" s="172">
        <f t="shared" si="15"/>
        <v>1.6769738957987612E-2</v>
      </c>
      <c r="N208" s="173">
        <f t="shared" si="15"/>
        <v>1.6394991995857047E-2</v>
      </c>
      <c r="O208" s="65">
        <f t="shared" si="15"/>
        <v>1.598840866824831E-2</v>
      </c>
      <c r="P208" s="65">
        <f t="shared" si="15"/>
        <v>1.5549934792008942E-2</v>
      </c>
      <c r="Q208" s="65">
        <f t="shared" si="15"/>
        <v>1.4673185663520468E-2</v>
      </c>
      <c r="R208" s="65">
        <f t="shared" si="15"/>
        <v>1.3788545658676698E-2</v>
      </c>
      <c r="S208" s="65">
        <f t="shared" si="15"/>
        <v>1.2899071193517332E-2</v>
      </c>
      <c r="T208" s="65">
        <f t="shared" si="15"/>
        <v>1.2007818684082088E-2</v>
      </c>
      <c r="U208" s="65">
        <f t="shared" si="15"/>
        <v>1.1117844546410674E-2</v>
      </c>
      <c r="V208" s="65">
        <f t="shared" si="15"/>
        <v>1.0232205196542787E-2</v>
      </c>
      <c r="W208" s="65">
        <f t="shared" si="15"/>
        <v>9.353957050518143E-3</v>
      </c>
      <c r="X208" s="65">
        <f t="shared" si="15"/>
        <v>8.4861565243764502E-3</v>
      </c>
      <c r="Y208" s="65">
        <f t="shared" si="15"/>
        <v>7.6318600341574146E-3</v>
      </c>
      <c r="Z208" s="65">
        <f t="shared" si="15"/>
        <v>6.7941239959007482E-3</v>
      </c>
      <c r="AA208" s="65">
        <f t="shared" si="15"/>
        <v>5.9298120352696687E-3</v>
      </c>
      <c r="AB208" s="65">
        <f t="shared" si="15"/>
        <v>5.1004157555609997E-3</v>
      </c>
      <c r="AC208" s="65">
        <f t="shared" si="15"/>
        <v>4.3082500731822532E-3</v>
      </c>
      <c r="AD208" s="65">
        <f t="shared" si="15"/>
        <v>3.5556299045409441E-3</v>
      </c>
      <c r="AE208" s="65">
        <f t="shared" si="15"/>
        <v>2.8448701660445854E-3</v>
      </c>
      <c r="AF208" s="65">
        <f t="shared" si="15"/>
        <v>2.1782857741006888E-3</v>
      </c>
      <c r="AG208" s="65">
        <f t="shared" si="15"/>
        <v>1.5581916451167699E-3</v>
      </c>
      <c r="AH208" s="65">
        <f t="shared" si="15"/>
        <v>9.8690269550033918E-4</v>
      </c>
      <c r="AI208" s="65">
        <f t="shared" si="15"/>
        <v>4.6673384165891242E-4</v>
      </c>
      <c r="AJ208" s="66">
        <f t="shared" si="15"/>
        <v>0</v>
      </c>
    </row>
    <row r="209" spans="1:36" customFormat="1" x14ac:dyDescent="0.3">
      <c r="A209" s="7" t="s">
        <v>385</v>
      </c>
      <c r="B209" s="76" t="s">
        <v>529</v>
      </c>
      <c r="C209" s="172">
        <f t="shared" si="15"/>
        <v>9.5088785318188356E-3</v>
      </c>
      <c r="D209" s="172">
        <f t="shared" si="15"/>
        <v>9.137121224456337E-3</v>
      </c>
      <c r="E209" s="172">
        <f t="shared" si="15"/>
        <v>9.651611938786114E-3</v>
      </c>
      <c r="F209" s="172">
        <f t="shared" si="15"/>
        <v>1.0744513427128193E-2</v>
      </c>
      <c r="G209" s="172">
        <f t="shared" si="15"/>
        <v>1.1191158696296367E-2</v>
      </c>
      <c r="H209" s="172">
        <f t="shared" si="15"/>
        <v>1.007552535290821E-2</v>
      </c>
      <c r="I209" s="172">
        <f t="shared" si="15"/>
        <v>9.9555263506858147E-3</v>
      </c>
      <c r="J209" s="172">
        <f t="shared" si="15"/>
        <v>9.8180217585430093E-3</v>
      </c>
      <c r="K209" s="172">
        <f t="shared" si="15"/>
        <v>9.6629815275479369E-3</v>
      </c>
      <c r="L209" s="172">
        <f t="shared" si="15"/>
        <v>9.4903756087687339E-3</v>
      </c>
      <c r="M209" s="172">
        <f t="shared" si="15"/>
        <v>9.300173953273547E-3</v>
      </c>
      <c r="N209" s="173">
        <f t="shared" si="15"/>
        <v>9.0923465121305232E-3</v>
      </c>
      <c r="O209" s="65">
        <f t="shared" si="15"/>
        <v>8.866863236407797E-3</v>
      </c>
      <c r="P209" s="65">
        <f t="shared" si="15"/>
        <v>8.6236940771735136E-3</v>
      </c>
      <c r="Q209" s="65">
        <f t="shared" si="15"/>
        <v>8.1374659117410403E-3</v>
      </c>
      <c r="R209" s="65">
        <f t="shared" si="15"/>
        <v>7.6468616183955522E-3</v>
      </c>
      <c r="S209" s="65">
        <f t="shared" si="15"/>
        <v>7.1535762265536682E-3</v>
      </c>
      <c r="T209" s="65">
        <f t="shared" si="15"/>
        <v>6.6593047656320114E-3</v>
      </c>
      <c r="U209" s="65">
        <f t="shared" si="15"/>
        <v>6.1657422650472056E-3</v>
      </c>
      <c r="V209" s="65">
        <f t="shared" si="15"/>
        <v>5.6745837542158699E-3</v>
      </c>
      <c r="W209" s="65">
        <f t="shared" si="15"/>
        <v>5.1875242625546289E-3</v>
      </c>
      <c r="X209" s="65">
        <f t="shared" si="15"/>
        <v>4.7062588194801015E-3</v>
      </c>
      <c r="Y209" s="65">
        <f t="shared" si="15"/>
        <v>4.2324824544089125E-3</v>
      </c>
      <c r="Z209" s="65">
        <f t="shared" si="15"/>
        <v>3.7678901967576834E-3</v>
      </c>
      <c r="AA209" s="65">
        <f t="shared" si="15"/>
        <v>3.2885594448657314E-3</v>
      </c>
      <c r="AB209" s="65">
        <f t="shared" si="15"/>
        <v>2.8285922565384194E-3</v>
      </c>
      <c r="AC209" s="65">
        <f t="shared" si="15"/>
        <v>2.3892724397903561E-3</v>
      </c>
      <c r="AD209" s="65">
        <f t="shared" si="15"/>
        <v>1.9718838026361505E-3</v>
      </c>
      <c r="AE209" s="65">
        <f t="shared" si="15"/>
        <v>1.5777101530904099E-3</v>
      </c>
      <c r="AF209" s="65">
        <f t="shared" si="15"/>
        <v>1.2080352991677443E-3</v>
      </c>
      <c r="AG209" s="65">
        <f t="shared" si="15"/>
        <v>8.641430488827616E-4</v>
      </c>
      <c r="AH209" s="65">
        <f t="shared" si="15"/>
        <v>5.4731721025007101E-4</v>
      </c>
      <c r="AI209" s="65">
        <f t="shared" si="15"/>
        <v>2.5884159128428092E-4</v>
      </c>
      <c r="AJ209" s="66">
        <f t="shared" si="15"/>
        <v>0</v>
      </c>
    </row>
    <row r="210" spans="1:36" customFormat="1" x14ac:dyDescent="0.3">
      <c r="A210" s="7" t="s">
        <v>51</v>
      </c>
      <c r="B210" s="76" t="s">
        <v>529</v>
      </c>
      <c r="C210" s="172">
        <f t="shared" si="15"/>
        <v>0</v>
      </c>
      <c r="D210" s="172">
        <f t="shared" si="15"/>
        <v>0</v>
      </c>
      <c r="E210" s="172">
        <f t="shared" si="15"/>
        <v>0</v>
      </c>
      <c r="F210" s="172">
        <f t="shared" si="15"/>
        <v>0</v>
      </c>
      <c r="G210" s="172">
        <f t="shared" si="15"/>
        <v>0</v>
      </c>
      <c r="H210" s="172">
        <f t="shared" si="15"/>
        <v>0</v>
      </c>
      <c r="I210" s="172">
        <f t="shared" si="15"/>
        <v>0</v>
      </c>
      <c r="J210" s="172">
        <f t="shared" si="15"/>
        <v>0</v>
      </c>
      <c r="K210" s="172">
        <f t="shared" si="15"/>
        <v>0</v>
      </c>
      <c r="L210" s="172">
        <f t="shared" si="15"/>
        <v>0</v>
      </c>
      <c r="M210" s="172">
        <f t="shared" si="15"/>
        <v>0</v>
      </c>
      <c r="N210" s="173">
        <f t="shared" si="15"/>
        <v>0</v>
      </c>
      <c r="O210" s="65">
        <f t="shared" si="15"/>
        <v>0</v>
      </c>
      <c r="P210" s="65">
        <f t="shared" si="15"/>
        <v>0</v>
      </c>
      <c r="Q210" s="65">
        <f t="shared" si="15"/>
        <v>0</v>
      </c>
      <c r="R210" s="65">
        <f t="shared" si="15"/>
        <v>0</v>
      </c>
      <c r="S210" s="65">
        <f t="shared" si="15"/>
        <v>0</v>
      </c>
      <c r="T210" s="65">
        <f t="shared" si="15"/>
        <v>0</v>
      </c>
      <c r="U210" s="65">
        <f t="shared" si="15"/>
        <v>0</v>
      </c>
      <c r="V210" s="65">
        <f t="shared" si="15"/>
        <v>0</v>
      </c>
      <c r="W210" s="65">
        <f t="shared" si="15"/>
        <v>0</v>
      </c>
      <c r="X210" s="65">
        <f t="shared" si="15"/>
        <v>0</v>
      </c>
      <c r="Y210" s="65">
        <f t="shared" si="15"/>
        <v>0</v>
      </c>
      <c r="Z210" s="65">
        <f t="shared" si="15"/>
        <v>0</v>
      </c>
      <c r="AA210" s="65">
        <f t="shared" si="15"/>
        <v>0</v>
      </c>
      <c r="AB210" s="65">
        <f t="shared" si="15"/>
        <v>0</v>
      </c>
      <c r="AC210" s="65">
        <f t="shared" si="15"/>
        <v>0</v>
      </c>
      <c r="AD210" s="65">
        <f t="shared" si="15"/>
        <v>0</v>
      </c>
      <c r="AE210" s="65">
        <f t="shared" si="15"/>
        <v>0</v>
      </c>
      <c r="AF210" s="65">
        <f t="shared" si="15"/>
        <v>0</v>
      </c>
      <c r="AG210" s="65">
        <f t="shared" si="15"/>
        <v>0</v>
      </c>
      <c r="AH210" s="65">
        <f t="shared" si="15"/>
        <v>0</v>
      </c>
      <c r="AI210" s="65">
        <f t="shared" si="15"/>
        <v>0</v>
      </c>
      <c r="AJ210" s="66">
        <f t="shared" si="15"/>
        <v>0</v>
      </c>
    </row>
    <row r="211" spans="1:36" customFormat="1" x14ac:dyDescent="0.3">
      <c r="A211" s="7" t="s">
        <v>53</v>
      </c>
      <c r="B211" s="76" t="s">
        <v>529</v>
      </c>
      <c r="C211" s="169">
        <f t="shared" ref="C211:AJ218" si="16">+C$69*C123</f>
        <v>5.5501763785694953E-6</v>
      </c>
      <c r="D211" s="169">
        <f t="shared" si="16"/>
        <v>8.2906191618068745E-6</v>
      </c>
      <c r="E211" s="169">
        <f t="shared" si="16"/>
        <v>5.6510165962836958E-5</v>
      </c>
      <c r="F211" s="169">
        <f t="shared" si="16"/>
        <v>2.0356361381024467E-5</v>
      </c>
      <c r="G211" s="169">
        <f t="shared" si="16"/>
        <v>4.9204622555566328E-5</v>
      </c>
      <c r="H211" s="169">
        <f t="shared" si="16"/>
        <v>2.4756953979358161E-5</v>
      </c>
      <c r="I211" s="169">
        <f t="shared" si="16"/>
        <v>1.7631159115281912E-3</v>
      </c>
      <c r="J211" s="169">
        <f t="shared" si="16"/>
        <v>3.2574352033422319E-3</v>
      </c>
      <c r="K211" s="169">
        <f t="shared" si="16"/>
        <v>4.5073218541514136E-3</v>
      </c>
      <c r="L211" s="169">
        <f t="shared" si="16"/>
        <v>5.5123500391966391E-3</v>
      </c>
      <c r="M211" s="169">
        <f t="shared" si="16"/>
        <v>6.2720939337188005E-3</v>
      </c>
      <c r="N211" s="170">
        <f t="shared" si="16"/>
        <v>6.7861277129587826E-3</v>
      </c>
      <c r="O211" s="65">
        <f t="shared" si="16"/>
        <v>7.0540255521574866E-3</v>
      </c>
      <c r="P211" s="65">
        <f t="shared" si="16"/>
        <v>7.0753616265557921E-3</v>
      </c>
      <c r="Q211" s="65">
        <f t="shared" si="16"/>
        <v>8.0763183775665326E-3</v>
      </c>
      <c r="R211" s="65">
        <f t="shared" si="16"/>
        <v>9.1003473553357556E-3</v>
      </c>
      <c r="S211" s="65">
        <f t="shared" si="16"/>
        <v>1.0146516018000588E-2</v>
      </c>
      <c r="T211" s="65">
        <f t="shared" si="16"/>
        <v>1.1213891823698098E-2</v>
      </c>
      <c r="U211" s="65">
        <f t="shared" si="16"/>
        <v>1.2301542230565402E-2</v>
      </c>
      <c r="V211" s="65">
        <f t="shared" si="16"/>
        <v>1.3408534696739612E-2</v>
      </c>
      <c r="W211" s="65">
        <f t="shared" si="16"/>
        <v>1.4533936680357802E-2</v>
      </c>
      <c r="X211" s="65">
        <f t="shared" si="16"/>
        <v>1.5676815639557095E-2</v>
      </c>
      <c r="Y211" s="65">
        <f t="shared" si="16"/>
        <v>1.6836239032474581E-2</v>
      </c>
      <c r="Z211" s="65">
        <f t="shared" si="16"/>
        <v>1.8011274317247368E-2</v>
      </c>
      <c r="AA211" s="65">
        <f t="shared" si="16"/>
        <v>1.8930072977168179E-2</v>
      </c>
      <c r="AB211" s="65">
        <f t="shared" si="16"/>
        <v>1.9831192988268777E-2</v>
      </c>
      <c r="AC211" s="65">
        <f t="shared" si="16"/>
        <v>2.0713262907405786E-2</v>
      </c>
      <c r="AD211" s="65">
        <f t="shared" si="16"/>
        <v>2.1574911291435839E-2</v>
      </c>
      <c r="AE211" s="65">
        <f t="shared" si="16"/>
        <v>2.241476669721558E-2</v>
      </c>
      <c r="AF211" s="65">
        <f t="shared" si="16"/>
        <v>2.3231457681601616E-2</v>
      </c>
      <c r="AG211" s="65">
        <f t="shared" si="16"/>
        <v>2.4023612801450597E-2</v>
      </c>
      <c r="AH211" s="65">
        <f t="shared" si="16"/>
        <v>2.4789860613619163E-2</v>
      </c>
      <c r="AI211" s="65">
        <f t="shared" si="16"/>
        <v>2.5528829674963914E-2</v>
      </c>
      <c r="AJ211" s="66">
        <f t="shared" si="16"/>
        <v>2.6239148542341512E-2</v>
      </c>
    </row>
    <row r="212" spans="1:36" customFormat="1" x14ac:dyDescent="0.3">
      <c r="A212" s="7" t="s">
        <v>54</v>
      </c>
      <c r="B212" s="76" t="s">
        <v>529</v>
      </c>
      <c r="C212" s="172">
        <f t="shared" si="16"/>
        <v>5.9469029861096423E-3</v>
      </c>
      <c r="D212" s="172">
        <f t="shared" si="16"/>
        <v>5.4160911261846561E-3</v>
      </c>
      <c r="E212" s="172">
        <f t="shared" si="16"/>
        <v>5.356823242688059E-3</v>
      </c>
      <c r="F212" s="172">
        <f t="shared" si="16"/>
        <v>6.3882787469560914E-3</v>
      </c>
      <c r="G212" s="172">
        <f t="shared" si="16"/>
        <v>5.7329620577763777E-3</v>
      </c>
      <c r="H212" s="172">
        <f t="shared" si="16"/>
        <v>5.7058880112884711E-3</v>
      </c>
      <c r="I212" s="172">
        <f t="shared" si="16"/>
        <v>5.3906606337429629E-3</v>
      </c>
      <c r="J212" s="172">
        <f t="shared" si="16"/>
        <v>5.0668310421867939E-3</v>
      </c>
      <c r="K212" s="172">
        <f t="shared" si="16"/>
        <v>4.7343849836359048E-3</v>
      </c>
      <c r="L212" s="172">
        <f t="shared" si="16"/>
        <v>4.3933082051062335E-3</v>
      </c>
      <c r="M212" s="172">
        <f t="shared" si="16"/>
        <v>4.0435864536137196E-3</v>
      </c>
      <c r="N212" s="173">
        <f t="shared" si="16"/>
        <v>3.6852054761743022E-3</v>
      </c>
      <c r="O212" s="65">
        <f t="shared" si="16"/>
        <v>3.3181510198039216E-3</v>
      </c>
      <c r="P212" s="65">
        <f t="shared" si="16"/>
        <v>2.9424088315185165E-3</v>
      </c>
      <c r="Q212" s="65">
        <f t="shared" si="16"/>
        <v>3.0160308455831316E-3</v>
      </c>
      <c r="R212" s="65">
        <f t="shared" si="16"/>
        <v>3.0894726057996819E-3</v>
      </c>
      <c r="S212" s="65">
        <f t="shared" si="16"/>
        <v>3.1627028986137107E-3</v>
      </c>
      <c r="T212" s="65">
        <f t="shared" si="16"/>
        <v>3.2356905104707597E-3</v>
      </c>
      <c r="U212" s="65">
        <f t="shared" si="16"/>
        <v>3.3084042278163708E-3</v>
      </c>
      <c r="V212" s="65">
        <f t="shared" si="16"/>
        <v>3.3808128370960877E-3</v>
      </c>
      <c r="W212" s="65">
        <f t="shared" si="16"/>
        <v>3.4528851247554518E-3</v>
      </c>
      <c r="X212" s="65">
        <f t="shared" si="16"/>
        <v>3.5245898772400066E-3</v>
      </c>
      <c r="Y212" s="65">
        <f t="shared" si="16"/>
        <v>3.5958958809952945E-3</v>
      </c>
      <c r="Z212" s="65">
        <f t="shared" si="16"/>
        <v>3.6667719224668565E-3</v>
      </c>
      <c r="AA212" s="65">
        <f t="shared" si="16"/>
        <v>3.6844570248362688E-3</v>
      </c>
      <c r="AB212" s="65">
        <f t="shared" si="16"/>
        <v>3.7001495794964359E-3</v>
      </c>
      <c r="AC212" s="65">
        <f t="shared" si="16"/>
        <v>3.7138036822183407E-3</v>
      </c>
      <c r="AD212" s="65">
        <f t="shared" si="16"/>
        <v>3.72537342877297E-3</v>
      </c>
      <c r="AE212" s="65">
        <f t="shared" si="16"/>
        <v>3.734812914931307E-3</v>
      </c>
      <c r="AF212" s="65">
        <f t="shared" si="16"/>
        <v>3.742076236464336E-3</v>
      </c>
      <c r="AG212" s="65">
        <f t="shared" si="16"/>
        <v>3.7471174891430428E-3</v>
      </c>
      <c r="AH212" s="65">
        <f t="shared" si="16"/>
        <v>3.7498907687384115E-3</v>
      </c>
      <c r="AI212" s="65">
        <f t="shared" si="16"/>
        <v>3.750350171021427E-3</v>
      </c>
      <c r="AJ212" s="66">
        <f t="shared" si="16"/>
        <v>3.7484497917630736E-3</v>
      </c>
    </row>
    <row r="213" spans="1:36" customFormat="1" x14ac:dyDescent="0.3">
      <c r="A213" s="7" t="s">
        <v>55</v>
      </c>
      <c r="B213" s="76" t="s">
        <v>529</v>
      </c>
      <c r="C213" s="172">
        <f t="shared" si="16"/>
        <v>6.2730838131566061E-2</v>
      </c>
      <c r="D213" s="172">
        <f t="shared" si="16"/>
        <v>6.2223661926929255E-2</v>
      </c>
      <c r="E213" s="172">
        <f t="shared" si="16"/>
        <v>6.4672111231048782E-2</v>
      </c>
      <c r="F213" s="172">
        <f t="shared" si="16"/>
        <v>6.8524849140636432E-2</v>
      </c>
      <c r="G213" s="172">
        <f t="shared" si="16"/>
        <v>6.3744359151271898E-2</v>
      </c>
      <c r="H213" s="172">
        <f t="shared" si="16"/>
        <v>6.5176240515257236E-2</v>
      </c>
      <c r="I213" s="172">
        <f t="shared" si="16"/>
        <v>5.9232274252911041E-2</v>
      </c>
      <c r="J213" s="172">
        <f t="shared" si="16"/>
        <v>5.3518656831257019E-2</v>
      </c>
      <c r="K213" s="172">
        <f t="shared" si="16"/>
        <v>4.8035798914698495E-2</v>
      </c>
      <c r="L213" s="172">
        <f t="shared" si="16"/>
        <v>4.2784111167638722E-2</v>
      </c>
      <c r="M213" s="172">
        <f t="shared" si="16"/>
        <v>3.7764004254481023E-2</v>
      </c>
      <c r="N213" s="173">
        <f t="shared" si="16"/>
        <v>3.2975888839628681E-2</v>
      </c>
      <c r="O213" s="65">
        <f t="shared" si="16"/>
        <v>2.842017558748499E-2</v>
      </c>
      <c r="P213" s="65">
        <f t="shared" si="16"/>
        <v>2.4097275162453261E-2</v>
      </c>
      <c r="Q213" s="65">
        <f t="shared" si="16"/>
        <v>2.3590448448106711E-2</v>
      </c>
      <c r="R213" s="65">
        <f t="shared" si="16"/>
        <v>2.305048512861007E-2</v>
      </c>
      <c r="S213" s="65">
        <f t="shared" si="16"/>
        <v>2.2478284545158232E-2</v>
      </c>
      <c r="T213" s="65">
        <f t="shared" si="16"/>
        <v>2.1874746038946111E-2</v>
      </c>
      <c r="U213" s="65">
        <f t="shared" si="16"/>
        <v>2.1240768951168595E-2</v>
      </c>
      <c r="V213" s="65">
        <f t="shared" si="16"/>
        <v>2.0577252623020601E-2</v>
      </c>
      <c r="W213" s="65">
        <f t="shared" si="16"/>
        <v>1.9885096395697025E-2</v>
      </c>
      <c r="X213" s="65">
        <f t="shared" si="16"/>
        <v>1.9165199610392779E-2</v>
      </c>
      <c r="Y213" s="65">
        <f t="shared" si="16"/>
        <v>1.8418461608302756E-2</v>
      </c>
      <c r="Z213" s="65">
        <f t="shared" si="16"/>
        <v>1.7645781730621864E-2</v>
      </c>
      <c r="AA213" s="65">
        <f t="shared" si="16"/>
        <v>1.6610341957948277E-2</v>
      </c>
      <c r="AB213" s="65">
        <f t="shared" si="16"/>
        <v>1.5575942220649284E-2</v>
      </c>
      <c r="AC213" s="65">
        <f t="shared" si="16"/>
        <v>1.4543905135289739E-2</v>
      </c>
      <c r="AD213" s="65">
        <f t="shared" si="16"/>
        <v>1.3515553318434511E-2</v>
      </c>
      <c r="AE213" s="65">
        <f t="shared" si="16"/>
        <v>1.2492209386648464E-2</v>
      </c>
      <c r="AF213" s="65">
        <f t="shared" si="16"/>
        <v>1.1475195956496459E-2</v>
      </c>
      <c r="AG213" s="65">
        <f t="shared" si="16"/>
        <v>1.0465835644543366E-2</v>
      </c>
      <c r="AH213" s="65">
        <f t="shared" si="16"/>
        <v>9.4654510673540387E-3</v>
      </c>
      <c r="AI213" s="65">
        <f t="shared" si="16"/>
        <v>8.4753648414933429E-3</v>
      </c>
      <c r="AJ213" s="66">
        <f t="shared" si="16"/>
        <v>7.4968995835261471E-3</v>
      </c>
    </row>
    <row r="214" spans="1:36" customFormat="1" x14ac:dyDescent="0.3">
      <c r="A214" s="7" t="s">
        <v>56</v>
      </c>
      <c r="B214" s="76" t="s">
        <v>529</v>
      </c>
      <c r="C214" s="172">
        <f t="shared" si="16"/>
        <v>1.8574497777339599E-3</v>
      </c>
      <c r="D214" s="172">
        <f t="shared" si="16"/>
        <v>1.9479883355846704E-3</v>
      </c>
      <c r="E214" s="172">
        <f t="shared" si="16"/>
        <v>1.9173858072927897E-3</v>
      </c>
      <c r="F214" s="172">
        <f t="shared" si="16"/>
        <v>2.2186295519439339E-3</v>
      </c>
      <c r="G214" s="172">
        <f t="shared" si="16"/>
        <v>2.7044440107827912E-3</v>
      </c>
      <c r="H214" s="172">
        <f t="shared" si="16"/>
        <v>2.8582714032525389E-3</v>
      </c>
      <c r="I214" s="172">
        <f t="shared" si="16"/>
        <v>2.5757900629220973E-3</v>
      </c>
      <c r="J214" s="172">
        <f t="shared" si="16"/>
        <v>2.3064693563935937E-3</v>
      </c>
      <c r="K214" s="172">
        <f t="shared" si="16"/>
        <v>2.0503326312094191E-3</v>
      </c>
      <c r="L214" s="172">
        <f t="shared" si="16"/>
        <v>1.8074032349119601E-3</v>
      </c>
      <c r="M214" s="172">
        <f t="shared" si="16"/>
        <v>1.5777045150436079E-3</v>
      </c>
      <c r="N214" s="173">
        <f t="shared" si="16"/>
        <v>1.3612598191467507E-3</v>
      </c>
      <c r="O214" s="65">
        <f t="shared" si="16"/>
        <v>1.158092494763778E-3</v>
      </c>
      <c r="P214" s="65">
        <f t="shared" si="16"/>
        <v>9.682258894370794E-4</v>
      </c>
      <c r="Q214" s="65">
        <f t="shared" si="16"/>
        <v>9.3345363388569751E-4</v>
      </c>
      <c r="R214" s="65">
        <f t="shared" si="16"/>
        <v>8.9693890804382027E-4</v>
      </c>
      <c r="S214" s="65">
        <f t="shared" si="16"/>
        <v>8.587328422419606E-4</v>
      </c>
      <c r="T214" s="65">
        <f t="shared" si="16"/>
        <v>8.1888656681063121E-4</v>
      </c>
      <c r="U214" s="65">
        <f t="shared" si="16"/>
        <v>7.7745121208034501E-4</v>
      </c>
      <c r="V214" s="65">
        <f t="shared" si="16"/>
        <v>7.3447790838161492E-4</v>
      </c>
      <c r="W214" s="65">
        <f t="shared" si="16"/>
        <v>6.9001778604495365E-4</v>
      </c>
      <c r="X214" s="65">
        <f t="shared" si="16"/>
        <v>6.4412197540087443E-4</v>
      </c>
      <c r="Y214" s="65">
        <f t="shared" si="16"/>
        <v>5.9684160677989009E-4</v>
      </c>
      <c r="Z214" s="65">
        <f t="shared" si="16"/>
        <v>5.4822781051251321E-4</v>
      </c>
      <c r="AA214" s="65">
        <f t="shared" si="16"/>
        <v>4.9130051539973305E-4</v>
      </c>
      <c r="AB214" s="65">
        <f t="shared" si="16"/>
        <v>4.3464037049069831E-4</v>
      </c>
      <c r="AC214" s="65">
        <f t="shared" si="16"/>
        <v>3.7832257063079836E-4</v>
      </c>
      <c r="AD214" s="65">
        <f t="shared" si="16"/>
        <v>3.2242231066542253E-4</v>
      </c>
      <c r="AE214" s="65">
        <f t="shared" si="16"/>
        <v>2.67014785439961E-4</v>
      </c>
      <c r="AF214" s="65">
        <f t="shared" si="16"/>
        <v>2.1217518979980312E-4</v>
      </c>
      <c r="AG214" s="65">
        <f t="shared" si="16"/>
        <v>1.5797871859033825E-4</v>
      </c>
      <c r="AH214" s="65">
        <f t="shared" si="16"/>
        <v>1.0450056665695654E-4</v>
      </c>
      <c r="AI214" s="65">
        <f t="shared" si="16"/>
        <v>5.1815928845047065E-5</v>
      </c>
      <c r="AJ214" s="66">
        <f t="shared" si="16"/>
        <v>0</v>
      </c>
    </row>
    <row r="215" spans="1:36" customFormat="1" x14ac:dyDescent="0.3">
      <c r="A215" s="7" t="s">
        <v>57</v>
      </c>
      <c r="B215" s="76" t="s">
        <v>529</v>
      </c>
      <c r="C215" s="172">
        <f t="shared" si="16"/>
        <v>0</v>
      </c>
      <c r="D215" s="172">
        <f t="shared" si="16"/>
        <v>0</v>
      </c>
      <c r="E215" s="172">
        <f t="shared" si="16"/>
        <v>0</v>
      </c>
      <c r="F215" s="172">
        <f t="shared" si="16"/>
        <v>0</v>
      </c>
      <c r="G215" s="172">
        <f t="shared" si="16"/>
        <v>0</v>
      </c>
      <c r="H215" s="172">
        <f t="shared" si="16"/>
        <v>0</v>
      </c>
      <c r="I215" s="172">
        <f t="shared" si="16"/>
        <v>0</v>
      </c>
      <c r="J215" s="172">
        <f t="shared" si="16"/>
        <v>0</v>
      </c>
      <c r="K215" s="172">
        <f t="shared" si="16"/>
        <v>0</v>
      </c>
      <c r="L215" s="172">
        <f t="shared" si="16"/>
        <v>0</v>
      </c>
      <c r="M215" s="172">
        <f t="shared" si="16"/>
        <v>0</v>
      </c>
      <c r="N215" s="173">
        <f t="shared" si="16"/>
        <v>0</v>
      </c>
      <c r="O215" s="65">
        <f t="shared" si="16"/>
        <v>0</v>
      </c>
      <c r="P215" s="65">
        <f t="shared" si="16"/>
        <v>0</v>
      </c>
      <c r="Q215" s="65">
        <f t="shared" si="16"/>
        <v>0</v>
      </c>
      <c r="R215" s="65">
        <f t="shared" si="16"/>
        <v>0</v>
      </c>
      <c r="S215" s="65">
        <f t="shared" si="16"/>
        <v>0</v>
      </c>
      <c r="T215" s="65">
        <f t="shared" si="16"/>
        <v>0</v>
      </c>
      <c r="U215" s="65">
        <f t="shared" si="16"/>
        <v>0</v>
      </c>
      <c r="V215" s="65">
        <f t="shared" si="16"/>
        <v>0</v>
      </c>
      <c r="W215" s="65">
        <f t="shared" si="16"/>
        <v>0</v>
      </c>
      <c r="X215" s="65">
        <f t="shared" si="16"/>
        <v>0</v>
      </c>
      <c r="Y215" s="65">
        <f t="shared" si="16"/>
        <v>0</v>
      </c>
      <c r="Z215" s="65">
        <f t="shared" si="16"/>
        <v>0</v>
      </c>
      <c r="AA215" s="65">
        <f t="shared" si="16"/>
        <v>0</v>
      </c>
      <c r="AB215" s="65">
        <f t="shared" si="16"/>
        <v>0</v>
      </c>
      <c r="AC215" s="65">
        <f t="shared" si="16"/>
        <v>0</v>
      </c>
      <c r="AD215" s="65">
        <f t="shared" si="16"/>
        <v>0</v>
      </c>
      <c r="AE215" s="65">
        <f t="shared" si="16"/>
        <v>0</v>
      </c>
      <c r="AF215" s="65">
        <f t="shared" si="16"/>
        <v>0</v>
      </c>
      <c r="AG215" s="65">
        <f t="shared" si="16"/>
        <v>0</v>
      </c>
      <c r="AH215" s="65">
        <f t="shared" si="16"/>
        <v>0</v>
      </c>
      <c r="AI215" s="65">
        <f t="shared" si="16"/>
        <v>0</v>
      </c>
      <c r="AJ215" s="66">
        <f t="shared" si="16"/>
        <v>0</v>
      </c>
    </row>
    <row r="216" spans="1:36" customFormat="1" x14ac:dyDescent="0.3">
      <c r="A216" s="7" t="s">
        <v>58</v>
      </c>
      <c r="B216" s="76" t="s">
        <v>529</v>
      </c>
      <c r="C216" s="172">
        <f t="shared" si="16"/>
        <v>1.1686839895062427E-4</v>
      </c>
      <c r="D216" s="172">
        <f t="shared" si="16"/>
        <v>1.1317648577069993E-4</v>
      </c>
      <c r="E216" s="172">
        <f t="shared" si="16"/>
        <v>1.026416234345718E-4</v>
      </c>
      <c r="F216" s="172">
        <f t="shared" si="16"/>
        <v>9.1192180519688597E-5</v>
      </c>
      <c r="G216" s="172">
        <f t="shared" si="16"/>
        <v>9.3541725458621335E-5</v>
      </c>
      <c r="H216" s="172">
        <f t="shared" si="16"/>
        <v>1.8254940413885338E-4</v>
      </c>
      <c r="I216" s="172">
        <f t="shared" si="16"/>
        <v>1.6450815014912136E-4</v>
      </c>
      <c r="J216" s="172">
        <f t="shared" si="16"/>
        <v>1.473074272075955E-4</v>
      </c>
      <c r="K216" s="172">
        <f t="shared" si="16"/>
        <v>1.3094872645327208E-4</v>
      </c>
      <c r="L216" s="172">
        <f t="shared" si="16"/>
        <v>1.1543353902514726E-4</v>
      </c>
      <c r="M216" s="172">
        <f t="shared" si="16"/>
        <v>1.0076335606221737E-4</v>
      </c>
      <c r="N216" s="173">
        <f t="shared" si="16"/>
        <v>8.6939668703478606E-5</v>
      </c>
      <c r="O216" s="65">
        <f t="shared" si="16"/>
        <v>7.3963968087927256E-5</v>
      </c>
      <c r="P216" s="65">
        <f t="shared" si="16"/>
        <v>6.1837745354559578E-5</v>
      </c>
      <c r="Q216" s="65">
        <f t="shared" si="16"/>
        <v>5.9616943465611781E-5</v>
      </c>
      <c r="R216" s="65">
        <f t="shared" si="16"/>
        <v>5.7284855114189631E-5</v>
      </c>
      <c r="S216" s="65">
        <f t="shared" si="16"/>
        <v>5.484474584441114E-5</v>
      </c>
      <c r="T216" s="65">
        <f t="shared" si="16"/>
        <v>5.2299881200394285E-5</v>
      </c>
      <c r="U216" s="65">
        <f t="shared" si="16"/>
        <v>4.9653526726257087E-5</v>
      </c>
      <c r="V216" s="65">
        <f t="shared" si="16"/>
        <v>4.6908947966117549E-5</v>
      </c>
      <c r="W216" s="65">
        <f t="shared" si="16"/>
        <v>4.4069410464093657E-5</v>
      </c>
      <c r="X216" s="65">
        <f t="shared" si="16"/>
        <v>4.1138179764303451E-5</v>
      </c>
      <c r="Y216" s="65">
        <f t="shared" si="16"/>
        <v>3.81185214108649E-5</v>
      </c>
      <c r="Z216" s="65">
        <f t="shared" si="16"/>
        <v>3.5013700947896011E-5</v>
      </c>
      <c r="AA216" s="65">
        <f t="shared" si="16"/>
        <v>3.1377921717746928E-5</v>
      </c>
      <c r="AB216" s="65">
        <f t="shared" si="16"/>
        <v>2.7759204586898068E-5</v>
      </c>
      <c r="AC216" s="65">
        <f t="shared" si="16"/>
        <v>2.4162352029391785E-5</v>
      </c>
      <c r="AD216" s="65">
        <f t="shared" si="16"/>
        <v>2.0592166519270475E-5</v>
      </c>
      <c r="AE216" s="65">
        <f t="shared" si="16"/>
        <v>1.70534505305765E-5</v>
      </c>
      <c r="AF216" s="65">
        <f t="shared" si="16"/>
        <v>1.3551006537352251E-5</v>
      </c>
      <c r="AG216" s="65">
        <f t="shared" si="16"/>
        <v>1.0089637013640099E-5</v>
      </c>
      <c r="AH216" s="65">
        <f t="shared" si="16"/>
        <v>6.6741444334824233E-6</v>
      </c>
      <c r="AI216" s="65">
        <f t="shared" si="16"/>
        <v>3.3093312709215976E-6</v>
      </c>
      <c r="AJ216" s="66">
        <f t="shared" si="16"/>
        <v>0</v>
      </c>
    </row>
    <row r="217" spans="1:36" customFormat="1" x14ac:dyDescent="0.3">
      <c r="A217" s="7" t="s">
        <v>59</v>
      </c>
      <c r="B217" s="76" t="s">
        <v>529</v>
      </c>
      <c r="C217" s="172">
        <f t="shared" si="16"/>
        <v>2.2714096829295653E-5</v>
      </c>
      <c r="D217" s="172">
        <f t="shared" si="16"/>
        <v>2.2826838092174929E-5</v>
      </c>
      <c r="E217" s="172">
        <f t="shared" si="16"/>
        <v>0</v>
      </c>
      <c r="F217" s="172">
        <f t="shared" si="16"/>
        <v>0</v>
      </c>
      <c r="G217" s="172">
        <f t="shared" si="16"/>
        <v>0</v>
      </c>
      <c r="H217" s="172">
        <f t="shared" si="16"/>
        <v>0</v>
      </c>
      <c r="I217" s="172">
        <f t="shared" si="16"/>
        <v>0</v>
      </c>
      <c r="J217" s="172">
        <f t="shared" si="16"/>
        <v>0</v>
      </c>
      <c r="K217" s="172">
        <f t="shared" si="16"/>
        <v>0</v>
      </c>
      <c r="L217" s="172">
        <f t="shared" si="16"/>
        <v>0</v>
      </c>
      <c r="M217" s="172">
        <f t="shared" si="16"/>
        <v>0</v>
      </c>
      <c r="N217" s="173">
        <f t="shared" si="16"/>
        <v>0</v>
      </c>
      <c r="O217" s="65">
        <f t="shared" si="16"/>
        <v>0</v>
      </c>
      <c r="P217" s="65">
        <f t="shared" si="16"/>
        <v>0</v>
      </c>
      <c r="Q217" s="65">
        <f t="shared" si="16"/>
        <v>0</v>
      </c>
      <c r="R217" s="65">
        <f t="shared" si="16"/>
        <v>0</v>
      </c>
      <c r="S217" s="65">
        <f t="shared" si="16"/>
        <v>0</v>
      </c>
      <c r="T217" s="65">
        <f t="shared" si="16"/>
        <v>0</v>
      </c>
      <c r="U217" s="65">
        <f t="shared" si="16"/>
        <v>0</v>
      </c>
      <c r="V217" s="65">
        <f t="shared" si="16"/>
        <v>0</v>
      </c>
      <c r="W217" s="65">
        <f t="shared" si="16"/>
        <v>0</v>
      </c>
      <c r="X217" s="65">
        <f t="shared" si="16"/>
        <v>0</v>
      </c>
      <c r="Y217" s="65">
        <f t="shared" si="16"/>
        <v>0</v>
      </c>
      <c r="Z217" s="65">
        <f t="shared" si="16"/>
        <v>0</v>
      </c>
      <c r="AA217" s="65">
        <f t="shared" si="16"/>
        <v>0</v>
      </c>
      <c r="AB217" s="65">
        <f t="shared" si="16"/>
        <v>0</v>
      </c>
      <c r="AC217" s="65">
        <f t="shared" si="16"/>
        <v>0</v>
      </c>
      <c r="AD217" s="65">
        <f t="shared" si="16"/>
        <v>0</v>
      </c>
      <c r="AE217" s="65">
        <f t="shared" si="16"/>
        <v>0</v>
      </c>
      <c r="AF217" s="65">
        <f t="shared" si="16"/>
        <v>0</v>
      </c>
      <c r="AG217" s="65">
        <f t="shared" si="16"/>
        <v>0</v>
      </c>
      <c r="AH217" s="65">
        <f t="shared" si="16"/>
        <v>0</v>
      </c>
      <c r="AI217" s="65">
        <f t="shared" si="16"/>
        <v>0</v>
      </c>
      <c r="AJ217" s="66">
        <f t="shared" si="16"/>
        <v>0</v>
      </c>
    </row>
    <row r="218" spans="1:36" customFormat="1" x14ac:dyDescent="0.3">
      <c r="A218" s="7" t="s">
        <v>60</v>
      </c>
      <c r="B218" s="76" t="s">
        <v>529</v>
      </c>
      <c r="C218" s="172">
        <f t="shared" si="16"/>
        <v>0</v>
      </c>
      <c r="D218" s="172">
        <f t="shared" si="16"/>
        <v>0</v>
      </c>
      <c r="E218" s="172">
        <f t="shared" si="16"/>
        <v>0</v>
      </c>
      <c r="F218" s="172">
        <f t="shared" si="16"/>
        <v>0</v>
      </c>
      <c r="G218" s="172">
        <f t="shared" si="16"/>
        <v>0</v>
      </c>
      <c r="H218" s="172">
        <f t="shared" si="16"/>
        <v>0</v>
      </c>
      <c r="I218" s="172">
        <f t="shared" si="16"/>
        <v>0</v>
      </c>
      <c r="J218" s="172">
        <f t="shared" si="16"/>
        <v>0</v>
      </c>
      <c r="K218" s="172">
        <f t="shared" si="16"/>
        <v>0</v>
      </c>
      <c r="L218" s="172">
        <f t="shared" si="16"/>
        <v>0</v>
      </c>
      <c r="M218" s="172">
        <f t="shared" si="16"/>
        <v>0</v>
      </c>
      <c r="N218" s="173">
        <f t="shared" si="16"/>
        <v>0</v>
      </c>
      <c r="O218" s="65">
        <f t="shared" si="16"/>
        <v>0</v>
      </c>
      <c r="P218" s="65">
        <f t="shared" si="16"/>
        <v>0</v>
      </c>
      <c r="Q218" s="65">
        <f t="shared" si="16"/>
        <v>0</v>
      </c>
      <c r="R218" s="65">
        <f t="shared" si="16"/>
        <v>0</v>
      </c>
      <c r="S218" s="65">
        <f t="shared" si="16"/>
        <v>0</v>
      </c>
      <c r="T218" s="65">
        <f t="shared" ref="T218:AJ218" si="17">+T$69*T130</f>
        <v>0</v>
      </c>
      <c r="U218" s="65">
        <f t="shared" si="17"/>
        <v>0</v>
      </c>
      <c r="V218" s="65">
        <f t="shared" si="17"/>
        <v>0</v>
      </c>
      <c r="W218" s="65">
        <f t="shared" si="17"/>
        <v>0</v>
      </c>
      <c r="X218" s="65">
        <f t="shared" si="17"/>
        <v>0</v>
      </c>
      <c r="Y218" s="65">
        <f t="shared" si="17"/>
        <v>0</v>
      </c>
      <c r="Z218" s="65">
        <f t="shared" si="17"/>
        <v>0</v>
      </c>
      <c r="AA218" s="65">
        <f t="shared" si="17"/>
        <v>0</v>
      </c>
      <c r="AB218" s="65">
        <f t="shared" si="17"/>
        <v>0</v>
      </c>
      <c r="AC218" s="65">
        <f t="shared" si="17"/>
        <v>0</v>
      </c>
      <c r="AD218" s="65">
        <f t="shared" si="17"/>
        <v>0</v>
      </c>
      <c r="AE218" s="65">
        <f t="shared" si="17"/>
        <v>0</v>
      </c>
      <c r="AF218" s="65">
        <f t="shared" si="17"/>
        <v>0</v>
      </c>
      <c r="AG218" s="65">
        <f t="shared" si="17"/>
        <v>0</v>
      </c>
      <c r="AH218" s="65">
        <f t="shared" si="17"/>
        <v>0</v>
      </c>
      <c r="AI218" s="65">
        <f t="shared" si="17"/>
        <v>0</v>
      </c>
      <c r="AJ218" s="66">
        <f t="shared" si="17"/>
        <v>0</v>
      </c>
    </row>
    <row r="219" spans="1:36" customFormat="1" x14ac:dyDescent="0.3">
      <c r="A219" s="7" t="s">
        <v>61</v>
      </c>
      <c r="B219" s="76" t="s">
        <v>529</v>
      </c>
      <c r="C219" s="175">
        <f t="shared" ref="C219:AJ219" si="18">+C$69*C131</f>
        <v>4.3908818999516979E-4</v>
      </c>
      <c r="D219" s="175">
        <f t="shared" si="18"/>
        <v>4.4328862877690328E-4</v>
      </c>
      <c r="E219" s="175">
        <f t="shared" si="18"/>
        <v>4.468351333850803E-4</v>
      </c>
      <c r="F219" s="175">
        <f t="shared" si="18"/>
        <v>5.3490486746377431E-4</v>
      </c>
      <c r="G219" s="175">
        <f t="shared" si="18"/>
        <v>6.8903474298386252E-4</v>
      </c>
      <c r="H219" s="175">
        <f t="shared" si="18"/>
        <v>5.6004247971857212E-4</v>
      </c>
      <c r="I219" s="175">
        <f t="shared" si="18"/>
        <v>5.0469379934733004E-4</v>
      </c>
      <c r="J219" s="175">
        <f t="shared" si="18"/>
        <v>4.5192378032389357E-4</v>
      </c>
      <c r="K219" s="175">
        <f t="shared" si="18"/>
        <v>4.0173699730675067E-4</v>
      </c>
      <c r="L219" s="175">
        <f t="shared" si="18"/>
        <v>3.5413802495438864E-4</v>
      </c>
      <c r="M219" s="175">
        <f t="shared" si="18"/>
        <v>3.0913143792529545E-4</v>
      </c>
      <c r="N219" s="176">
        <f t="shared" si="18"/>
        <v>2.6672181087795867E-4</v>
      </c>
      <c r="O219" s="65">
        <f t="shared" si="18"/>
        <v>2.2691371847086603E-4</v>
      </c>
      <c r="P219" s="65">
        <f t="shared" si="18"/>
        <v>1.8971173536250517E-4</v>
      </c>
      <c r="Q219" s="65">
        <f t="shared" si="18"/>
        <v>1.8289854743282024E-4</v>
      </c>
      <c r="R219" s="65">
        <f t="shared" si="18"/>
        <v>1.7574394427531109E-4</v>
      </c>
      <c r="S219" s="65">
        <f t="shared" si="18"/>
        <v>1.6825794423780036E-4</v>
      </c>
      <c r="T219" s="65">
        <f t="shared" si="18"/>
        <v>1.6045056566811058E-4</v>
      </c>
      <c r="U219" s="65">
        <f t="shared" si="18"/>
        <v>1.5233182691406445E-4</v>
      </c>
      <c r="V219" s="65">
        <f t="shared" si="18"/>
        <v>1.4391174632348463E-4</v>
      </c>
      <c r="W219" s="65">
        <f t="shared" si="18"/>
        <v>1.3520034224419371E-4</v>
      </c>
      <c r="X219" s="65">
        <f t="shared" si="18"/>
        <v>1.2620763302401429E-4</v>
      </c>
      <c r="Y219" s="65">
        <f t="shared" si="18"/>
        <v>1.1694363701076911E-4</v>
      </c>
      <c r="Z219" s="65">
        <f t="shared" si="18"/>
        <v>1.0741837255228067E-4</v>
      </c>
      <c r="AA219" s="65">
        <f t="shared" si="18"/>
        <v>9.6264182127133238E-5</v>
      </c>
      <c r="AB219" s="65">
        <f t="shared" si="18"/>
        <v>8.5162336438175803E-5</v>
      </c>
      <c r="AC219" s="65">
        <f t="shared" si="18"/>
        <v>7.4127568973497091E-5</v>
      </c>
      <c r="AD219" s="65">
        <f t="shared" si="18"/>
        <v>6.31746132211858E-5</v>
      </c>
      <c r="AE219" s="65">
        <f t="shared" si="18"/>
        <v>5.2318202669330601E-5</v>
      </c>
      <c r="AF219" s="65">
        <f t="shared" si="18"/>
        <v>4.1573070806020142E-5</v>
      </c>
      <c r="AG219" s="65">
        <f t="shared" si="18"/>
        <v>3.095395111934319E-5</v>
      </c>
      <c r="AH219" s="65">
        <f t="shared" si="18"/>
        <v>2.0475577097388367E-5</v>
      </c>
      <c r="AI219" s="65">
        <f t="shared" si="18"/>
        <v>1.0152682228244448E-5</v>
      </c>
      <c r="AJ219" s="66">
        <f t="shared" si="18"/>
        <v>0</v>
      </c>
    </row>
    <row r="220" spans="1:36" customFormat="1" x14ac:dyDescent="0.3">
      <c r="A220" s="7" t="s">
        <v>145</v>
      </c>
      <c r="B220" s="76" t="s">
        <v>529</v>
      </c>
      <c r="C220" s="172">
        <f>+C$71*C132</f>
        <v>6.2328758240154337E-4</v>
      </c>
      <c r="D220" s="172">
        <f t="shared" ref="D220:AJ223" si="19">+D$71*D132</f>
        <v>1.8096680600200427E-3</v>
      </c>
      <c r="E220" s="172">
        <f t="shared" si="19"/>
        <v>2.1852732731231415E-3</v>
      </c>
      <c r="F220" s="172">
        <f t="shared" si="19"/>
        <v>2.1312350911338296E-3</v>
      </c>
      <c r="G220" s="172">
        <f t="shared" si="19"/>
        <v>2.2839002613608906E-3</v>
      </c>
      <c r="H220" s="172">
        <f t="shared" si="19"/>
        <v>2.1757555954704105E-3</v>
      </c>
      <c r="I220" s="172">
        <f t="shared" si="19"/>
        <v>3.1161605880313603E-3</v>
      </c>
      <c r="J220" s="172">
        <f t="shared" si="19"/>
        <v>4.9437418440180878E-3</v>
      </c>
      <c r="K220" s="172">
        <f t="shared" si="19"/>
        <v>6.7108806456403006E-3</v>
      </c>
      <c r="L220" s="172">
        <f t="shared" si="19"/>
        <v>8.4174687889389723E-3</v>
      </c>
      <c r="M220" s="172">
        <f t="shared" si="19"/>
        <v>1.0063398069955079E-2</v>
      </c>
      <c r="N220" s="173">
        <f t="shared" si="19"/>
        <v>1.1648560284729593E-2</v>
      </c>
      <c r="O220" s="65">
        <f t="shared" si="19"/>
        <v>1.3172847229303486E-2</v>
      </c>
      <c r="P220" s="65">
        <f t="shared" si="19"/>
        <v>1.4636150699717616E-2</v>
      </c>
      <c r="Q220" s="65">
        <f t="shared" si="19"/>
        <v>1.4862770964848079E-2</v>
      </c>
      <c r="R220" s="65">
        <f t="shared" si="19"/>
        <v>1.5078086101660179E-2</v>
      </c>
      <c r="S220" s="65">
        <f t="shared" si="19"/>
        <v>1.5281666739411911E-2</v>
      </c>
      <c r="T220" s="65">
        <f t="shared" si="19"/>
        <v>1.5473083507361278E-2</v>
      </c>
      <c r="U220" s="65">
        <f t="shared" si="19"/>
        <v>1.5651907034766276E-2</v>
      </c>
      <c r="V220" s="65">
        <f t="shared" si="19"/>
        <v>1.5817707950884909E-2</v>
      </c>
      <c r="W220" s="65">
        <f t="shared" si="19"/>
        <v>1.597005688497518E-2</v>
      </c>
      <c r="X220" s="65">
        <f t="shared" si="19"/>
        <v>1.6108524466294925E-2</v>
      </c>
      <c r="Y220" s="65">
        <f t="shared" si="19"/>
        <v>1.6232681324102452E-2</v>
      </c>
      <c r="Z220" s="65">
        <f t="shared" si="19"/>
        <v>1.6342098087655611E-2</v>
      </c>
      <c r="AA220" s="65">
        <f t="shared" si="19"/>
        <v>1.5762595859588936E-2</v>
      </c>
      <c r="AB220" s="65">
        <f t="shared" si="19"/>
        <v>1.5182065946989426E-2</v>
      </c>
      <c r="AC220" s="65">
        <f t="shared" si="19"/>
        <v>1.4601272794424339E-2</v>
      </c>
      <c r="AD220" s="65">
        <f t="shared" si="19"/>
        <v>1.4020980846460937E-2</v>
      </c>
      <c r="AE220" s="65">
        <f t="shared" si="19"/>
        <v>1.3441954547666328E-2</v>
      </c>
      <c r="AF220" s="65">
        <f t="shared" si="19"/>
        <v>1.286495834260807E-2</v>
      </c>
      <c r="AG220" s="65">
        <f t="shared" si="19"/>
        <v>1.2290756675853267E-2</v>
      </c>
      <c r="AH220" s="65">
        <f t="shared" si="19"/>
        <v>1.1720113991969186E-2</v>
      </c>
      <c r="AI220" s="65">
        <f t="shared" si="19"/>
        <v>1.1153794735523082E-2</v>
      </c>
      <c r="AJ220" s="65">
        <f t="shared" si="19"/>
        <v>1.0592563351082211E-2</v>
      </c>
    </row>
    <row r="221" spans="1:36" customFormat="1" x14ac:dyDescent="0.3">
      <c r="A221" s="7" t="s">
        <v>146</v>
      </c>
      <c r="B221" s="76" t="s">
        <v>529</v>
      </c>
      <c r="C221" s="172">
        <f t="shared" ref="C221:R223" si="20">+C$71*C133</f>
        <v>3.5175824599452061E-3</v>
      </c>
      <c r="D221" s="172">
        <f t="shared" si="20"/>
        <v>3.2417564515539146E-3</v>
      </c>
      <c r="E221" s="172">
        <f t="shared" si="20"/>
        <v>3.3510377208999147E-3</v>
      </c>
      <c r="F221" s="172">
        <f t="shared" si="20"/>
        <v>2.7752168480754767E-3</v>
      </c>
      <c r="G221" s="172">
        <f t="shared" si="20"/>
        <v>1.9634520662251418E-3</v>
      </c>
      <c r="H221" s="172">
        <f t="shared" si="20"/>
        <v>1.737126096145242E-3</v>
      </c>
      <c r="I221" s="172">
        <f t="shared" si="20"/>
        <v>5.4209537242542044E-3</v>
      </c>
      <c r="J221" s="172">
        <f t="shared" si="20"/>
        <v>8.7613362061373604E-3</v>
      </c>
      <c r="K221" s="172">
        <f t="shared" si="20"/>
        <v>1.2119129690132586E-2</v>
      </c>
      <c r="L221" s="172">
        <f t="shared" si="20"/>
        <v>1.5494357633744316E-2</v>
      </c>
      <c r="M221" s="172">
        <f t="shared" si="20"/>
        <v>1.8887043494476972E-2</v>
      </c>
      <c r="N221" s="173">
        <f t="shared" si="20"/>
        <v>2.2297210729834985E-2</v>
      </c>
      <c r="O221" s="65">
        <f t="shared" si="20"/>
        <v>2.5724882797322803E-2</v>
      </c>
      <c r="P221" s="65">
        <f t="shared" si="20"/>
        <v>2.9170083154444824E-2</v>
      </c>
      <c r="Q221" s="65">
        <f t="shared" si="20"/>
        <v>3.0240890030094243E-2</v>
      </c>
      <c r="R221" s="65">
        <f t="shared" si="20"/>
        <v>3.1331241389664914E-2</v>
      </c>
      <c r="S221" s="65">
        <f t="shared" si="19"/>
        <v>3.2441230316313574E-2</v>
      </c>
      <c r="T221" s="65">
        <f t="shared" si="19"/>
        <v>3.3570949893197026E-2</v>
      </c>
      <c r="U221" s="65">
        <f t="shared" si="19"/>
        <v>3.4720493203472085E-2</v>
      </c>
      <c r="V221" s="65">
        <f t="shared" si="19"/>
        <v>3.5889953330295488E-2</v>
      </c>
      <c r="W221" s="65">
        <f t="shared" si="19"/>
        <v>3.707942335682405E-2</v>
      </c>
      <c r="X221" s="65">
        <f t="shared" si="19"/>
        <v>3.8288996366214557E-2</v>
      </c>
      <c r="Y221" s="65">
        <f t="shared" si="19"/>
        <v>3.9518765441623763E-2</v>
      </c>
      <c r="Z221" s="65">
        <f t="shared" si="19"/>
        <v>4.076882366620848E-2</v>
      </c>
      <c r="AA221" s="65">
        <f t="shared" si="19"/>
        <v>4.0316013994400768E-2</v>
      </c>
      <c r="AB221" s="65">
        <f t="shared" si="19"/>
        <v>3.9832993864995059E-2</v>
      </c>
      <c r="AC221" s="65">
        <f t="shared" si="19"/>
        <v>3.9319597554278607E-2</v>
      </c>
      <c r="AD221" s="65">
        <f t="shared" si="19"/>
        <v>3.8775659338538701E-2</v>
      </c>
      <c r="AE221" s="65">
        <f t="shared" si="19"/>
        <v>3.8201013494062561E-2</v>
      </c>
      <c r="AF221" s="65">
        <f t="shared" si="19"/>
        <v>3.7595494297137454E-2</v>
      </c>
      <c r="AG221" s="65">
        <f t="shared" si="19"/>
        <v>3.6958936024050662E-2</v>
      </c>
      <c r="AH221" s="65">
        <f t="shared" si="19"/>
        <v>3.6291172951089419E-2</v>
      </c>
      <c r="AI221" s="65">
        <f t="shared" si="19"/>
        <v>3.5592039354540993E-2</v>
      </c>
      <c r="AJ221" s="65">
        <f t="shared" si="19"/>
        <v>3.4861369510692651E-2</v>
      </c>
    </row>
    <row r="222" spans="1:36" customFormat="1" x14ac:dyDescent="0.3">
      <c r="A222" s="7" t="s">
        <v>147</v>
      </c>
      <c r="B222" s="76" t="s">
        <v>529</v>
      </c>
      <c r="C222" s="172">
        <f t="shared" si="20"/>
        <v>2.1089560203288362E-3</v>
      </c>
      <c r="D222" s="172">
        <f t="shared" si="19"/>
        <v>2.0383730802176472E-3</v>
      </c>
      <c r="E222" s="172">
        <f t="shared" si="19"/>
        <v>2.1463196101930782E-3</v>
      </c>
      <c r="F222" s="172">
        <f t="shared" si="19"/>
        <v>2.6326180795424184E-3</v>
      </c>
      <c r="G222" s="172">
        <f t="shared" si="19"/>
        <v>2.1612625030209488E-3</v>
      </c>
      <c r="H222" s="172">
        <f t="shared" si="19"/>
        <v>8.5375117116446957E-4</v>
      </c>
      <c r="I222" s="172">
        <f t="shared" si="19"/>
        <v>3.7543437281519691E-3</v>
      </c>
      <c r="J222" s="172">
        <f t="shared" si="19"/>
        <v>6.1198840384199503E-3</v>
      </c>
      <c r="K222" s="172">
        <f t="shared" si="19"/>
        <v>8.5371395657267875E-3</v>
      </c>
      <c r="L222" s="172">
        <f t="shared" si="19"/>
        <v>1.1006195054459152E-2</v>
      </c>
      <c r="M222" s="172">
        <f t="shared" si="19"/>
        <v>1.3527135249003695E-2</v>
      </c>
      <c r="N222" s="173">
        <f t="shared" si="19"/>
        <v>1.610004489374716E-2</v>
      </c>
      <c r="O222" s="65">
        <f t="shared" si="19"/>
        <v>1.8725008733076209E-2</v>
      </c>
      <c r="P222" s="65">
        <f t="shared" si="19"/>
        <v>2.1402111511377456E-2</v>
      </c>
      <c r="Q222" s="65">
        <f t="shared" si="19"/>
        <v>2.236263432905345E-2</v>
      </c>
      <c r="R222" s="65">
        <f t="shared" si="19"/>
        <v>2.3349380736517409E-2</v>
      </c>
      <c r="S222" s="65">
        <f t="shared" si="19"/>
        <v>2.4362687013148844E-2</v>
      </c>
      <c r="T222" s="65">
        <f t="shared" si="19"/>
        <v>2.5402889438327109E-2</v>
      </c>
      <c r="U222" s="65">
        <f t="shared" si="19"/>
        <v>2.6470324291431539E-2</v>
      </c>
      <c r="V222" s="65">
        <f t="shared" si="19"/>
        <v>2.7565327851841678E-2</v>
      </c>
      <c r="W222" s="65">
        <f t="shared" si="19"/>
        <v>2.8688236398936869E-2</v>
      </c>
      <c r="X222" s="65">
        <f t="shared" si="19"/>
        <v>2.9839386212096426E-2</v>
      </c>
      <c r="Y222" s="65">
        <f t="shared" si="19"/>
        <v>3.1019113570699919E-2</v>
      </c>
      <c r="Z222" s="65">
        <f t="shared" si="19"/>
        <v>3.2227754754126675E-2</v>
      </c>
      <c r="AA222" s="65">
        <f t="shared" si="19"/>
        <v>3.2093840895966404E-2</v>
      </c>
      <c r="AB222" s="65">
        <f t="shared" si="19"/>
        <v>3.1929807517679508E-2</v>
      </c>
      <c r="AC222" s="65">
        <f t="shared" si="19"/>
        <v>3.1735055913020865E-2</v>
      </c>
      <c r="AD222" s="65">
        <f t="shared" si="19"/>
        <v>3.1508987375745381E-2</v>
      </c>
      <c r="AE222" s="65">
        <f t="shared" si="19"/>
        <v>3.1251003199608184E-2</v>
      </c>
      <c r="AF222" s="65">
        <f t="shared" si="19"/>
        <v>3.096050467836416E-2</v>
      </c>
      <c r="AG222" s="65">
        <f t="shared" si="19"/>
        <v>3.0636893105768215E-2</v>
      </c>
      <c r="AH222" s="65">
        <f t="shared" si="19"/>
        <v>3.0279569775575468E-2</v>
      </c>
      <c r="AI222" s="65">
        <f t="shared" si="19"/>
        <v>2.9887935981540822E-2</v>
      </c>
      <c r="AJ222" s="65">
        <f t="shared" si="19"/>
        <v>2.9461393017419173E-2</v>
      </c>
    </row>
    <row r="223" spans="1:36" customFormat="1" x14ac:dyDescent="0.3">
      <c r="A223" s="7" t="s">
        <v>148</v>
      </c>
      <c r="B223" s="76" t="s">
        <v>529</v>
      </c>
      <c r="C223" s="172">
        <f t="shared" si="20"/>
        <v>0</v>
      </c>
      <c r="D223" s="172">
        <f t="shared" si="19"/>
        <v>0</v>
      </c>
      <c r="E223" s="172">
        <f t="shared" si="19"/>
        <v>0</v>
      </c>
      <c r="F223" s="172">
        <f t="shared" si="19"/>
        <v>0</v>
      </c>
      <c r="G223" s="172">
        <f t="shared" si="19"/>
        <v>0</v>
      </c>
      <c r="H223" s="172">
        <f t="shared" si="19"/>
        <v>0</v>
      </c>
      <c r="I223" s="172">
        <f t="shared" si="19"/>
        <v>1.0162532698192464E-8</v>
      </c>
      <c r="J223" s="172">
        <f t="shared" si="19"/>
        <v>1.7964666626071071E-8</v>
      </c>
      <c r="K223" s="172">
        <f t="shared" si="19"/>
        <v>2.6971191714691929E-8</v>
      </c>
      <c r="L223" s="172">
        <f t="shared" si="19"/>
        <v>3.7184175879858422E-8</v>
      </c>
      <c r="M223" s="172">
        <f t="shared" si="19"/>
        <v>4.8605687085766164E-8</v>
      </c>
      <c r="N223" s="173">
        <f t="shared" si="19"/>
        <v>6.1237793170244675E-8</v>
      </c>
      <c r="O223" s="65">
        <f t="shared" si="19"/>
        <v>7.5082562064152327E-8</v>
      </c>
      <c r="P223" s="65">
        <f t="shared" si="19"/>
        <v>9.014206187778433E-8</v>
      </c>
      <c r="Q223" s="65">
        <f t="shared" si="19"/>
        <v>9.8618030031307535E-8</v>
      </c>
      <c r="R223" s="65">
        <f t="shared" si="19"/>
        <v>1.0750552680883102E-7</v>
      </c>
      <c r="S223" s="65">
        <f t="shared" si="19"/>
        <v>1.1681275792948019E-7</v>
      </c>
      <c r="T223" s="65">
        <f t="shared" si="19"/>
        <v>1.2654792924870961E-7</v>
      </c>
      <c r="U223" s="65">
        <f t="shared" si="19"/>
        <v>1.3671924662821973E-7</v>
      </c>
      <c r="V223" s="65">
        <f t="shared" si="19"/>
        <v>1.4733491577776706E-7</v>
      </c>
      <c r="W223" s="65">
        <f t="shared" si="19"/>
        <v>1.5840314255745624E-7</v>
      </c>
      <c r="X223" s="65">
        <f t="shared" si="19"/>
        <v>1.6993213298354826E-7</v>
      </c>
      <c r="Y223" s="65">
        <f t="shared" si="19"/>
        <v>1.8193009246124798E-7</v>
      </c>
      <c r="Z223" s="65">
        <f t="shared" si="19"/>
        <v>1.9440522700071225E-7</v>
      </c>
      <c r="AA223" s="65">
        <f t="shared" si="19"/>
        <v>1.9886552131463456E-7</v>
      </c>
      <c r="AB223" s="65">
        <f t="shared" si="19"/>
        <v>2.029974381650921E-7</v>
      </c>
      <c r="AC223" s="65">
        <f t="shared" si="19"/>
        <v>2.0678636812228365E-7</v>
      </c>
      <c r="AD223" s="65">
        <f t="shared" si="19"/>
        <v>2.1021770175305534E-7</v>
      </c>
      <c r="AE223" s="65">
        <f t="shared" si="19"/>
        <v>2.1327682960208563E-7</v>
      </c>
      <c r="AF223" s="65">
        <f t="shared" si="19"/>
        <v>2.1594914194000422E-7</v>
      </c>
      <c r="AG223" s="65">
        <f t="shared" si="19"/>
        <v>2.1822002948047079E-7</v>
      </c>
      <c r="AH223" s="65">
        <f t="shared" si="19"/>
        <v>2.200748826266789E-7</v>
      </c>
      <c r="AI223" s="65">
        <f t="shared" si="19"/>
        <v>2.2149909194355315E-7</v>
      </c>
      <c r="AJ223" s="65">
        <f t="shared" si="19"/>
        <v>2.2247804799168434E-7</v>
      </c>
    </row>
    <row r="224" spans="1:36" customFormat="1" x14ac:dyDescent="0.3">
      <c r="A224" s="7" t="s">
        <v>149</v>
      </c>
      <c r="B224" s="76" t="s">
        <v>529</v>
      </c>
      <c r="C224" s="178">
        <f t="shared" ref="C224:AJ224" si="21">+C$60*C136</f>
        <v>8.0634780110621598E-2</v>
      </c>
      <c r="D224" s="178">
        <f t="shared" si="21"/>
        <v>8.1564258182840077E-2</v>
      </c>
      <c r="E224" s="178">
        <f t="shared" si="21"/>
        <v>8.2619223500336139E-2</v>
      </c>
      <c r="F224" s="178">
        <f t="shared" si="21"/>
        <v>8.6132455752079409E-2</v>
      </c>
      <c r="G224" s="178">
        <f t="shared" si="21"/>
        <v>8.7071964830431267E-2</v>
      </c>
      <c r="H224" s="178">
        <f t="shared" si="21"/>
        <v>8.6352325972467059E-2</v>
      </c>
      <c r="I224" s="178">
        <f t="shared" si="21"/>
        <v>8.6649512419011462E-2</v>
      </c>
      <c r="J224" s="178">
        <f t="shared" si="21"/>
        <v>8.694698440514298E-2</v>
      </c>
      <c r="K224" s="178">
        <f t="shared" si="21"/>
        <v>8.7244741930861611E-2</v>
      </c>
      <c r="L224" s="178">
        <f t="shared" si="21"/>
        <v>8.7542784996167355E-2</v>
      </c>
      <c r="M224" s="178">
        <f t="shared" si="21"/>
        <v>8.78411136010602E-2</v>
      </c>
      <c r="N224" s="179">
        <f t="shared" si="21"/>
        <v>8.8139727745540158E-2</v>
      </c>
      <c r="O224" s="65">
        <f t="shared" si="21"/>
        <v>8.8438627429607244E-2</v>
      </c>
      <c r="P224" s="65">
        <f t="shared" si="21"/>
        <v>8.8737812653261416E-2</v>
      </c>
      <c r="Q224" s="65">
        <f t="shared" si="21"/>
        <v>9.266930494200204E-2</v>
      </c>
      <c r="R224" s="65">
        <f t="shared" si="21"/>
        <v>9.6685891380503527E-2</v>
      </c>
      <c r="S224" s="65">
        <f t="shared" si="21"/>
        <v>0.10078757196876584</v>
      </c>
      <c r="T224" s="65">
        <f t="shared" si="21"/>
        <v>0.10497434670678898</v>
      </c>
      <c r="U224" s="65">
        <f t="shared" si="21"/>
        <v>0.10924621559457294</v>
      </c>
      <c r="V224" s="65">
        <f t="shared" si="21"/>
        <v>0.11360317863211776</v>
      </c>
      <c r="W224" s="65">
        <f t="shared" si="21"/>
        <v>0.11804523581942343</v>
      </c>
      <c r="X224" s="65">
        <f t="shared" si="21"/>
        <v>0.12257238715648988</v>
      </c>
      <c r="Y224" s="65">
        <f t="shared" si="21"/>
        <v>0.1271846326433172</v>
      </c>
      <c r="Z224" s="65">
        <f t="shared" si="21"/>
        <v>0.13188197227990536</v>
      </c>
      <c r="AA224" s="65">
        <f t="shared" si="21"/>
        <v>0.139316640168136</v>
      </c>
      <c r="AB224" s="65">
        <f t="shared" si="21"/>
        <v>0.14689993662172693</v>
      </c>
      <c r="AC224" s="65">
        <f t="shared" si="21"/>
        <v>0.15463186164067813</v>
      </c>
      <c r="AD224" s="65">
        <f t="shared" si="21"/>
        <v>0.16251241522498963</v>
      </c>
      <c r="AE224" s="65">
        <f t="shared" si="21"/>
        <v>0.17054159737466137</v>
      </c>
      <c r="AF224" s="65">
        <f t="shared" si="21"/>
        <v>0.17871940808969339</v>
      </c>
      <c r="AG224" s="65">
        <f t="shared" si="21"/>
        <v>0.1870458473700857</v>
      </c>
      <c r="AH224" s="65">
        <f t="shared" si="21"/>
        <v>0.19552091521583834</v>
      </c>
      <c r="AI224" s="65">
        <f t="shared" si="21"/>
        <v>0.20414461162695122</v>
      </c>
      <c r="AJ224" s="66">
        <f t="shared" si="21"/>
        <v>0.21291693660342437</v>
      </c>
    </row>
    <row r="225" spans="1:36" customFormat="1" x14ac:dyDescent="0.3">
      <c r="A225" s="7" t="s">
        <v>464</v>
      </c>
      <c r="B225" s="76" t="s">
        <v>529</v>
      </c>
      <c r="C225" s="172">
        <f t="shared" ref="C225:AJ225" si="22">+C$70*C137</f>
        <v>0</v>
      </c>
      <c r="D225" s="172">
        <f t="shared" si="22"/>
        <v>0</v>
      </c>
      <c r="E225" s="172">
        <f t="shared" si="22"/>
        <v>0</v>
      </c>
      <c r="F225" s="172">
        <f t="shared" si="22"/>
        <v>0</v>
      </c>
      <c r="G225" s="172">
        <f t="shared" si="22"/>
        <v>0</v>
      </c>
      <c r="H225" s="172">
        <f t="shared" si="22"/>
        <v>0</v>
      </c>
      <c r="I225" s="172">
        <f t="shared" si="22"/>
        <v>2.3509092734921844E-4</v>
      </c>
      <c r="J225" s="172">
        <f t="shared" si="22"/>
        <v>4.7045329015488522E-4</v>
      </c>
      <c r="K225" s="172">
        <f t="shared" si="22"/>
        <v>7.0608708841700038E-4</v>
      </c>
      <c r="L225" s="172">
        <f t="shared" si="22"/>
        <v>9.4199232213556389E-4</v>
      </c>
      <c r="M225" s="172">
        <f t="shared" si="22"/>
        <v>1.1781689913105758E-3</v>
      </c>
      <c r="N225" s="173">
        <f t="shared" si="22"/>
        <v>1.414617095942036E-3</v>
      </c>
      <c r="O225" s="65">
        <f t="shared" si="22"/>
        <v>1.6513366360299444E-3</v>
      </c>
      <c r="P225" s="65">
        <f t="shared" si="22"/>
        <v>1.8883276115743012E-3</v>
      </c>
      <c r="Q225" s="65">
        <f t="shared" si="22"/>
        <v>2.0322969428685188E-3</v>
      </c>
      <c r="R225" s="65">
        <f t="shared" si="22"/>
        <v>2.1807593019805304E-3</v>
      </c>
      <c r="S225" s="65">
        <f t="shared" si="22"/>
        <v>2.3337146889103356E-3</v>
      </c>
      <c r="T225" s="65">
        <f t="shared" si="22"/>
        <v>2.4911631036579336E-3</v>
      </c>
      <c r="U225" s="65">
        <f t="shared" si="22"/>
        <v>2.6531045462233256E-3</v>
      </c>
      <c r="V225" s="65">
        <f t="shared" si="22"/>
        <v>2.8195390166065107E-3</v>
      </c>
      <c r="W225" s="65">
        <f t="shared" si="22"/>
        <v>2.9904665148074898E-3</v>
      </c>
      <c r="X225" s="65">
        <f t="shared" si="22"/>
        <v>3.1658870408262621E-3</v>
      </c>
      <c r="Y225" s="65">
        <f t="shared" si="22"/>
        <v>3.345800594662828E-3</v>
      </c>
      <c r="Z225" s="65">
        <f t="shared" si="22"/>
        <v>3.5302071763171875E-3</v>
      </c>
      <c r="AA225" s="65">
        <f t="shared" si="22"/>
        <v>4.1661740593571172E-3</v>
      </c>
      <c r="AB225" s="65">
        <f t="shared" si="22"/>
        <v>4.817534823311086E-3</v>
      </c>
      <c r="AC225" s="65">
        <f t="shared" si="22"/>
        <v>5.4842894681790925E-3</v>
      </c>
      <c r="AD225" s="65">
        <f t="shared" si="22"/>
        <v>6.1664379939611377E-3</v>
      </c>
      <c r="AE225" s="65">
        <f t="shared" si="22"/>
        <v>6.8639804006572231E-3</v>
      </c>
      <c r="AF225" s="65">
        <f t="shared" si="22"/>
        <v>7.5769166882673445E-3</v>
      </c>
      <c r="AG225" s="65">
        <f t="shared" si="22"/>
        <v>8.3052468567915046E-3</v>
      </c>
      <c r="AH225" s="65">
        <f t="shared" si="22"/>
        <v>9.0489709062297058E-3</v>
      </c>
      <c r="AI225" s="65">
        <f t="shared" si="22"/>
        <v>9.8080888365819439E-3</v>
      </c>
      <c r="AJ225" s="66">
        <f t="shared" si="22"/>
        <v>1.0582600647848221E-2</v>
      </c>
    </row>
    <row r="226" spans="1:36" customFormat="1" x14ac:dyDescent="0.3">
      <c r="A226" s="7" t="s">
        <v>62</v>
      </c>
      <c r="B226" s="76" t="s">
        <v>529</v>
      </c>
      <c r="C226" s="177">
        <f t="shared" ref="C226:AJ226" si="23">+C$72*C138</f>
        <v>0</v>
      </c>
      <c r="D226" s="177">
        <f t="shared" si="23"/>
        <v>0</v>
      </c>
      <c r="E226" s="177">
        <f t="shared" si="23"/>
        <v>0</v>
      </c>
      <c r="F226" s="177">
        <f t="shared" si="23"/>
        <v>0</v>
      </c>
      <c r="G226" s="177">
        <f t="shared" si="23"/>
        <v>0</v>
      </c>
      <c r="H226" s="177">
        <f t="shared" si="23"/>
        <v>0</v>
      </c>
      <c r="I226" s="177">
        <f t="shared" si="23"/>
        <v>0</v>
      </c>
      <c r="J226" s="177">
        <f t="shared" si="23"/>
        <v>0</v>
      </c>
      <c r="K226" s="177">
        <f t="shared" si="23"/>
        <v>0</v>
      </c>
      <c r="L226" s="177">
        <f t="shared" si="23"/>
        <v>0</v>
      </c>
      <c r="M226" s="177">
        <f t="shared" si="23"/>
        <v>0</v>
      </c>
      <c r="N226" s="180">
        <f t="shared" si="23"/>
        <v>0</v>
      </c>
      <c r="O226" s="65">
        <f t="shared" si="23"/>
        <v>0</v>
      </c>
      <c r="P226" s="65">
        <f t="shared" si="23"/>
        <v>0</v>
      </c>
      <c r="Q226" s="65">
        <f t="shared" si="23"/>
        <v>0</v>
      </c>
      <c r="R226" s="65">
        <f t="shared" si="23"/>
        <v>0</v>
      </c>
      <c r="S226" s="65">
        <f t="shared" si="23"/>
        <v>0</v>
      </c>
      <c r="T226" s="65">
        <f t="shared" si="23"/>
        <v>0</v>
      </c>
      <c r="U226" s="65">
        <f t="shared" si="23"/>
        <v>0</v>
      </c>
      <c r="V226" s="65">
        <f t="shared" si="23"/>
        <v>0</v>
      </c>
      <c r="W226" s="65">
        <f t="shared" si="23"/>
        <v>0</v>
      </c>
      <c r="X226" s="65">
        <f t="shared" si="23"/>
        <v>0</v>
      </c>
      <c r="Y226" s="65">
        <f t="shared" si="23"/>
        <v>0</v>
      </c>
      <c r="Z226" s="65">
        <f t="shared" si="23"/>
        <v>0</v>
      </c>
      <c r="AA226" s="65">
        <f t="shared" si="23"/>
        <v>0</v>
      </c>
      <c r="AB226" s="65">
        <f t="shared" si="23"/>
        <v>0</v>
      </c>
      <c r="AC226" s="65">
        <f t="shared" si="23"/>
        <v>0</v>
      </c>
      <c r="AD226" s="65">
        <f t="shared" si="23"/>
        <v>0</v>
      </c>
      <c r="AE226" s="65">
        <f t="shared" si="23"/>
        <v>0</v>
      </c>
      <c r="AF226" s="65">
        <f t="shared" si="23"/>
        <v>0</v>
      </c>
      <c r="AG226" s="65">
        <f t="shared" si="23"/>
        <v>0</v>
      </c>
      <c r="AH226" s="65">
        <f t="shared" si="23"/>
        <v>0</v>
      </c>
      <c r="AI226" s="65">
        <f t="shared" si="23"/>
        <v>0</v>
      </c>
      <c r="AJ226" s="66">
        <f t="shared" si="23"/>
        <v>0</v>
      </c>
    </row>
    <row r="227" spans="1:36" customFormat="1" x14ac:dyDescent="0.3">
      <c r="A227" s="7" t="s">
        <v>150</v>
      </c>
      <c r="B227" s="76" t="s">
        <v>529</v>
      </c>
      <c r="C227" s="172">
        <f t="shared" ref="C227:AJ230" si="24">+C$73*C139</f>
        <v>1.0375117415360305E-2</v>
      </c>
      <c r="D227" s="172">
        <f t="shared" si="24"/>
        <v>1.0973352980978752E-2</v>
      </c>
      <c r="E227" s="172">
        <f t="shared" si="24"/>
        <v>1.0154194192813522E-2</v>
      </c>
      <c r="F227" s="172">
        <f t="shared" si="24"/>
        <v>5.7492452089780849E-3</v>
      </c>
      <c r="G227" s="172">
        <f t="shared" si="24"/>
        <v>7.3902919936244356E-3</v>
      </c>
      <c r="H227" s="172">
        <f t="shared" si="24"/>
        <v>8.7657440401973843E-3</v>
      </c>
      <c r="I227" s="172">
        <f t="shared" si="24"/>
        <v>1.5641430265766726E-2</v>
      </c>
      <c r="J227" s="172">
        <f t="shared" si="24"/>
        <v>2.2011785681014868E-2</v>
      </c>
      <c r="K227" s="172">
        <f t="shared" si="24"/>
        <v>2.7890677639419541E-2</v>
      </c>
      <c r="L227" s="172">
        <f t="shared" si="24"/>
        <v>3.329197349445847E-2</v>
      </c>
      <c r="M227" s="172">
        <f t="shared" si="24"/>
        <v>3.8229540599609375E-2</v>
      </c>
      <c r="N227" s="173">
        <f t="shared" si="24"/>
        <v>4.2717246308350006E-2</v>
      </c>
      <c r="O227" s="65">
        <f t="shared" si="24"/>
        <v>4.6768957974158032E-2</v>
      </c>
      <c r="P227" s="65">
        <f t="shared" si="24"/>
        <v>5.0398542950511258E-2</v>
      </c>
      <c r="Q227" s="65">
        <f t="shared" si="24"/>
        <v>5.1125268977921058E-2</v>
      </c>
      <c r="R227" s="65">
        <f t="shared" si="24"/>
        <v>5.1109041167324586E-2</v>
      </c>
      <c r="S227" s="65">
        <f t="shared" si="24"/>
        <v>5.0401740778805382E-2</v>
      </c>
      <c r="T227" s="65">
        <f t="shared" si="24"/>
        <v>4.9055249072447037E-2</v>
      </c>
      <c r="U227" s="65">
        <f t="shared" si="24"/>
        <v>4.7121447308333071E-2</v>
      </c>
      <c r="V227" s="65">
        <f t="shared" si="24"/>
        <v>4.4652216746547076E-2</v>
      </c>
      <c r="W227" s="65">
        <f t="shared" si="24"/>
        <v>4.1699438647172578E-2</v>
      </c>
      <c r="X227" s="65">
        <f t="shared" si="24"/>
        <v>3.8314994270293175E-2</v>
      </c>
      <c r="Y227" s="65">
        <f t="shared" si="24"/>
        <v>3.4550764875992408E-2</v>
      </c>
      <c r="Z227" s="65">
        <f t="shared" si="24"/>
        <v>3.045863172435382E-2</v>
      </c>
      <c r="AA227" s="65">
        <f t="shared" si="24"/>
        <v>2.8895631899091397E-2</v>
      </c>
      <c r="AB227" s="65">
        <f t="shared" si="24"/>
        <v>2.7116657656497574E-2</v>
      </c>
      <c r="AC227" s="65">
        <f t="shared" si="24"/>
        <v>2.5135360394382501E-2</v>
      </c>
      <c r="AD227" s="65">
        <f t="shared" si="24"/>
        <v>2.2965391510556359E-2</v>
      </c>
      <c r="AE227" s="65">
        <f t="shared" si="24"/>
        <v>2.0620402402829308E-2</v>
      </c>
      <c r="AF227" s="65">
        <f t="shared" si="24"/>
        <v>1.8114044469011516E-2</v>
      </c>
      <c r="AG227" s="65">
        <f t="shared" si="24"/>
        <v>1.5459969106913147E-2</v>
      </c>
      <c r="AH227" s="65">
        <f t="shared" si="24"/>
        <v>1.2671827714344367E-2</v>
      </c>
      <c r="AI227" s="65">
        <f t="shared" si="24"/>
        <v>9.7632716891153434E-3</v>
      </c>
      <c r="AJ227" s="66">
        <f t="shared" si="24"/>
        <v>6.7479524290362395E-3</v>
      </c>
    </row>
    <row r="228" spans="1:36" customFormat="1" x14ac:dyDescent="0.3">
      <c r="A228" s="7" t="s">
        <v>151</v>
      </c>
      <c r="B228" s="76" t="s">
        <v>529</v>
      </c>
      <c r="C228" s="172">
        <f t="shared" si="24"/>
        <v>6.9007353217566292E-2</v>
      </c>
      <c r="D228" s="172">
        <f t="shared" si="24"/>
        <v>6.7936581952787067E-2</v>
      </c>
      <c r="E228" s="172">
        <f t="shared" si="24"/>
        <v>7.0016663341371244E-2</v>
      </c>
      <c r="F228" s="172">
        <f t="shared" si="24"/>
        <v>6.2579180084510674E-2</v>
      </c>
      <c r="G228" s="172">
        <f t="shared" si="24"/>
        <v>6.6422883539909397E-2</v>
      </c>
      <c r="H228" s="172">
        <f t="shared" si="24"/>
        <v>7.0126789208132742E-2</v>
      </c>
      <c r="I228" s="172">
        <f t="shared" si="24"/>
        <v>6.6411042051325905E-2</v>
      </c>
      <c r="J228" s="172">
        <f t="shared" si="24"/>
        <v>6.2828863684947167E-2</v>
      </c>
      <c r="K228" s="172">
        <f t="shared" si="24"/>
        <v>5.9377810354730144E-2</v>
      </c>
      <c r="L228" s="172">
        <f t="shared" si="24"/>
        <v>5.6055438306408481E-2</v>
      </c>
      <c r="M228" s="172">
        <f t="shared" si="24"/>
        <v>5.2859303785715794E-2</v>
      </c>
      <c r="N228" s="173">
        <f t="shared" si="24"/>
        <v>4.9786963038385722E-2</v>
      </c>
      <c r="O228" s="65">
        <f t="shared" si="24"/>
        <v>4.6835972310151873E-2</v>
      </c>
      <c r="P228" s="65">
        <f t="shared" si="24"/>
        <v>4.400388784674792E-2</v>
      </c>
      <c r="Q228" s="65">
        <f t="shared" si="24"/>
        <v>3.9367379199744701E-2</v>
      </c>
      <c r="R228" s="65">
        <f t="shared" si="24"/>
        <v>3.5028348066772477E-2</v>
      </c>
      <c r="S228" s="65">
        <f t="shared" si="24"/>
        <v>3.0977651747973099E-2</v>
      </c>
      <c r="T228" s="65">
        <f t="shared" si="24"/>
        <v>2.7206147543488414E-2</v>
      </c>
      <c r="U228" s="65">
        <f t="shared" si="24"/>
        <v>2.3704692753460235E-2</v>
      </c>
      <c r="V228" s="65">
        <f t="shared" si="24"/>
        <v>2.0464144678030437E-2</v>
      </c>
      <c r="W228" s="65">
        <f t="shared" si="24"/>
        <v>1.7475360617340834E-2</v>
      </c>
      <c r="X228" s="65">
        <f t="shared" si="24"/>
        <v>1.4729197871533284E-2</v>
      </c>
      <c r="Y228" s="65">
        <f t="shared" si="24"/>
        <v>1.2216513740749616E-2</v>
      </c>
      <c r="Z228" s="65">
        <f t="shared" si="24"/>
        <v>9.9281655251316839E-3</v>
      </c>
      <c r="AA228" s="65">
        <f t="shared" si="24"/>
        <v>8.6995535088071445E-3</v>
      </c>
      <c r="AB228" s="65">
        <f t="shared" si="24"/>
        <v>7.5528256013866688E-3</v>
      </c>
      <c r="AC228" s="65">
        <f t="shared" si="24"/>
        <v>6.4855761050783721E-3</v>
      </c>
      <c r="AD228" s="65">
        <f t="shared" si="24"/>
        <v>5.495399322090388E-3</v>
      </c>
      <c r="AE228" s="65">
        <f t="shared" si="24"/>
        <v>4.5798895546308406E-3</v>
      </c>
      <c r="AF228" s="65">
        <f t="shared" si="24"/>
        <v>3.7366411049078543E-3</v>
      </c>
      <c r="AG228" s="65">
        <f t="shared" si="24"/>
        <v>2.9632482751295553E-3</v>
      </c>
      <c r="AH228" s="65">
        <f t="shared" si="24"/>
        <v>2.2573053675040678E-3</v>
      </c>
      <c r="AI228" s="65">
        <f t="shared" si="24"/>
        <v>1.6164066842395204E-3</v>
      </c>
      <c r="AJ228" s="66">
        <f t="shared" si="24"/>
        <v>1.0381465275440369E-3</v>
      </c>
    </row>
    <row r="229" spans="1:36" customFormat="1" x14ac:dyDescent="0.3">
      <c r="A229" s="7" t="s">
        <v>152</v>
      </c>
      <c r="B229" s="76" t="s">
        <v>529</v>
      </c>
      <c r="C229" s="172">
        <f t="shared" si="24"/>
        <v>0.25037821877212563</v>
      </c>
      <c r="D229" s="172">
        <f t="shared" si="24"/>
        <v>0.25150019862603212</v>
      </c>
      <c r="E229" s="172">
        <f t="shared" si="24"/>
        <v>0.25687161875791492</v>
      </c>
      <c r="F229" s="172">
        <f t="shared" si="24"/>
        <v>0.23616778222927212</v>
      </c>
      <c r="G229" s="172">
        <f t="shared" si="24"/>
        <v>0.24612995240524424</v>
      </c>
      <c r="H229" s="172">
        <f t="shared" si="24"/>
        <v>0.25024828309977831</v>
      </c>
      <c r="I229" s="172">
        <f t="shared" si="24"/>
        <v>0.23345552376557846</v>
      </c>
      <c r="J229" s="172">
        <f t="shared" si="24"/>
        <v>0.21739067602549572</v>
      </c>
      <c r="K229" s="172">
        <f t="shared" si="24"/>
        <v>0.20203819743813597</v>
      </c>
      <c r="L229" s="172">
        <f t="shared" si="24"/>
        <v>0.18738254556210521</v>
      </c>
      <c r="M229" s="172">
        <f t="shared" si="24"/>
        <v>0.17340817795600916</v>
      </c>
      <c r="N229" s="173">
        <f t="shared" si="24"/>
        <v>0.16009955217845387</v>
      </c>
      <c r="O229" s="65">
        <f t="shared" si="24"/>
        <v>0.14744112578804514</v>
      </c>
      <c r="P229" s="65">
        <f t="shared" si="24"/>
        <v>0.13541735634338892</v>
      </c>
      <c r="Q229" s="65">
        <f t="shared" si="24"/>
        <v>0.118243160278635</v>
      </c>
      <c r="R229" s="65">
        <f t="shared" si="24"/>
        <v>0.10250602410305851</v>
      </c>
      <c r="S229" s="65">
        <f t="shared" si="24"/>
        <v>8.8147799631023635E-2</v>
      </c>
      <c r="T229" s="65">
        <f t="shared" si="24"/>
        <v>7.511033867689447E-2</v>
      </c>
      <c r="U229" s="65">
        <f t="shared" si="24"/>
        <v>6.3335493055035136E-2</v>
      </c>
      <c r="V229" s="65">
        <f t="shared" si="24"/>
        <v>5.2765114579809792E-2</v>
      </c>
      <c r="W229" s="65">
        <f t="shared" si="24"/>
        <v>4.334105506558255E-2</v>
      </c>
      <c r="X229" s="65">
        <f t="shared" si="24"/>
        <v>3.5005166326717546E-2</v>
      </c>
      <c r="Y229" s="65">
        <f t="shared" si="24"/>
        <v>2.7699300177578916E-2</v>
      </c>
      <c r="Z229" s="65">
        <f t="shared" si="24"/>
        <v>2.1365308432530788E-2</v>
      </c>
      <c r="AA229" s="65">
        <f t="shared" si="24"/>
        <v>1.7659397593688484E-2</v>
      </c>
      <c r="AB229" s="65">
        <f t="shared" si="24"/>
        <v>1.435457389214974E-2</v>
      </c>
      <c r="AC229" s="65">
        <f t="shared" si="24"/>
        <v>1.1435536928256251E-2</v>
      </c>
      <c r="AD229" s="65">
        <f t="shared" si="24"/>
        <v>8.8869863023497281E-3</v>
      </c>
      <c r="AE229" s="65">
        <f t="shared" si="24"/>
        <v>6.6936216147718691E-3</v>
      </c>
      <c r="AF229" s="65">
        <f t="shared" si="24"/>
        <v>4.8401424658643648E-3</v>
      </c>
      <c r="AG229" s="65">
        <f t="shared" si="24"/>
        <v>3.3112484559689325E-3</v>
      </c>
      <c r="AH229" s="65">
        <f t="shared" si="24"/>
        <v>2.0916391854272627E-3</v>
      </c>
      <c r="AI229" s="65">
        <f t="shared" si="24"/>
        <v>1.1660142545810556E-3</v>
      </c>
      <c r="AJ229" s="66">
        <f t="shared" si="24"/>
        <v>5.1907326377201844E-4</v>
      </c>
    </row>
    <row r="230" spans="1:36" customFormat="1" x14ac:dyDescent="0.3">
      <c r="A230" s="7" t="s">
        <v>153</v>
      </c>
      <c r="B230" s="76" t="s">
        <v>529</v>
      </c>
      <c r="C230" s="172">
        <f t="shared" si="24"/>
        <v>5.9102199464048525E-3</v>
      </c>
      <c r="D230" s="172">
        <f t="shared" si="24"/>
        <v>6.1343415938875318E-3</v>
      </c>
      <c r="E230" s="172">
        <f t="shared" si="24"/>
        <v>5.2432922436094964E-3</v>
      </c>
      <c r="F230" s="172">
        <f t="shared" si="24"/>
        <v>4.0645869909975802E-3</v>
      </c>
      <c r="G230" s="172">
        <f t="shared" si="24"/>
        <v>4.5740814935182348E-3</v>
      </c>
      <c r="H230" s="172">
        <f t="shared" si="24"/>
        <v>4.9215803780059643E-3</v>
      </c>
      <c r="I230" s="172">
        <f t="shared" si="24"/>
        <v>6.8827899105332038E-3</v>
      </c>
      <c r="J230" s="172">
        <f t="shared" si="24"/>
        <v>8.6953473027588882E-3</v>
      </c>
      <c r="K230" s="172">
        <f t="shared" si="24"/>
        <v>1.0363371396865764E-2</v>
      </c>
      <c r="L230" s="172">
        <f t="shared" si="24"/>
        <v>1.1890981035036581E-2</v>
      </c>
      <c r="M230" s="172">
        <f t="shared" si="24"/>
        <v>1.3282295059454089E-2</v>
      </c>
      <c r="N230" s="173">
        <f t="shared" si="24"/>
        <v>1.4541432312301032E-2</v>
      </c>
      <c r="O230" s="65">
        <f t="shared" si="24"/>
        <v>1.5672511635760156E-2</v>
      </c>
      <c r="P230" s="65">
        <f t="shared" si="24"/>
        <v>1.6679651872014221E-2</v>
      </c>
      <c r="Q230" s="65">
        <f t="shared" si="24"/>
        <v>1.6749689718349198E-2</v>
      </c>
      <c r="R230" s="65">
        <f t="shared" si="24"/>
        <v>1.6604444131536278E-2</v>
      </c>
      <c r="S230" s="65">
        <f t="shared" si="24"/>
        <v>1.6259324736985922E-2</v>
      </c>
      <c r="T230" s="65">
        <f t="shared" si="24"/>
        <v>1.5729741160108605E-2</v>
      </c>
      <c r="U230" s="65">
        <f t="shared" si="24"/>
        <v>1.5031103026314784E-2</v>
      </c>
      <c r="V230" s="65">
        <f t="shared" si="24"/>
        <v>1.4178819961014935E-2</v>
      </c>
      <c r="W230" s="65">
        <f t="shared" si="24"/>
        <v>1.3188301589619516E-2</v>
      </c>
      <c r="X230" s="65">
        <f t="shared" si="24"/>
        <v>1.2074957537539004E-2</v>
      </c>
      <c r="Y230" s="65">
        <f t="shared" si="24"/>
        <v>1.0854197430183858E-2</v>
      </c>
      <c r="Z230" s="65">
        <f t="shared" si="24"/>
        <v>9.5414308929645461E-3</v>
      </c>
      <c r="AA230" s="65">
        <f t="shared" si="24"/>
        <v>9.0285490574163723E-3</v>
      </c>
      <c r="AB230" s="65">
        <f t="shared" si="24"/>
        <v>8.4529364787749636E-3</v>
      </c>
      <c r="AC230" s="65">
        <f t="shared" si="24"/>
        <v>7.8186478566803219E-3</v>
      </c>
      <c r="AD230" s="65">
        <f t="shared" si="24"/>
        <v>7.1297378907724624E-3</v>
      </c>
      <c r="AE230" s="65">
        <f t="shared" si="24"/>
        <v>6.3902612806913915E-3</v>
      </c>
      <c r="AF230" s="65">
        <f t="shared" si="24"/>
        <v>5.6042727260771112E-3</v>
      </c>
      <c r="AG230" s="65">
        <f t="shared" si="24"/>
        <v>4.7758269265696339E-3</v>
      </c>
      <c r="AH230" s="65">
        <f t="shared" si="24"/>
        <v>3.9089785818089617E-3</v>
      </c>
      <c r="AI230" s="65">
        <f t="shared" si="24"/>
        <v>3.0077823914351071E-3</v>
      </c>
      <c r="AJ230" s="66">
        <f t="shared" si="24"/>
        <v>2.0762930550880737E-3</v>
      </c>
    </row>
    <row r="231" spans="1:36" customFormat="1" x14ac:dyDescent="0.3">
      <c r="A231" s="7" t="s">
        <v>63</v>
      </c>
      <c r="B231" s="76" t="s">
        <v>529</v>
      </c>
      <c r="C231" s="169">
        <f>+C$74*C143</f>
        <v>8.8670838862829518E-4</v>
      </c>
      <c r="D231" s="169">
        <f t="shared" ref="D231:AJ231" si="25">+D$74*D143</f>
        <v>9.6301842434949787E-4</v>
      </c>
      <c r="E231" s="169">
        <f t="shared" si="25"/>
        <v>1.0441319170724471E-3</v>
      </c>
      <c r="F231" s="169">
        <f t="shared" si="25"/>
        <v>1.2980359665812639E-3</v>
      </c>
      <c r="G231" s="169">
        <f t="shared" si="25"/>
        <v>1.5022085452654525E-3</v>
      </c>
      <c r="H231" s="169">
        <f t="shared" si="25"/>
        <v>2.0018912860695435E-3</v>
      </c>
      <c r="I231" s="169">
        <f t="shared" si="25"/>
        <v>2.072141586957163E-3</v>
      </c>
      <c r="J231" s="169">
        <f t="shared" si="25"/>
        <v>2.1309040115199507E-3</v>
      </c>
      <c r="K231" s="169">
        <f t="shared" si="25"/>
        <v>2.1785984626133525E-3</v>
      </c>
      <c r="L231" s="169">
        <f t="shared" si="25"/>
        <v>2.2156448430928114E-3</v>
      </c>
      <c r="M231" s="169">
        <f t="shared" si="25"/>
        <v>2.2424630558137738E-3</v>
      </c>
      <c r="N231" s="170">
        <f t="shared" si="25"/>
        <v>2.2594730036316841E-3</v>
      </c>
      <c r="O231" s="65">
        <f t="shared" si="25"/>
        <v>2.267094589401985E-3</v>
      </c>
      <c r="P231" s="65">
        <f t="shared" si="25"/>
        <v>2.2657477159801248E-3</v>
      </c>
      <c r="Q231" s="65">
        <f t="shared" si="25"/>
        <v>2.4685863869793444E-3</v>
      </c>
      <c r="R231" s="65">
        <f t="shared" si="25"/>
        <v>2.6368364769239023E-3</v>
      </c>
      <c r="S231" s="65">
        <f t="shared" si="25"/>
        <v>2.7721914033571773E-3</v>
      </c>
      <c r="T231" s="65">
        <f t="shared" si="25"/>
        <v>2.8763445838225475E-3</v>
      </c>
      <c r="U231" s="65">
        <f t="shared" si="25"/>
        <v>2.9509894358633907E-3</v>
      </c>
      <c r="V231" s="65">
        <f t="shared" si="25"/>
        <v>2.9978193770230865E-3</v>
      </c>
      <c r="W231" s="65">
        <f t="shared" si="25"/>
        <v>3.0185278248450131E-3</v>
      </c>
      <c r="X231" s="65">
        <f t="shared" si="25"/>
        <v>3.014808196872549E-3</v>
      </c>
      <c r="Y231" s="65">
        <f t="shared" si="25"/>
        <v>2.9883539106490718E-3</v>
      </c>
      <c r="Z231" s="65">
        <f t="shared" si="25"/>
        <v>2.9408583837179595E-3</v>
      </c>
      <c r="AA231" s="65">
        <f t="shared" si="25"/>
        <v>2.6116527425277354E-3</v>
      </c>
      <c r="AB231" s="65">
        <f t="shared" si="25"/>
        <v>2.3060149958497728E-3</v>
      </c>
      <c r="AC231" s="65">
        <f t="shared" si="25"/>
        <v>2.0232032489374062E-3</v>
      </c>
      <c r="AD231" s="65">
        <f t="shared" si="25"/>
        <v>1.7624756070439697E-3</v>
      </c>
      <c r="AE231" s="65">
        <f t="shared" si="25"/>
        <v>1.5230901754227969E-3</v>
      </c>
      <c r="AF231" s="65">
        <f t="shared" si="25"/>
        <v>1.3043050593272223E-3</v>
      </c>
      <c r="AG231" s="65">
        <f t="shared" si="25"/>
        <v>1.1053783640105795E-3</v>
      </c>
      <c r="AH231" s="65">
        <f t="shared" si="25"/>
        <v>9.2556819472620346E-4</v>
      </c>
      <c r="AI231" s="65">
        <f t="shared" si="25"/>
        <v>7.6413265672742802E-4</v>
      </c>
      <c r="AJ231" s="66">
        <f t="shared" si="25"/>
        <v>6.2032985526758665E-4</v>
      </c>
    </row>
    <row r="232" spans="1:36" customFormat="1" x14ac:dyDescent="0.3">
      <c r="A232" s="7" t="s">
        <v>465</v>
      </c>
      <c r="B232" s="76" t="s">
        <v>529</v>
      </c>
      <c r="C232" s="175">
        <f t="shared" ref="C232:AJ232" si="26">+C$74*C144</f>
        <v>0</v>
      </c>
      <c r="D232" s="175">
        <f t="shared" si="26"/>
        <v>0</v>
      </c>
      <c r="E232" s="175">
        <f t="shared" si="26"/>
        <v>0</v>
      </c>
      <c r="F232" s="175">
        <f t="shared" si="26"/>
        <v>0</v>
      </c>
      <c r="G232" s="175">
        <f t="shared" si="26"/>
        <v>0</v>
      </c>
      <c r="H232" s="175">
        <f t="shared" si="26"/>
        <v>0</v>
      </c>
      <c r="I232" s="175">
        <f t="shared" si="26"/>
        <v>5.313183556300418E-5</v>
      </c>
      <c r="J232" s="175">
        <f t="shared" si="26"/>
        <v>1.1215284271157636E-4</v>
      </c>
      <c r="K232" s="175">
        <f t="shared" si="26"/>
        <v>1.7664311859027175E-4</v>
      </c>
      <c r="L232" s="175">
        <f t="shared" si="26"/>
        <v>2.4618276034364569E-4</v>
      </c>
      <c r="M232" s="175">
        <f t="shared" si="26"/>
        <v>3.203518651162534E-4</v>
      </c>
      <c r="N232" s="176">
        <f t="shared" si="26"/>
        <v>3.9873053005264996E-4</v>
      </c>
      <c r="O232" s="65">
        <f t="shared" si="26"/>
        <v>4.8089885229739076E-4</v>
      </c>
      <c r="P232" s="65">
        <f t="shared" si="26"/>
        <v>5.664369289950311E-4</v>
      </c>
      <c r="Q232" s="65">
        <f t="shared" si="26"/>
        <v>7.166863704133581E-4</v>
      </c>
      <c r="R232" s="65">
        <f t="shared" si="26"/>
        <v>8.789454923079674E-4</v>
      </c>
      <c r="S232" s="65">
        <f t="shared" si="26"/>
        <v>1.0515208771354808E-3</v>
      </c>
      <c r="T232" s="65">
        <f t="shared" si="26"/>
        <v>1.2327191073525198E-3</v>
      </c>
      <c r="U232" s="65">
        <f t="shared" si="26"/>
        <v>1.4208467654157066E-3</v>
      </c>
      <c r="V232" s="65">
        <f t="shared" si="26"/>
        <v>1.6142104337816617E-3</v>
      </c>
      <c r="W232" s="65">
        <f t="shared" si="26"/>
        <v>1.811116694907008E-3</v>
      </c>
      <c r="X232" s="65">
        <f t="shared" si="26"/>
        <v>2.0098721312483657E-3</v>
      </c>
      <c r="Y232" s="65">
        <f t="shared" si="26"/>
        <v>2.2087833252623567E-3</v>
      </c>
      <c r="Z232" s="65">
        <f t="shared" si="26"/>
        <v>2.4061568594056031E-3</v>
      </c>
      <c r="AA232" s="65">
        <f t="shared" si="26"/>
        <v>2.3629239099060458E-3</v>
      </c>
      <c r="AB232" s="65">
        <f t="shared" si="26"/>
        <v>2.3060149958497728E-3</v>
      </c>
      <c r="AC232" s="65">
        <f t="shared" si="26"/>
        <v>2.2361720119834492E-3</v>
      </c>
      <c r="AD232" s="65">
        <f t="shared" si="26"/>
        <v>2.1541368530537401E-3</v>
      </c>
      <c r="AE232" s="65">
        <f t="shared" si="26"/>
        <v>2.0606514138073132E-3</v>
      </c>
      <c r="AF232" s="65">
        <f t="shared" si="26"/>
        <v>1.9564575889908327E-3</v>
      </c>
      <c r="AG232" s="65">
        <f t="shared" si="26"/>
        <v>1.8422972733509659E-3</v>
      </c>
      <c r="AH232" s="65">
        <f t="shared" si="26"/>
        <v>1.718912361634378E-3</v>
      </c>
      <c r="AI232" s="65">
        <f t="shared" si="26"/>
        <v>1.5870447485877347E-3</v>
      </c>
      <c r="AJ232" s="66">
        <f t="shared" si="26"/>
        <v>1.4474363289577023E-3</v>
      </c>
    </row>
    <row r="233" spans="1:36" customFormat="1" x14ac:dyDescent="0.3">
      <c r="A233" s="7" t="s">
        <v>154</v>
      </c>
      <c r="B233" s="76" t="s">
        <v>529</v>
      </c>
      <c r="C233" s="172">
        <f t="shared" ref="C233:AJ237" si="27">+C$75*C145</f>
        <v>1.900418761809273E-4</v>
      </c>
      <c r="D233" s="172">
        <f t="shared" si="27"/>
        <v>3.5957575991439064E-4</v>
      </c>
      <c r="E233" s="172">
        <f t="shared" si="27"/>
        <v>5.2288178883296271E-4</v>
      </c>
      <c r="F233" s="172">
        <f t="shared" si="27"/>
        <v>4.4410939028511731E-4</v>
      </c>
      <c r="G233" s="172">
        <f t="shared" si="27"/>
        <v>1.1566303581820071E-3</v>
      </c>
      <c r="H233" s="172">
        <f t="shared" si="27"/>
        <v>1.6851809452309813E-3</v>
      </c>
      <c r="I233" s="172">
        <f t="shared" si="27"/>
        <v>1.7013217225545798E-3</v>
      </c>
      <c r="J233" s="172">
        <f t="shared" si="27"/>
        <v>1.7157085150663295E-3</v>
      </c>
      <c r="K233" s="172">
        <f t="shared" si="27"/>
        <v>1.7283491950668695E-3</v>
      </c>
      <c r="L233" s="172">
        <f t="shared" si="27"/>
        <v>1.7392516348568384E-3</v>
      </c>
      <c r="M233" s="172">
        <f t="shared" si="27"/>
        <v>1.7484237067368757E-3</v>
      </c>
      <c r="N233" s="173">
        <f t="shared" si="27"/>
        <v>1.7558732830076185E-3</v>
      </c>
      <c r="O233" s="65">
        <f t="shared" si="27"/>
        <v>1.7616082359697067E-3</v>
      </c>
      <c r="P233" s="65">
        <f t="shared" si="27"/>
        <v>1.7656364379237796E-3</v>
      </c>
      <c r="Q233" s="65">
        <f t="shared" si="27"/>
        <v>1.619795006867321E-3</v>
      </c>
      <c r="R233" s="65">
        <f t="shared" si="27"/>
        <v>1.4795634377708295E-3</v>
      </c>
      <c r="S233" s="65">
        <f t="shared" si="27"/>
        <v>1.3449174699515572E-3</v>
      </c>
      <c r="T233" s="65">
        <f t="shared" si="27"/>
        <v>1.2158328427267565E-3</v>
      </c>
      <c r="U233" s="65">
        <f t="shared" si="27"/>
        <v>1.0922852954136782E-3</v>
      </c>
      <c r="V233" s="65">
        <f t="shared" si="27"/>
        <v>9.7425056732957456E-4</v>
      </c>
      <c r="W233" s="65">
        <f t="shared" si="27"/>
        <v>8.6170439779169718E-4</v>
      </c>
      <c r="X233" s="65">
        <f t="shared" si="27"/>
        <v>7.5462252611729821E-4</v>
      </c>
      <c r="Y233" s="65">
        <f t="shared" si="27"/>
        <v>6.529806916236293E-4</v>
      </c>
      <c r="Z233" s="65">
        <f t="shared" si="27"/>
        <v>5.5675463362794201E-4</v>
      </c>
      <c r="AA233" s="65">
        <f t="shared" si="27"/>
        <v>5.0007260154126358E-4</v>
      </c>
      <c r="AB233" s="65">
        <f t="shared" si="27"/>
        <v>4.4519826861707168E-4</v>
      </c>
      <c r="AC233" s="65">
        <f t="shared" si="27"/>
        <v>3.9212385076824077E-4</v>
      </c>
      <c r="AD233" s="65">
        <f t="shared" si="27"/>
        <v>3.4084156390764506E-4</v>
      </c>
      <c r="AE233" s="65">
        <f t="shared" si="27"/>
        <v>2.9134362394815899E-4</v>
      </c>
      <c r="AF233" s="65">
        <f t="shared" si="27"/>
        <v>2.4362224680265682E-4</v>
      </c>
      <c r="AG233" s="65">
        <f t="shared" si="27"/>
        <v>1.9766964838401286E-4</v>
      </c>
      <c r="AH233" s="65">
        <f t="shared" si="27"/>
        <v>1.5347804460510146E-4</v>
      </c>
      <c r="AI233" s="65">
        <f t="shared" si="27"/>
        <v>1.1103965137879698E-4</v>
      </c>
      <c r="AJ233" s="66">
        <f t="shared" si="27"/>
        <v>7.0346684617973742E-5</v>
      </c>
    </row>
    <row r="234" spans="1:36" customFormat="1" x14ac:dyDescent="0.3">
      <c r="A234" s="7" t="s">
        <v>64</v>
      </c>
      <c r="B234" s="76" t="s">
        <v>529</v>
      </c>
      <c r="C234" s="172">
        <f t="shared" si="27"/>
        <v>1.5336128359694685E-2</v>
      </c>
      <c r="D234" s="172">
        <f t="shared" si="27"/>
        <v>1.6343396212037911E-2</v>
      </c>
      <c r="E234" s="172">
        <f t="shared" si="27"/>
        <v>1.6755562223159468E-2</v>
      </c>
      <c r="F234" s="172">
        <f t="shared" si="27"/>
        <v>1.6312970321016293E-2</v>
      </c>
      <c r="G234" s="172">
        <f t="shared" si="27"/>
        <v>2.0177518470816433E-2</v>
      </c>
      <c r="H234" s="172">
        <f t="shared" si="27"/>
        <v>1.9667215298421813E-2</v>
      </c>
      <c r="I234" s="172">
        <f t="shared" si="27"/>
        <v>1.9195446778985787E-2</v>
      </c>
      <c r="J234" s="172">
        <f t="shared" si="27"/>
        <v>1.8689983453123813E-2</v>
      </c>
      <c r="K234" s="172">
        <f t="shared" si="27"/>
        <v>1.815289458480952E-2</v>
      </c>
      <c r="L234" s="172">
        <f t="shared" si="27"/>
        <v>1.758624943801651E-2</v>
      </c>
      <c r="M234" s="172">
        <f t="shared" si="27"/>
        <v>1.699211727671841E-2</v>
      </c>
      <c r="N234" s="173">
        <f t="shared" si="27"/>
        <v>1.6372567364888822E-2</v>
      </c>
      <c r="O234" s="65">
        <f t="shared" si="27"/>
        <v>1.5729668966501364E-2</v>
      </c>
      <c r="P234" s="65">
        <f t="shared" si="27"/>
        <v>1.5065491345529656E-2</v>
      </c>
      <c r="Q234" s="65">
        <f t="shared" si="27"/>
        <v>1.3176759629613006E-2</v>
      </c>
      <c r="R234" s="65">
        <f t="shared" si="27"/>
        <v>1.1445613588901104E-2</v>
      </c>
      <c r="S234" s="65">
        <f t="shared" si="27"/>
        <v>9.8656762112485086E-3</v>
      </c>
      <c r="T234" s="65">
        <f t="shared" si="27"/>
        <v>8.430570484509764E-3</v>
      </c>
      <c r="U234" s="65">
        <f t="shared" si="27"/>
        <v>7.1339193965394166E-3</v>
      </c>
      <c r="V234" s="65">
        <f t="shared" si="27"/>
        <v>5.9693459351920176E-3</v>
      </c>
      <c r="W234" s="65">
        <f t="shared" si="27"/>
        <v>4.9304730883221147E-3</v>
      </c>
      <c r="X234" s="65">
        <f t="shared" si="27"/>
        <v>4.0109238437842564E-3</v>
      </c>
      <c r="Y234" s="65">
        <f t="shared" si="27"/>
        <v>3.2043211894329927E-3</v>
      </c>
      <c r="Z234" s="65">
        <f t="shared" si="27"/>
        <v>2.5042881131228699E-3</v>
      </c>
      <c r="AA234" s="65">
        <f t="shared" si="27"/>
        <v>2.0440459311954085E-3</v>
      </c>
      <c r="AB234" s="65">
        <f t="shared" si="27"/>
        <v>1.6364062338729004E-3</v>
      </c>
      <c r="AC234" s="65">
        <f t="shared" si="27"/>
        <v>1.2793229444370243E-3</v>
      </c>
      <c r="AD234" s="65">
        <f t="shared" si="27"/>
        <v>9.7074998616946079E-4</v>
      </c>
      <c r="AE234" s="65">
        <f t="shared" si="27"/>
        <v>7.0864128235188827E-4</v>
      </c>
      <c r="AF234" s="65">
        <f t="shared" si="27"/>
        <v>4.9095075626598525E-4</v>
      </c>
      <c r="AG234" s="65">
        <f t="shared" si="27"/>
        <v>3.1563233119343177E-4</v>
      </c>
      <c r="AH234" s="65">
        <f t="shared" si="27"/>
        <v>1.8063993041590664E-4</v>
      </c>
      <c r="AI234" s="65">
        <f t="shared" si="27"/>
        <v>8.3927477215089126E-5</v>
      </c>
      <c r="AJ234" s="66">
        <f t="shared" si="27"/>
        <v>2.3448894872657919E-5</v>
      </c>
    </row>
    <row r="235" spans="1:36" customFormat="1" x14ac:dyDescent="0.3">
      <c r="A235" s="7" t="s">
        <v>155</v>
      </c>
      <c r="B235" s="76" t="s">
        <v>529</v>
      </c>
      <c r="C235" s="172">
        <f t="shared" si="27"/>
        <v>0</v>
      </c>
      <c r="D235" s="172">
        <f t="shared" si="27"/>
        <v>0</v>
      </c>
      <c r="E235" s="172">
        <f t="shared" si="27"/>
        <v>0</v>
      </c>
      <c r="F235" s="172">
        <f t="shared" si="27"/>
        <v>0</v>
      </c>
      <c r="G235" s="172">
        <f t="shared" si="27"/>
        <v>0</v>
      </c>
      <c r="H235" s="172">
        <f t="shared" si="27"/>
        <v>0</v>
      </c>
      <c r="I235" s="172">
        <f t="shared" si="27"/>
        <v>0</v>
      </c>
      <c r="J235" s="172">
        <f t="shared" si="27"/>
        <v>0</v>
      </c>
      <c r="K235" s="172">
        <f t="shared" si="27"/>
        <v>0</v>
      </c>
      <c r="L235" s="172">
        <f t="shared" si="27"/>
        <v>0</v>
      </c>
      <c r="M235" s="172">
        <f t="shared" si="27"/>
        <v>0</v>
      </c>
      <c r="N235" s="173">
        <f t="shared" si="27"/>
        <v>0</v>
      </c>
      <c r="O235" s="65">
        <f t="shared" si="27"/>
        <v>0</v>
      </c>
      <c r="P235" s="65">
        <f t="shared" si="27"/>
        <v>0</v>
      </c>
      <c r="Q235" s="65">
        <f t="shared" si="27"/>
        <v>0</v>
      </c>
      <c r="R235" s="65">
        <f t="shared" si="27"/>
        <v>0</v>
      </c>
      <c r="S235" s="65">
        <f t="shared" si="27"/>
        <v>0</v>
      </c>
      <c r="T235" s="65">
        <f t="shared" si="27"/>
        <v>0</v>
      </c>
      <c r="U235" s="65">
        <f t="shared" si="27"/>
        <v>0</v>
      </c>
      <c r="V235" s="65">
        <f t="shared" si="27"/>
        <v>0</v>
      </c>
      <c r="W235" s="65">
        <f t="shared" si="27"/>
        <v>0</v>
      </c>
      <c r="X235" s="65">
        <f t="shared" si="27"/>
        <v>0</v>
      </c>
      <c r="Y235" s="65">
        <f t="shared" si="27"/>
        <v>0</v>
      </c>
      <c r="Z235" s="65">
        <f t="shared" si="27"/>
        <v>0</v>
      </c>
      <c r="AA235" s="65">
        <f t="shared" si="27"/>
        <v>0</v>
      </c>
      <c r="AB235" s="65">
        <f t="shared" si="27"/>
        <v>0</v>
      </c>
      <c r="AC235" s="65">
        <f t="shared" si="27"/>
        <v>0</v>
      </c>
      <c r="AD235" s="65">
        <f t="shared" si="27"/>
        <v>0</v>
      </c>
      <c r="AE235" s="65">
        <f t="shared" si="27"/>
        <v>0</v>
      </c>
      <c r="AF235" s="65">
        <f t="shared" si="27"/>
        <v>0</v>
      </c>
      <c r="AG235" s="65">
        <f t="shared" si="27"/>
        <v>0</v>
      </c>
      <c r="AH235" s="65">
        <f t="shared" si="27"/>
        <v>0</v>
      </c>
      <c r="AI235" s="65">
        <f t="shared" si="27"/>
        <v>0</v>
      </c>
      <c r="AJ235" s="66">
        <f t="shared" si="27"/>
        <v>0</v>
      </c>
    </row>
    <row r="236" spans="1:36" customFormat="1" x14ac:dyDescent="0.3">
      <c r="A236" s="7" t="s">
        <v>156</v>
      </c>
      <c r="B236" s="76" t="s">
        <v>529</v>
      </c>
      <c r="C236" s="172">
        <f t="shared" si="27"/>
        <v>1.3454946351540488E-4</v>
      </c>
      <c r="D236" s="172">
        <f t="shared" si="27"/>
        <v>1.4714937044099402E-4</v>
      </c>
      <c r="E236" s="172">
        <f t="shared" si="27"/>
        <v>1.0364866180928289E-4</v>
      </c>
      <c r="F236" s="172">
        <f t="shared" si="27"/>
        <v>7.5588515772437152E-5</v>
      </c>
      <c r="G236" s="172">
        <f t="shared" si="27"/>
        <v>1.4736777183056534E-4</v>
      </c>
      <c r="H236" s="172">
        <f t="shared" si="27"/>
        <v>1.4632110469438054E-4</v>
      </c>
      <c r="I236" s="172">
        <f t="shared" si="27"/>
        <v>2.9793940313967946E-4</v>
      </c>
      <c r="J236" s="172">
        <f t="shared" si="27"/>
        <v>4.5241469305822327E-4</v>
      </c>
      <c r="K236" s="172">
        <f t="shared" si="27"/>
        <v>6.0929769892623283E-4</v>
      </c>
      <c r="L236" s="172">
        <f t="shared" si="27"/>
        <v>7.6813914521992835E-4</v>
      </c>
      <c r="M236" s="172">
        <f t="shared" si="27"/>
        <v>9.2848975641553113E-4</v>
      </c>
      <c r="N236" s="173">
        <f t="shared" si="27"/>
        <v>1.0899002569892617E-3</v>
      </c>
      <c r="O236" s="65">
        <f t="shared" si="27"/>
        <v>1.25192137141734E-3</v>
      </c>
      <c r="P236" s="65">
        <f t="shared" si="27"/>
        <v>1.414103824175988E-3</v>
      </c>
      <c r="Q236" s="65">
        <f t="shared" si="27"/>
        <v>1.4439161083381394E-3</v>
      </c>
      <c r="R236" s="65">
        <f t="shared" si="27"/>
        <v>1.4532545788227601E-3</v>
      </c>
      <c r="S236" s="65">
        <f t="shared" si="27"/>
        <v>1.4435038030452838E-3</v>
      </c>
      <c r="T236" s="65">
        <f t="shared" si="27"/>
        <v>1.4160483484211429E-3</v>
      </c>
      <c r="U236" s="65">
        <f t="shared" si="27"/>
        <v>1.3722727823657686E-3</v>
      </c>
      <c r="V236" s="65">
        <f t="shared" si="27"/>
        <v>1.3135616722945939E-3</v>
      </c>
      <c r="W236" s="65">
        <f t="shared" si="27"/>
        <v>1.2412995856230513E-3</v>
      </c>
      <c r="X236" s="65">
        <f t="shared" si="27"/>
        <v>1.1568710897665732E-3</v>
      </c>
      <c r="Y236" s="65">
        <f t="shared" si="27"/>
        <v>1.0616607521405916E-3</v>
      </c>
      <c r="Z236" s="65">
        <f t="shared" si="27"/>
        <v>9.5705314016053934E-4</v>
      </c>
      <c r="AA236" s="65">
        <f t="shared" si="27"/>
        <v>9.0633077537681755E-4</v>
      </c>
      <c r="AB236" s="65">
        <f t="shared" si="27"/>
        <v>8.4859624903088214E-4</v>
      </c>
      <c r="AC236" s="65">
        <f t="shared" si="27"/>
        <v>7.8429380226404625E-4</v>
      </c>
      <c r="AD236" s="65">
        <f t="shared" si="27"/>
        <v>7.1386767621762234E-4</v>
      </c>
      <c r="AE236" s="65">
        <f t="shared" si="27"/>
        <v>6.377621120329239E-4</v>
      </c>
      <c r="AF236" s="65">
        <f t="shared" si="27"/>
        <v>5.5642135085126371E-4</v>
      </c>
      <c r="AG236" s="65">
        <f t="shared" si="27"/>
        <v>4.7028963381395443E-4</v>
      </c>
      <c r="AH236" s="65">
        <f t="shared" si="27"/>
        <v>3.7981120206230946E-4</v>
      </c>
      <c r="AI236" s="65">
        <f t="shared" si="27"/>
        <v>2.8543029673764128E-4</v>
      </c>
      <c r="AJ236" s="66">
        <f t="shared" si="27"/>
        <v>1.8759115898126335E-4</v>
      </c>
    </row>
    <row r="237" spans="1:36" customFormat="1" x14ac:dyDescent="0.3">
      <c r="A237" s="7" t="s">
        <v>466</v>
      </c>
      <c r="B237" s="76" t="s">
        <v>529</v>
      </c>
      <c r="C237" s="172">
        <f t="shared" si="27"/>
        <v>0</v>
      </c>
      <c r="D237" s="172">
        <f t="shared" si="27"/>
        <v>0</v>
      </c>
      <c r="E237" s="172">
        <f t="shared" si="27"/>
        <v>0</v>
      </c>
      <c r="F237" s="172">
        <f t="shared" si="27"/>
        <v>0</v>
      </c>
      <c r="G237" s="172">
        <f t="shared" si="27"/>
        <v>0</v>
      </c>
      <c r="H237" s="172">
        <f t="shared" si="27"/>
        <v>0</v>
      </c>
      <c r="I237" s="172">
        <f t="shared" si="27"/>
        <v>5.4345404883794982E-4</v>
      </c>
      <c r="J237" s="172">
        <f t="shared" si="27"/>
        <v>1.0977950874341245E-3</v>
      </c>
      <c r="K237" s="172">
        <f t="shared" si="27"/>
        <v>1.6613952550380501E-3</v>
      </c>
      <c r="L237" s="172">
        <f t="shared" si="27"/>
        <v>2.2326266908992529E-3</v>
      </c>
      <c r="M237" s="172">
        <f t="shared" si="27"/>
        <v>2.8098615342672596E-3</v>
      </c>
      <c r="N237" s="173">
        <f t="shared" si="27"/>
        <v>3.3914719243915937E-3</v>
      </c>
      <c r="O237" s="65">
        <f t="shared" si="27"/>
        <v>3.9758300005217836E-3</v>
      </c>
      <c r="P237" s="65">
        <f t="shared" si="27"/>
        <v>4.5613079019073558E-3</v>
      </c>
      <c r="Q237" s="65">
        <f t="shared" si="27"/>
        <v>4.7149753775279427E-3</v>
      </c>
      <c r="R237" s="65">
        <f t="shared" si="27"/>
        <v>4.7928105351648983E-3</v>
      </c>
      <c r="S237" s="65">
        <f t="shared" si="27"/>
        <v>4.7998300802309943E-3</v>
      </c>
      <c r="T237" s="65">
        <f t="shared" si="27"/>
        <v>4.741050718138998E-3</v>
      </c>
      <c r="U237" s="65">
        <f t="shared" si="27"/>
        <v>4.6214891543016751E-3</v>
      </c>
      <c r="V237" s="65">
        <f t="shared" si="27"/>
        <v>4.4461620941317927E-3</v>
      </c>
      <c r="W237" s="65">
        <f t="shared" si="27"/>
        <v>4.2200862430421182E-3</v>
      </c>
      <c r="X237" s="65">
        <f t="shared" si="27"/>
        <v>3.948278306445418E-3</v>
      </c>
      <c r="Y237" s="65">
        <f t="shared" si="27"/>
        <v>3.6357549897544617E-3</v>
      </c>
      <c r="Z237" s="65">
        <f t="shared" si="27"/>
        <v>3.2875329983820148E-3</v>
      </c>
      <c r="AA237" s="65">
        <f t="shared" si="27"/>
        <v>3.121835088293157E-3</v>
      </c>
      <c r="AB237" s="65">
        <f t="shared" si="27"/>
        <v>2.9302007515208538E-3</v>
      </c>
      <c r="AC237" s="65">
        <f t="shared" si="27"/>
        <v>2.7142396077292391E-3</v>
      </c>
      <c r="AD237" s="65">
        <f t="shared" si="27"/>
        <v>2.4755612765824451E-3</v>
      </c>
      <c r="AE237" s="65">
        <f t="shared" si="27"/>
        <v>2.2157753777446079E-3</v>
      </c>
      <c r="AF237" s="65">
        <f t="shared" si="27"/>
        <v>1.9364915308798583E-3</v>
      </c>
      <c r="AG237" s="65">
        <f t="shared" si="27"/>
        <v>1.639319355652332E-3</v>
      </c>
      <c r="AH237" s="65">
        <f t="shared" si="27"/>
        <v>1.3258684717261612E-3</v>
      </c>
      <c r="AI237" s="65">
        <f t="shared" si="27"/>
        <v>9.9774849876547956E-4</v>
      </c>
      <c r="AJ237" s="66">
        <f t="shared" si="27"/>
        <v>6.5656905643442156E-4</v>
      </c>
    </row>
    <row r="238" spans="1:36" customFormat="1" x14ac:dyDescent="0.3">
      <c r="A238" s="7" t="s">
        <v>157</v>
      </c>
      <c r="B238" s="76" t="s">
        <v>529</v>
      </c>
      <c r="C238" s="178">
        <f t="shared" ref="C238:AJ238" si="28">+C$61*C150</f>
        <v>2.4248581843560654E-3</v>
      </c>
      <c r="D238" s="178">
        <f t="shared" si="28"/>
        <v>2.4402470263876317E-3</v>
      </c>
      <c r="E238" s="178">
        <f t="shared" si="28"/>
        <v>2.4468310780143272E-3</v>
      </c>
      <c r="F238" s="178">
        <f t="shared" si="28"/>
        <v>2.3044681732243438E-3</v>
      </c>
      <c r="G238" s="178">
        <f t="shared" si="28"/>
        <v>2.4703251295677239E-3</v>
      </c>
      <c r="H238" s="178">
        <f t="shared" si="28"/>
        <v>2.5278316256212761E-3</v>
      </c>
      <c r="I238" s="178">
        <f t="shared" si="28"/>
        <v>7.2704311382633417E-3</v>
      </c>
      <c r="J238" s="178">
        <f t="shared" si="28"/>
        <v>1.1843625249471785E-2</v>
      </c>
      <c r="K238" s="178">
        <f t="shared" si="28"/>
        <v>1.6247413959246611E-2</v>
      </c>
      <c r="L238" s="178">
        <f t="shared" si="28"/>
        <v>2.0481797267587819E-2</v>
      </c>
      <c r="M238" s="178">
        <f t="shared" si="28"/>
        <v>2.4546775174495404E-2</v>
      </c>
      <c r="N238" s="179">
        <f t="shared" si="28"/>
        <v>2.8442347679969372E-2</v>
      </c>
      <c r="O238" s="65">
        <f t="shared" si="28"/>
        <v>3.2168514784009714E-2</v>
      </c>
      <c r="P238" s="65">
        <f t="shared" si="28"/>
        <v>3.5725276486616442E-2</v>
      </c>
      <c r="Q238" s="65">
        <f t="shared" si="28"/>
        <v>4.6974639755307669E-2</v>
      </c>
      <c r="R238" s="65">
        <f t="shared" si="28"/>
        <v>5.7579165625975016E-2</v>
      </c>
      <c r="S238" s="65">
        <f t="shared" si="28"/>
        <v>6.7538854098618484E-2</v>
      </c>
      <c r="T238" s="65">
        <f t="shared" si="28"/>
        <v>7.6853705173238099E-2</v>
      </c>
      <c r="U238" s="65">
        <f t="shared" si="28"/>
        <v>8.5523718849833799E-2</v>
      </c>
      <c r="V238" s="65">
        <f t="shared" si="28"/>
        <v>9.3548895128405654E-2</v>
      </c>
      <c r="W238" s="65">
        <f t="shared" si="28"/>
        <v>0.10092923400895361</v>
      </c>
      <c r="X238" s="65">
        <f t="shared" si="28"/>
        <v>0.10766473549147769</v>
      </c>
      <c r="Y238" s="65">
        <f t="shared" si="28"/>
        <v>0.1137553995759779</v>
      </c>
      <c r="Z238" s="65">
        <f t="shared" si="28"/>
        <v>0.11920122626245423</v>
      </c>
      <c r="AA238" s="65">
        <f t="shared" si="28"/>
        <v>0.12097392267101477</v>
      </c>
      <c r="AB238" s="65">
        <f t="shared" si="28"/>
        <v>0.12261048593928772</v>
      </c>
      <c r="AC238" s="65">
        <f t="shared" si="28"/>
        <v>0.12411091606727304</v>
      </c>
      <c r="AD238" s="65">
        <f t="shared" si="28"/>
        <v>0.12547521305497075</v>
      </c>
      <c r="AE238" s="65">
        <f t="shared" si="28"/>
        <v>0.12670337690238087</v>
      </c>
      <c r="AF238" s="65">
        <f t="shared" si="28"/>
        <v>0.12779540760950336</v>
      </c>
      <c r="AG238" s="65">
        <f t="shared" si="28"/>
        <v>0.12875130517633826</v>
      </c>
      <c r="AH238" s="65">
        <f t="shared" si="28"/>
        <v>0.12957106960288553</v>
      </c>
      <c r="AI238" s="65">
        <f t="shared" si="28"/>
        <v>0.13025470088914518</v>
      </c>
      <c r="AJ238" s="66">
        <f t="shared" si="28"/>
        <v>0.13080219903511725</v>
      </c>
    </row>
    <row r="239" spans="1:36" customFormat="1" x14ac:dyDescent="0.3">
      <c r="A239" s="7" t="s">
        <v>470</v>
      </c>
      <c r="B239" s="76" t="s">
        <v>529</v>
      </c>
      <c r="C239" s="172">
        <f t="shared" ref="C239:AJ240" si="29">+C$76*C151</f>
        <v>0</v>
      </c>
      <c r="D239" s="172">
        <f t="shared" si="29"/>
        <v>0</v>
      </c>
      <c r="E239" s="172">
        <f t="shared" si="29"/>
        <v>0</v>
      </c>
      <c r="F239" s="172">
        <f t="shared" si="29"/>
        <v>0</v>
      </c>
      <c r="G239" s="172">
        <f t="shared" si="29"/>
        <v>0</v>
      </c>
      <c r="H239" s="172">
        <f t="shared" si="29"/>
        <v>0</v>
      </c>
      <c r="I239" s="172">
        <f t="shared" si="29"/>
        <v>3.0482985537754419E-4</v>
      </c>
      <c r="J239" s="172">
        <f t="shared" si="29"/>
        <v>5.9887119301183737E-4</v>
      </c>
      <c r="K239" s="172">
        <f t="shared" si="29"/>
        <v>8.821240129028798E-4</v>
      </c>
      <c r="L239" s="172">
        <f t="shared" si="29"/>
        <v>1.1545883150506713E-3</v>
      </c>
      <c r="M239" s="172">
        <f t="shared" si="29"/>
        <v>1.4162640994552118E-3</v>
      </c>
      <c r="N239" s="173">
        <f t="shared" si="29"/>
        <v>1.6671513661165017E-3</v>
      </c>
      <c r="O239" s="65">
        <f t="shared" si="29"/>
        <v>1.9072501150345401E-3</v>
      </c>
      <c r="P239" s="65">
        <f t="shared" si="29"/>
        <v>2.1365603462093282E-3</v>
      </c>
      <c r="Q239" s="65">
        <f t="shared" si="29"/>
        <v>5.3451517584002422E-3</v>
      </c>
      <c r="R239" s="65">
        <f t="shared" si="29"/>
        <v>8.3162337395328145E-3</v>
      </c>
      <c r="S239" s="65">
        <f t="shared" si="29"/>
        <v>1.1055079486775714E-2</v>
      </c>
      <c r="T239" s="65">
        <f t="shared" si="29"/>
        <v>1.3566962197297611E-2</v>
      </c>
      <c r="U239" s="65">
        <f t="shared" si="29"/>
        <v>1.5857155068267164E-2</v>
      </c>
      <c r="V239" s="65">
        <f t="shared" si="29"/>
        <v>1.7930931296853046E-2</v>
      </c>
      <c r="W239" s="65">
        <f t="shared" si="29"/>
        <v>1.9793564080223928E-2</v>
      </c>
      <c r="X239" s="65">
        <f t="shared" si="29"/>
        <v>2.1450326615548465E-2</v>
      </c>
      <c r="Y239" s="65">
        <f t="shared" si="29"/>
        <v>2.2906492099995335E-2</v>
      </c>
      <c r="Z239" s="65">
        <f t="shared" si="29"/>
        <v>2.4167333730733202E-2</v>
      </c>
      <c r="AA239" s="65">
        <f t="shared" si="29"/>
        <v>2.5984514956815846E-2</v>
      </c>
      <c r="AB239" s="65">
        <f t="shared" si="29"/>
        <v>2.7667278264702652E-2</v>
      </c>
      <c r="AC239" s="65">
        <f t="shared" si="29"/>
        <v>2.9218608248522796E-2</v>
      </c>
      <c r="AD239" s="65">
        <f t="shared" si="29"/>
        <v>3.0641489502405476E-2</v>
      </c>
      <c r="AE239" s="65">
        <f t="shared" si="29"/>
        <v>3.1938906620479858E-2</v>
      </c>
      <c r="AF239" s="65">
        <f t="shared" si="29"/>
        <v>3.3113844196875117E-2</v>
      </c>
      <c r="AG239" s="65">
        <f t="shared" si="29"/>
        <v>3.4169286825720444E-2</v>
      </c>
      <c r="AH239" s="65">
        <f t="shared" si="29"/>
        <v>3.5108219101145012E-2</v>
      </c>
      <c r="AI239" s="65">
        <f t="shared" si="29"/>
        <v>3.5933625617278017E-2</v>
      </c>
      <c r="AJ239" s="66">
        <f t="shared" si="29"/>
        <v>3.6648490968248626E-2</v>
      </c>
    </row>
    <row r="240" spans="1:36" customFormat="1" x14ac:dyDescent="0.3">
      <c r="A240" s="7" t="s">
        <v>471</v>
      </c>
      <c r="B240" s="76" t="s">
        <v>529</v>
      </c>
      <c r="C240" s="172">
        <f t="shared" si="29"/>
        <v>0</v>
      </c>
      <c r="D240" s="172">
        <f t="shared" si="29"/>
        <v>0</v>
      </c>
      <c r="E240" s="172">
        <f t="shared" si="29"/>
        <v>0</v>
      </c>
      <c r="F240" s="172">
        <f t="shared" si="29"/>
        <v>0</v>
      </c>
      <c r="G240" s="172">
        <f t="shared" si="29"/>
        <v>0</v>
      </c>
      <c r="H240" s="172">
        <f t="shared" si="29"/>
        <v>0</v>
      </c>
      <c r="I240" s="172">
        <f t="shared" si="29"/>
        <v>0</v>
      </c>
      <c r="J240" s="172">
        <f t="shared" si="29"/>
        <v>0</v>
      </c>
      <c r="K240" s="172">
        <f t="shared" si="29"/>
        <v>0</v>
      </c>
      <c r="L240" s="172">
        <f t="shared" si="29"/>
        <v>0</v>
      </c>
      <c r="M240" s="172">
        <f t="shared" si="29"/>
        <v>0</v>
      </c>
      <c r="N240" s="173">
        <f t="shared" si="29"/>
        <v>0</v>
      </c>
      <c r="O240" s="65">
        <f t="shared" si="29"/>
        <v>0</v>
      </c>
      <c r="P240" s="65">
        <f t="shared" si="29"/>
        <v>0</v>
      </c>
      <c r="Q240" s="65">
        <f t="shared" si="29"/>
        <v>5.3991431903032753E-5</v>
      </c>
      <c r="R240" s="65">
        <f t="shared" si="29"/>
        <v>1.6971905590883296E-4</v>
      </c>
      <c r="S240" s="65">
        <f t="shared" si="29"/>
        <v>3.4190967484873353E-4</v>
      </c>
      <c r="T240" s="65">
        <f t="shared" si="29"/>
        <v>5.6529009155406715E-4</v>
      </c>
      <c r="U240" s="65">
        <f t="shared" si="29"/>
        <v>8.3458710885616662E-4</v>
      </c>
      <c r="V240" s="65">
        <f t="shared" si="29"/>
        <v>1.1445275295863648E-3</v>
      </c>
      <c r="W240" s="65">
        <f t="shared" si="29"/>
        <v>1.4898381565759946E-3</v>
      </c>
      <c r="X240" s="65">
        <f t="shared" si="29"/>
        <v>1.8652457926563882E-3</v>
      </c>
      <c r="Y240" s="65">
        <f t="shared" si="29"/>
        <v>2.2654772406588792E-3</v>
      </c>
      <c r="Z240" s="65">
        <f t="shared" si="29"/>
        <v>2.6852593034148004E-3</v>
      </c>
      <c r="AA240" s="65">
        <f t="shared" si="29"/>
        <v>3.2115692643255546E-3</v>
      </c>
      <c r="AB240" s="65">
        <f t="shared" si="29"/>
        <v>3.7728106724594533E-3</v>
      </c>
      <c r="AC240" s="65">
        <f t="shared" si="29"/>
        <v>4.3659989336873144E-3</v>
      </c>
      <c r="AD240" s="65">
        <f t="shared" si="29"/>
        <v>4.9881494538799604E-3</v>
      </c>
      <c r="AE240" s="65">
        <f t="shared" si="29"/>
        <v>5.6362776389082096E-3</v>
      </c>
      <c r="AF240" s="65">
        <f t="shared" si="29"/>
        <v>6.3073988946428785E-3</v>
      </c>
      <c r="AG240" s="65">
        <f t="shared" si="29"/>
        <v>6.9985286269547888E-3</v>
      </c>
      <c r="AH240" s="65">
        <f t="shared" si="29"/>
        <v>7.7066822417147587E-3</v>
      </c>
      <c r="AI240" s="65">
        <f t="shared" si="29"/>
        <v>8.4288751447936083E-3</v>
      </c>
      <c r="AJ240" s="66">
        <f t="shared" si="29"/>
        <v>9.1621227420621565E-3</v>
      </c>
    </row>
    <row r="241" spans="1:36" customFormat="1" x14ac:dyDescent="0.3">
      <c r="A241" s="7" t="s">
        <v>158</v>
      </c>
      <c r="B241" s="76" t="s">
        <v>529</v>
      </c>
      <c r="C241" s="178">
        <f t="shared" ref="C241:AJ241" si="30">+C$84*C153</f>
        <v>0</v>
      </c>
      <c r="D241" s="178">
        <f t="shared" si="30"/>
        <v>0</v>
      </c>
      <c r="E241" s="178">
        <f t="shared" si="30"/>
        <v>0</v>
      </c>
      <c r="F241" s="178">
        <f t="shared" si="30"/>
        <v>0</v>
      </c>
      <c r="G241" s="178">
        <f t="shared" si="30"/>
        <v>0</v>
      </c>
      <c r="H241" s="178">
        <f t="shared" si="30"/>
        <v>0</v>
      </c>
      <c r="I241" s="178">
        <f t="shared" si="30"/>
        <v>0</v>
      </c>
      <c r="J241" s="178">
        <f t="shared" si="30"/>
        <v>0</v>
      </c>
      <c r="K241" s="178">
        <f t="shared" si="30"/>
        <v>0</v>
      </c>
      <c r="L241" s="178">
        <f t="shared" si="30"/>
        <v>0</v>
      </c>
      <c r="M241" s="178">
        <f t="shared" si="30"/>
        <v>0</v>
      </c>
      <c r="N241" s="179">
        <f t="shared" si="30"/>
        <v>0</v>
      </c>
      <c r="O241" s="65">
        <f t="shared" si="30"/>
        <v>0</v>
      </c>
      <c r="P241" s="65">
        <f t="shared" si="30"/>
        <v>0</v>
      </c>
      <c r="Q241" s="65">
        <f t="shared" si="30"/>
        <v>0</v>
      </c>
      <c r="R241" s="65">
        <f t="shared" si="30"/>
        <v>0</v>
      </c>
      <c r="S241" s="65">
        <f t="shared" si="30"/>
        <v>0</v>
      </c>
      <c r="T241" s="65">
        <f t="shared" si="30"/>
        <v>0</v>
      </c>
      <c r="U241" s="65">
        <f t="shared" si="30"/>
        <v>0</v>
      </c>
      <c r="V241" s="65">
        <f t="shared" si="30"/>
        <v>0</v>
      </c>
      <c r="W241" s="65">
        <f t="shared" si="30"/>
        <v>0</v>
      </c>
      <c r="X241" s="65">
        <f t="shared" si="30"/>
        <v>0</v>
      </c>
      <c r="Y241" s="65">
        <f t="shared" si="30"/>
        <v>0</v>
      </c>
      <c r="Z241" s="65">
        <f t="shared" si="30"/>
        <v>0</v>
      </c>
      <c r="AA241" s="65">
        <f t="shared" si="30"/>
        <v>0</v>
      </c>
      <c r="AB241" s="65">
        <f t="shared" si="30"/>
        <v>0</v>
      </c>
      <c r="AC241" s="65">
        <f t="shared" si="30"/>
        <v>0</v>
      </c>
      <c r="AD241" s="65">
        <f t="shared" si="30"/>
        <v>0</v>
      </c>
      <c r="AE241" s="65">
        <f t="shared" si="30"/>
        <v>0</v>
      </c>
      <c r="AF241" s="65">
        <f t="shared" si="30"/>
        <v>0</v>
      </c>
      <c r="AG241" s="65">
        <f t="shared" si="30"/>
        <v>0</v>
      </c>
      <c r="AH241" s="65">
        <f t="shared" si="30"/>
        <v>0</v>
      </c>
      <c r="AI241" s="65">
        <f t="shared" si="30"/>
        <v>0</v>
      </c>
      <c r="AJ241" s="66">
        <f t="shared" si="30"/>
        <v>0</v>
      </c>
    </row>
    <row r="242" spans="1:36" customFormat="1" x14ac:dyDescent="0.3">
      <c r="A242" s="7" t="s">
        <v>159</v>
      </c>
      <c r="B242" s="76" t="s">
        <v>529</v>
      </c>
      <c r="C242" s="172">
        <f t="shared" ref="C242:AJ242" si="31">+C$85*C154</f>
        <v>2.6366870207961236E-2</v>
      </c>
      <c r="D242" s="172">
        <f t="shared" si="31"/>
        <v>2.5782384959963021E-2</v>
      </c>
      <c r="E242" s="172">
        <f t="shared" si="31"/>
        <v>2.4839675906453654E-2</v>
      </c>
      <c r="F242" s="172">
        <f t="shared" si="31"/>
        <v>2.969061140682842E-2</v>
      </c>
      <c r="G242" s="172">
        <f t="shared" si="31"/>
        <v>2.5381585669530776E-2</v>
      </c>
      <c r="H242" s="172">
        <f t="shared" si="31"/>
        <v>2.2143091656688759E-2</v>
      </c>
      <c r="I242" s="172">
        <f t="shared" si="31"/>
        <v>2.1166038632046458E-2</v>
      </c>
      <c r="J242" s="172">
        <f t="shared" si="31"/>
        <v>2.0159206932808552E-2</v>
      </c>
      <c r="K242" s="172">
        <f t="shared" si="31"/>
        <v>1.9122596558975042E-2</v>
      </c>
      <c r="L242" s="172">
        <f t="shared" si="31"/>
        <v>1.8056207510545926E-2</v>
      </c>
      <c r="M242" s="172">
        <f t="shared" si="31"/>
        <v>1.6960039787521215E-2</v>
      </c>
      <c r="N242" s="173">
        <f t="shared" si="31"/>
        <v>1.5834093389900893E-2</v>
      </c>
      <c r="O242" s="65">
        <f t="shared" si="31"/>
        <v>1.4678368317684969E-2</v>
      </c>
      <c r="P242" s="65">
        <f t="shared" si="31"/>
        <v>1.3492864570873443E-2</v>
      </c>
      <c r="Q242" s="65">
        <f t="shared" si="31"/>
        <v>1.2278506759494835E-2</v>
      </c>
      <c r="R242" s="65">
        <f t="shared" si="31"/>
        <v>1.1034164804625397E-2</v>
      </c>
      <c r="S242" s="65">
        <f t="shared" si="31"/>
        <v>9.7598387062651261E-3</v>
      </c>
      <c r="T242" s="65">
        <f t="shared" si="31"/>
        <v>8.4555284644140249E-3</v>
      </c>
      <c r="U242" s="65">
        <f t="shared" si="31"/>
        <v>7.1212340790720949E-3</v>
      </c>
      <c r="V242" s="65">
        <f t="shared" si="31"/>
        <v>5.7569555502393344E-3</v>
      </c>
      <c r="W242" s="65">
        <f t="shared" si="31"/>
        <v>4.3626928779157475E-3</v>
      </c>
      <c r="X242" s="65">
        <f t="shared" si="31"/>
        <v>2.9384460621013271E-3</v>
      </c>
      <c r="Y242" s="65">
        <f t="shared" si="31"/>
        <v>1.4842151027960799E-3</v>
      </c>
      <c r="Z242" s="65">
        <f t="shared" si="31"/>
        <v>0</v>
      </c>
      <c r="AA242" s="65">
        <f t="shared" si="31"/>
        <v>0</v>
      </c>
      <c r="AB242" s="65">
        <f t="shared" si="31"/>
        <v>0</v>
      </c>
      <c r="AC242" s="65">
        <f t="shared" si="31"/>
        <v>0</v>
      </c>
      <c r="AD242" s="65">
        <f t="shared" si="31"/>
        <v>0</v>
      </c>
      <c r="AE242" s="65">
        <f t="shared" si="31"/>
        <v>0</v>
      </c>
      <c r="AF242" s="65">
        <f t="shared" si="31"/>
        <v>0</v>
      </c>
      <c r="AG242" s="65">
        <f t="shared" si="31"/>
        <v>0</v>
      </c>
      <c r="AH242" s="65">
        <f t="shared" si="31"/>
        <v>0</v>
      </c>
      <c r="AI242" s="65">
        <f t="shared" si="31"/>
        <v>0</v>
      </c>
      <c r="AJ242" s="66">
        <f t="shared" si="31"/>
        <v>0</v>
      </c>
    </row>
    <row r="243" spans="1:36" customFormat="1" x14ac:dyDescent="0.3">
      <c r="A243" s="7" t="s">
        <v>160</v>
      </c>
      <c r="B243" s="76" t="s">
        <v>529</v>
      </c>
      <c r="C243" s="178">
        <f t="shared" ref="C243:AJ243" si="32">+C$86*C155</f>
        <v>1.5148648077561751E-2</v>
      </c>
      <c r="D243" s="178">
        <f t="shared" si="32"/>
        <v>1.6430404325663273E-2</v>
      </c>
      <c r="E243" s="178">
        <f t="shared" si="32"/>
        <v>1.7012543955501638E-2</v>
      </c>
      <c r="F243" s="178">
        <f t="shared" si="32"/>
        <v>1.9104196471939991E-2</v>
      </c>
      <c r="G243" s="178">
        <f t="shared" si="32"/>
        <v>1.8160326317225941E-2</v>
      </c>
      <c r="H243" s="178">
        <f t="shared" si="32"/>
        <v>1.638817190590745E-2</v>
      </c>
      <c r="I243" s="178">
        <f t="shared" si="32"/>
        <v>1.7627508637082186E-2</v>
      </c>
      <c r="J243" s="178">
        <f t="shared" si="32"/>
        <v>1.889174301985316E-2</v>
      </c>
      <c r="K243" s="178">
        <f t="shared" si="32"/>
        <v>2.0180875054220369E-2</v>
      </c>
      <c r="L243" s="178">
        <f t="shared" si="32"/>
        <v>2.1494904740183816E-2</v>
      </c>
      <c r="M243" s="178">
        <f t="shared" si="32"/>
        <v>2.2833832077743504E-2</v>
      </c>
      <c r="N243" s="179">
        <f t="shared" si="32"/>
        <v>2.4197657066899428E-2</v>
      </c>
      <c r="O243" s="65">
        <f t="shared" si="32"/>
        <v>2.5586379707651593E-2</v>
      </c>
      <c r="P243" s="65">
        <f t="shared" si="32"/>
        <v>2.7E-2</v>
      </c>
      <c r="Q243" s="65">
        <f t="shared" si="32"/>
        <v>2.6025999999999997E-2</v>
      </c>
      <c r="R243" s="65">
        <f t="shared" si="32"/>
        <v>2.5024000000000001E-2</v>
      </c>
      <c r="S243" s="65">
        <f t="shared" si="32"/>
        <v>2.3994000000000001E-2</v>
      </c>
      <c r="T243" s="65">
        <f t="shared" si="32"/>
        <v>2.2935999999999998E-2</v>
      </c>
      <c r="U243" s="65">
        <f t="shared" si="32"/>
        <v>2.1849999999999998E-2</v>
      </c>
      <c r="V243" s="65">
        <f t="shared" si="32"/>
        <v>2.0736000000000001E-2</v>
      </c>
      <c r="W243" s="65">
        <f t="shared" si="32"/>
        <v>1.9594E-2</v>
      </c>
      <c r="X243" s="65">
        <f t="shared" si="32"/>
        <v>1.8423999999999999E-2</v>
      </c>
      <c r="Y243" s="65">
        <f t="shared" si="32"/>
        <v>1.7226000000000002E-2</v>
      </c>
      <c r="Z243" s="65">
        <f t="shared" si="32"/>
        <v>1.6E-2</v>
      </c>
      <c r="AA243" s="65">
        <f t="shared" si="32"/>
        <v>1.4454000000000003E-2</v>
      </c>
      <c r="AB243" s="65">
        <f t="shared" si="32"/>
        <v>1.2936000000000001E-2</v>
      </c>
      <c r="AC243" s="65">
        <f t="shared" si="32"/>
        <v>1.1446E-2</v>
      </c>
      <c r="AD243" s="65">
        <f t="shared" si="32"/>
        <v>9.9840000000000016E-3</v>
      </c>
      <c r="AE243" s="65">
        <f t="shared" si="32"/>
        <v>8.550000000000002E-3</v>
      </c>
      <c r="AF243" s="65">
        <f t="shared" si="32"/>
        <v>7.144000000000001E-3</v>
      </c>
      <c r="AG243" s="65">
        <f t="shared" si="32"/>
        <v>5.7660000000000003E-3</v>
      </c>
      <c r="AH243" s="65">
        <f t="shared" si="32"/>
        <v>4.4160000000000041E-3</v>
      </c>
      <c r="AI243" s="65">
        <f t="shared" si="32"/>
        <v>3.0940000000000026E-3</v>
      </c>
      <c r="AJ243" s="66">
        <f t="shared" si="32"/>
        <v>1.8E-3</v>
      </c>
    </row>
    <row r="244" spans="1:36" customFormat="1" x14ac:dyDescent="0.3">
      <c r="A244" s="7" t="s">
        <v>161</v>
      </c>
      <c r="B244" s="76" t="s">
        <v>529</v>
      </c>
      <c r="C244" s="172">
        <f t="shared" ref="C244:AJ244" si="33">+C$87*C156</f>
        <v>4.9304340962087315E-2</v>
      </c>
      <c r="D244" s="172">
        <f t="shared" si="33"/>
        <v>4.8634676772911549E-2</v>
      </c>
      <c r="E244" s="172">
        <f t="shared" si="33"/>
        <v>4.8611649616955077E-2</v>
      </c>
      <c r="F244" s="172">
        <f t="shared" si="33"/>
        <v>5.3847966044564717E-2</v>
      </c>
      <c r="G244" s="172">
        <f t="shared" si="33"/>
        <v>5.2810681132464614E-2</v>
      </c>
      <c r="H244" s="172">
        <f t="shared" si="33"/>
        <v>5.1185397533086124E-2</v>
      </c>
      <c r="I244" s="172">
        <f t="shared" si="33"/>
        <v>5.0519801303111775E-2</v>
      </c>
      <c r="J244" s="172">
        <f t="shared" si="33"/>
        <v>4.9823468369805592E-2</v>
      </c>
      <c r="K244" s="172">
        <f t="shared" si="33"/>
        <v>4.9096398733167568E-2</v>
      </c>
      <c r="L244" s="172">
        <f t="shared" si="33"/>
        <v>4.8338592393197717E-2</v>
      </c>
      <c r="M244" s="172">
        <f t="shared" si="33"/>
        <v>4.755004934989604E-2</v>
      </c>
      <c r="N244" s="173">
        <f t="shared" si="33"/>
        <v>4.6730769603262522E-2</v>
      </c>
      <c r="O244" s="65">
        <f t="shared" si="33"/>
        <v>4.5880753153297177E-2</v>
      </c>
      <c r="P244" s="65">
        <f t="shared" si="33"/>
        <v>4.4999999999999998E-2</v>
      </c>
      <c r="Q244" s="65">
        <f t="shared" si="33"/>
        <v>4.3679999999999997E-2</v>
      </c>
      <c r="R244" s="65">
        <f t="shared" si="33"/>
        <v>4.2320000000000003E-2</v>
      </c>
      <c r="S244" s="65">
        <f t="shared" si="33"/>
        <v>4.0919999999999998E-2</v>
      </c>
      <c r="T244" s="65">
        <f t="shared" si="33"/>
        <v>3.9480000000000001E-2</v>
      </c>
      <c r="U244" s="65">
        <f t="shared" si="33"/>
        <v>3.8000000000000006E-2</v>
      </c>
      <c r="V244" s="65">
        <f t="shared" si="33"/>
        <v>3.6479999999999999E-2</v>
      </c>
      <c r="W244" s="65">
        <f t="shared" si="33"/>
        <v>3.492E-2</v>
      </c>
      <c r="X244" s="65">
        <f t="shared" si="33"/>
        <v>3.3319999999999995E-2</v>
      </c>
      <c r="Y244" s="65">
        <f t="shared" si="33"/>
        <v>3.168E-2</v>
      </c>
      <c r="Z244" s="65">
        <f t="shared" si="33"/>
        <v>0.03</v>
      </c>
      <c r="AA244" s="65">
        <f t="shared" si="33"/>
        <v>2.7719999999999998E-2</v>
      </c>
      <c r="AB244" s="65">
        <f t="shared" si="33"/>
        <v>2.5479999999999996E-2</v>
      </c>
      <c r="AC244" s="65">
        <f t="shared" si="33"/>
        <v>2.3279999999999999E-2</v>
      </c>
      <c r="AD244" s="65">
        <f t="shared" si="33"/>
        <v>2.1119999999999996E-2</v>
      </c>
      <c r="AE244" s="65">
        <f t="shared" si="33"/>
        <v>1.9000000000000003E-2</v>
      </c>
      <c r="AF244" s="65">
        <f t="shared" si="33"/>
        <v>1.6920000000000001E-2</v>
      </c>
      <c r="AG244" s="65">
        <f t="shared" si="33"/>
        <v>1.4879999999999997E-2</v>
      </c>
      <c r="AH244" s="65">
        <f t="shared" si="33"/>
        <v>1.2880000000000001E-2</v>
      </c>
      <c r="AI244" s="65">
        <f t="shared" si="33"/>
        <v>1.0919999999999999E-2</v>
      </c>
      <c r="AJ244" s="66">
        <f t="shared" si="33"/>
        <v>8.9999999999999993E-3</v>
      </c>
    </row>
    <row r="245" spans="1:36" customFormat="1" x14ac:dyDescent="0.3">
      <c r="A245" s="7" t="s">
        <v>162</v>
      </c>
      <c r="B245" s="76" t="s">
        <v>529</v>
      </c>
      <c r="C245" s="178">
        <f t="shared" ref="C245:AJ245" si="34">+C$88*C157</f>
        <v>3.0662226912226099E-3</v>
      </c>
      <c r="D245" s="178">
        <f t="shared" si="34"/>
        <v>3.3193290115112206E-3</v>
      </c>
      <c r="E245" s="178">
        <f t="shared" si="34"/>
        <v>3.3264157288608398E-3</v>
      </c>
      <c r="F245" s="178">
        <f t="shared" si="34"/>
        <v>3.766686310083844E-3</v>
      </c>
      <c r="G245" s="178">
        <f t="shared" si="34"/>
        <v>3.8539596976170957E-3</v>
      </c>
      <c r="H245" s="178">
        <f t="shared" si="34"/>
        <v>3.802476391722512E-3</v>
      </c>
      <c r="I245" s="178">
        <f t="shared" si="34"/>
        <v>4.4055366818437419E-3</v>
      </c>
      <c r="J245" s="178">
        <f t="shared" si="34"/>
        <v>5.021919875083102E-3</v>
      </c>
      <c r="K245" s="178">
        <f t="shared" si="34"/>
        <v>5.6516259714405924E-3</v>
      </c>
      <c r="L245" s="178">
        <f t="shared" si="34"/>
        <v>6.294654970916214E-3</v>
      </c>
      <c r="M245" s="178">
        <f t="shared" si="34"/>
        <v>6.9510068735099649E-3</v>
      </c>
      <c r="N245" s="179">
        <f t="shared" si="34"/>
        <v>7.6206816792218461E-3</v>
      </c>
      <c r="O245" s="65">
        <f t="shared" si="34"/>
        <v>8.3036793880518576E-3</v>
      </c>
      <c r="P245" s="65">
        <f t="shared" si="34"/>
        <v>8.9999999999999993E-3</v>
      </c>
      <c r="Q245" s="65">
        <f t="shared" si="34"/>
        <v>9.6460000000000001E-3</v>
      </c>
      <c r="R245" s="65">
        <f t="shared" si="34"/>
        <v>1.0304000000000001E-2</v>
      </c>
      <c r="S245" s="65">
        <f t="shared" si="34"/>
        <v>1.0974000000000001E-2</v>
      </c>
      <c r="T245" s="65">
        <f t="shared" si="34"/>
        <v>1.1656E-2</v>
      </c>
      <c r="U245" s="65">
        <f t="shared" si="34"/>
        <v>1.235E-2</v>
      </c>
      <c r="V245" s="65">
        <f t="shared" si="34"/>
        <v>1.3056000000000002E-2</v>
      </c>
      <c r="W245" s="65">
        <f t="shared" si="34"/>
        <v>1.3774000000000002E-2</v>
      </c>
      <c r="X245" s="65">
        <f t="shared" si="34"/>
        <v>1.4504000000000003E-2</v>
      </c>
      <c r="Y245" s="65">
        <f t="shared" si="34"/>
        <v>1.5246000000000003E-2</v>
      </c>
      <c r="Z245" s="65">
        <f t="shared" si="34"/>
        <v>1.6E-2</v>
      </c>
      <c r="AA245" s="65">
        <f t="shared" si="34"/>
        <v>1.6433999999999997E-2</v>
      </c>
      <c r="AB245" s="65">
        <f t="shared" si="34"/>
        <v>1.6855999999999999E-2</v>
      </c>
      <c r="AC245" s="65">
        <f t="shared" si="34"/>
        <v>1.7266E-2</v>
      </c>
      <c r="AD245" s="65">
        <f t="shared" si="34"/>
        <v>1.7663999999999999E-2</v>
      </c>
      <c r="AE245" s="65">
        <f t="shared" si="34"/>
        <v>1.805E-2</v>
      </c>
      <c r="AF245" s="65">
        <f t="shared" si="34"/>
        <v>1.8423999999999999E-2</v>
      </c>
      <c r="AG245" s="65">
        <f t="shared" si="34"/>
        <v>1.8786000000000001E-2</v>
      </c>
      <c r="AH245" s="65">
        <f t="shared" si="34"/>
        <v>1.9136E-2</v>
      </c>
      <c r="AI245" s="65">
        <f t="shared" si="34"/>
        <v>1.9473999999999998E-2</v>
      </c>
      <c r="AJ245" s="66">
        <f t="shared" si="34"/>
        <v>1.9799999999999998E-2</v>
      </c>
    </row>
    <row r="246" spans="1:36" customFormat="1" x14ac:dyDescent="0.3">
      <c r="A246" s="7" t="s">
        <v>163</v>
      </c>
      <c r="B246" s="76" t="s">
        <v>529</v>
      </c>
      <c r="C246" s="172">
        <f t="shared" ref="C246:AJ246" si="35">+C$89*C158</f>
        <v>2.9970952444275266E-5</v>
      </c>
      <c r="D246" s="172">
        <f t="shared" si="35"/>
        <v>3.6619664837700954E-5</v>
      </c>
      <c r="E246" s="172">
        <f t="shared" si="35"/>
        <v>2.9691549131531934E-5</v>
      </c>
      <c r="F246" s="172">
        <f t="shared" si="35"/>
        <v>3.2165135759336384E-5</v>
      </c>
      <c r="G246" s="172">
        <f t="shared" si="35"/>
        <v>3.141648971919104E-5</v>
      </c>
      <c r="H246" s="172">
        <f t="shared" si="35"/>
        <v>2.1130821540012535E-5</v>
      </c>
      <c r="I246" s="172">
        <f t="shared" si="35"/>
        <v>7.4620600806384464E-4</v>
      </c>
      <c r="J246" s="172">
        <f t="shared" si="35"/>
        <v>1.4886170201375303E-3</v>
      </c>
      <c r="K246" s="172">
        <f t="shared" si="35"/>
        <v>2.2483638577610867E-3</v>
      </c>
      <c r="L246" s="172">
        <f t="shared" si="35"/>
        <v>3.0254465209344776E-3</v>
      </c>
      <c r="M246" s="172">
        <f t="shared" si="35"/>
        <v>3.8198650096576822E-3</v>
      </c>
      <c r="N246" s="173">
        <f t="shared" si="35"/>
        <v>4.6316193239307963E-3</v>
      </c>
      <c r="O246" s="65">
        <f t="shared" si="35"/>
        <v>5.4607094637537639E-3</v>
      </c>
      <c r="P246" s="65">
        <f t="shared" si="35"/>
        <v>6.3071354291265444E-3</v>
      </c>
      <c r="Q246" s="65">
        <f t="shared" si="35"/>
        <v>6.8314932405051645E-3</v>
      </c>
      <c r="R246" s="65">
        <f t="shared" si="35"/>
        <v>7.3658351953746143E-3</v>
      </c>
      <c r="S246" s="65">
        <f t="shared" si="35"/>
        <v>7.9101612937348739E-3</v>
      </c>
      <c r="T246" s="65">
        <f t="shared" si="35"/>
        <v>8.4644715355859639E-3</v>
      </c>
      <c r="U246" s="65">
        <f t="shared" si="35"/>
        <v>9.0287659209279045E-3</v>
      </c>
      <c r="V246" s="65">
        <f t="shared" si="35"/>
        <v>9.6030444497606521E-3</v>
      </c>
      <c r="W246" s="65">
        <f t="shared" si="35"/>
        <v>1.0187307122084275E-2</v>
      </c>
      <c r="X246" s="65">
        <f t="shared" si="35"/>
        <v>1.0781553937898683E-2</v>
      </c>
      <c r="Y246" s="65">
        <f t="shared" si="35"/>
        <v>1.1385784897203922E-2</v>
      </c>
      <c r="Z246" s="65">
        <f t="shared" si="35"/>
        <v>1.2000000000000011E-2</v>
      </c>
      <c r="AA246" s="65">
        <f t="shared" si="35"/>
        <v>1.0692000000000011E-2</v>
      </c>
      <c r="AB246" s="65">
        <f t="shared" si="35"/>
        <v>9.4080000000000084E-3</v>
      </c>
      <c r="AC246" s="65">
        <f t="shared" si="35"/>
        <v>8.1480000000000077E-3</v>
      </c>
      <c r="AD246" s="65">
        <f t="shared" si="35"/>
        <v>6.9120000000000067E-3</v>
      </c>
      <c r="AE246" s="65">
        <f t="shared" si="35"/>
        <v>5.7000000000000054E-3</v>
      </c>
      <c r="AF246" s="65">
        <f t="shared" si="35"/>
        <v>4.5120000000000039E-3</v>
      </c>
      <c r="AG246" s="65">
        <f t="shared" si="35"/>
        <v>3.3480000000000029E-3</v>
      </c>
      <c r="AH246" s="65">
        <f t="shared" si="35"/>
        <v>2.2079999999999817E-3</v>
      </c>
      <c r="AI246" s="65">
        <f t="shared" si="35"/>
        <v>1.092000000000001E-3</v>
      </c>
      <c r="AJ246" s="66">
        <f t="shared" si="35"/>
        <v>0</v>
      </c>
    </row>
    <row r="247" spans="1:36" customFormat="1" x14ac:dyDescent="0.3">
      <c r="A247" s="7" t="s">
        <v>164</v>
      </c>
      <c r="B247" s="76" t="s">
        <v>529</v>
      </c>
      <c r="C247" s="178">
        <f t="shared" ref="C247:AJ247" si="36">+C$63*C159</f>
        <v>6.2887425118980211E-2</v>
      </c>
      <c r="D247" s="178">
        <f t="shared" si="36"/>
        <v>6.57240077645114E-2</v>
      </c>
      <c r="E247" s="178">
        <f t="shared" si="36"/>
        <v>6.5436985193582264E-2</v>
      </c>
      <c r="F247" s="178">
        <f t="shared" si="36"/>
        <v>7.3207804314449954E-2</v>
      </c>
      <c r="G247" s="178">
        <f t="shared" si="36"/>
        <v>7.4760337028299956E-2</v>
      </c>
      <c r="H247" s="178">
        <f t="shared" si="36"/>
        <v>7.0569373052817894E-2</v>
      </c>
      <c r="I247" s="178">
        <f t="shared" si="36"/>
        <v>7.1630844929394408E-2</v>
      </c>
      <c r="J247" s="178">
        <f t="shared" si="36"/>
        <v>7.2697275803634137E-2</v>
      </c>
      <c r="K247" s="178">
        <f t="shared" si="36"/>
        <v>7.3768665675537068E-2</v>
      </c>
      <c r="L247" s="178">
        <f t="shared" si="36"/>
        <v>7.4845014545103228E-2</v>
      </c>
      <c r="M247" s="178">
        <f t="shared" si="36"/>
        <v>7.5926322412332603E-2</v>
      </c>
      <c r="N247" s="179">
        <f t="shared" si="36"/>
        <v>7.701258927722518E-2</v>
      </c>
      <c r="O247" s="65">
        <f t="shared" si="36"/>
        <v>7.8103815139780985E-2</v>
      </c>
      <c r="P247" s="65">
        <f t="shared" si="36"/>
        <v>7.9199999999999993E-2</v>
      </c>
      <c r="Q247" s="65">
        <f t="shared" si="36"/>
        <v>8.3538000000000001E-2</v>
      </c>
      <c r="R247" s="65">
        <f t="shared" si="36"/>
        <v>8.7951999999999989E-2</v>
      </c>
      <c r="S247" s="65">
        <f t="shared" si="36"/>
        <v>9.2441999999999996E-2</v>
      </c>
      <c r="T247" s="65">
        <f t="shared" si="36"/>
        <v>9.7007999999999997E-2</v>
      </c>
      <c r="U247" s="65">
        <f t="shared" si="36"/>
        <v>0.10165</v>
      </c>
      <c r="V247" s="65">
        <f t="shared" si="36"/>
        <v>0.10636800000000002</v>
      </c>
      <c r="W247" s="65">
        <f t="shared" si="36"/>
        <v>0.111162</v>
      </c>
      <c r="X247" s="65">
        <f t="shared" si="36"/>
        <v>0.116032</v>
      </c>
      <c r="Y247" s="65">
        <f t="shared" si="36"/>
        <v>0.120978</v>
      </c>
      <c r="Z247" s="65">
        <f t="shared" si="36"/>
        <v>0.126</v>
      </c>
      <c r="AA247" s="65">
        <f t="shared" si="36"/>
        <v>0.12870000000000001</v>
      </c>
      <c r="AB247" s="65">
        <f t="shared" si="36"/>
        <v>0.13132000000000002</v>
      </c>
      <c r="AC247" s="65">
        <f t="shared" si="36"/>
        <v>0.13386000000000001</v>
      </c>
      <c r="AD247" s="65">
        <f t="shared" si="36"/>
        <v>0.13632</v>
      </c>
      <c r="AE247" s="65">
        <f t="shared" si="36"/>
        <v>0.13869999999999999</v>
      </c>
      <c r="AF247" s="65">
        <f t="shared" si="36"/>
        <v>0.14100000000000001</v>
      </c>
      <c r="AG247" s="65">
        <f t="shared" si="36"/>
        <v>0.14322000000000001</v>
      </c>
      <c r="AH247" s="65">
        <f t="shared" si="36"/>
        <v>0.14536000000000002</v>
      </c>
      <c r="AI247" s="65">
        <f t="shared" si="36"/>
        <v>0.14742</v>
      </c>
      <c r="AJ247" s="66">
        <f t="shared" si="36"/>
        <v>0.14939999999999998</v>
      </c>
    </row>
    <row r="248" spans="1:36" customFormat="1" x14ac:dyDescent="0.3">
      <c r="A248" s="7" t="s">
        <v>165</v>
      </c>
      <c r="B248" s="76" t="s">
        <v>529</v>
      </c>
      <c r="C248" s="172">
        <f t="shared" ref="C248:AJ248" si="37">+C$78*C160</f>
        <v>0</v>
      </c>
      <c r="D248" s="172">
        <f t="shared" si="37"/>
        <v>0</v>
      </c>
      <c r="E248" s="172">
        <f t="shared" si="37"/>
        <v>0</v>
      </c>
      <c r="F248" s="172">
        <f t="shared" si="37"/>
        <v>0</v>
      </c>
      <c r="G248" s="172">
        <f t="shared" si="37"/>
        <v>0</v>
      </c>
      <c r="H248" s="172">
        <f t="shared" si="37"/>
        <v>0</v>
      </c>
      <c r="I248" s="172">
        <f t="shared" si="37"/>
        <v>0</v>
      </c>
      <c r="J248" s="172">
        <f t="shared" si="37"/>
        <v>0</v>
      </c>
      <c r="K248" s="172">
        <f t="shared" si="37"/>
        <v>0</v>
      </c>
      <c r="L248" s="172">
        <f t="shared" si="37"/>
        <v>0</v>
      </c>
      <c r="M248" s="172">
        <f t="shared" si="37"/>
        <v>0</v>
      </c>
      <c r="N248" s="173">
        <f t="shared" si="37"/>
        <v>0</v>
      </c>
      <c r="O248" s="65">
        <f t="shared" si="37"/>
        <v>0</v>
      </c>
      <c r="P248" s="65">
        <f t="shared" si="37"/>
        <v>0</v>
      </c>
      <c r="Q248" s="65">
        <f t="shared" si="37"/>
        <v>0</v>
      </c>
      <c r="R248" s="65">
        <f t="shared" si="37"/>
        <v>0</v>
      </c>
      <c r="S248" s="65">
        <f t="shared" si="37"/>
        <v>0</v>
      </c>
      <c r="T248" s="65">
        <f t="shared" si="37"/>
        <v>0</v>
      </c>
      <c r="U248" s="65">
        <f t="shared" si="37"/>
        <v>0</v>
      </c>
      <c r="V248" s="65">
        <f t="shared" si="37"/>
        <v>0</v>
      </c>
      <c r="W248" s="65">
        <f t="shared" si="37"/>
        <v>0</v>
      </c>
      <c r="X248" s="65">
        <f t="shared" si="37"/>
        <v>0</v>
      </c>
      <c r="Y248" s="65">
        <f t="shared" si="37"/>
        <v>0</v>
      </c>
      <c r="Z248" s="65">
        <f t="shared" si="37"/>
        <v>0</v>
      </c>
      <c r="AA248" s="65">
        <f t="shared" si="37"/>
        <v>0</v>
      </c>
      <c r="AB248" s="65">
        <f t="shared" si="37"/>
        <v>0</v>
      </c>
      <c r="AC248" s="65">
        <f t="shared" si="37"/>
        <v>0</v>
      </c>
      <c r="AD248" s="65">
        <f t="shared" si="37"/>
        <v>0</v>
      </c>
      <c r="AE248" s="65">
        <f t="shared" si="37"/>
        <v>0</v>
      </c>
      <c r="AF248" s="65">
        <f t="shared" si="37"/>
        <v>0</v>
      </c>
      <c r="AG248" s="65">
        <f t="shared" si="37"/>
        <v>0</v>
      </c>
      <c r="AH248" s="65">
        <f t="shared" si="37"/>
        <v>0</v>
      </c>
      <c r="AI248" s="65">
        <f t="shared" si="37"/>
        <v>0</v>
      </c>
      <c r="AJ248" s="66">
        <f t="shared" si="37"/>
        <v>0</v>
      </c>
    </row>
    <row r="249" spans="1:36" customFormat="1" x14ac:dyDescent="0.3">
      <c r="A249" s="7" t="s">
        <v>166</v>
      </c>
      <c r="B249" s="76" t="s">
        <v>529</v>
      </c>
      <c r="C249" s="169">
        <f t="shared" ref="C249:AJ250" si="38">+C$79*C161</f>
        <v>5.6657296632272175E-3</v>
      </c>
      <c r="D249" s="169">
        <f t="shared" si="38"/>
        <v>6.9055667690255968E-3</v>
      </c>
      <c r="E249" s="169">
        <f t="shared" si="38"/>
        <v>6.5836795648725899E-3</v>
      </c>
      <c r="F249" s="169">
        <f t="shared" si="38"/>
        <v>5.105022511343575E-3</v>
      </c>
      <c r="G249" s="169">
        <f t="shared" si="38"/>
        <v>4.0635975701119077E-3</v>
      </c>
      <c r="H249" s="169">
        <f t="shared" si="38"/>
        <v>5.4500443478323578E-3</v>
      </c>
      <c r="I249" s="169">
        <f t="shared" si="38"/>
        <v>5.1699070836433167E-3</v>
      </c>
      <c r="J249" s="169">
        <f t="shared" si="38"/>
        <v>5.1844268739067445E-3</v>
      </c>
      <c r="K249" s="169">
        <f t="shared" si="38"/>
        <v>5.1672932445224742E-3</v>
      </c>
      <c r="L249" s="169">
        <f t="shared" si="38"/>
        <v>5.116871080128647E-3</v>
      </c>
      <c r="M249" s="169">
        <f t="shared" si="38"/>
        <v>5.0315252653634745E-3</v>
      </c>
      <c r="N249" s="170">
        <f t="shared" si="38"/>
        <v>4.9096206848651498E-3</v>
      </c>
      <c r="O249" s="65">
        <f t="shared" si="38"/>
        <v>4.7495222232718775E-3</v>
      </c>
      <c r="P249" s="65">
        <f t="shared" si="38"/>
        <v>4.5495947652218083E-3</v>
      </c>
      <c r="Q249" s="65">
        <f t="shared" si="38"/>
        <v>4.1670325545827662E-3</v>
      </c>
      <c r="R249" s="65">
        <f t="shared" si="38"/>
        <v>3.7683820626363751E-3</v>
      </c>
      <c r="S249" s="65">
        <f t="shared" si="38"/>
        <v>3.3536432893826029E-3</v>
      </c>
      <c r="T249" s="65">
        <f t="shared" si="38"/>
        <v>2.922816234821466E-3</v>
      </c>
      <c r="U249" s="65">
        <f t="shared" si="38"/>
        <v>2.4759008989529646E-3</v>
      </c>
      <c r="V249" s="65">
        <f t="shared" si="38"/>
        <v>2.0128972817771078E-3</v>
      </c>
      <c r="W249" s="65">
        <f t="shared" si="38"/>
        <v>1.5338053832938765E-3</v>
      </c>
      <c r="X249" s="65">
        <f t="shared" si="38"/>
        <v>1.0386252035032824E-3</v>
      </c>
      <c r="Y249" s="65">
        <f t="shared" si="38"/>
        <v>5.2735674240532427E-4</v>
      </c>
      <c r="Z249" s="65">
        <f t="shared" si="38"/>
        <v>0</v>
      </c>
      <c r="AA249" s="65">
        <f t="shared" si="38"/>
        <v>0</v>
      </c>
      <c r="AB249" s="65">
        <f t="shared" si="38"/>
        <v>0</v>
      </c>
      <c r="AC249" s="65">
        <f t="shared" si="38"/>
        <v>0</v>
      </c>
      <c r="AD249" s="65">
        <f t="shared" si="38"/>
        <v>0</v>
      </c>
      <c r="AE249" s="65">
        <f t="shared" si="38"/>
        <v>0</v>
      </c>
      <c r="AF249" s="65">
        <f t="shared" si="38"/>
        <v>0</v>
      </c>
      <c r="AG249" s="65">
        <f t="shared" si="38"/>
        <v>0</v>
      </c>
      <c r="AH249" s="65">
        <f t="shared" si="38"/>
        <v>0</v>
      </c>
      <c r="AI249" s="65">
        <f t="shared" si="38"/>
        <v>0</v>
      </c>
      <c r="AJ249" s="66">
        <f t="shared" si="38"/>
        <v>0</v>
      </c>
    </row>
    <row r="250" spans="1:36" customFormat="1" x14ac:dyDescent="0.3">
      <c r="A250" s="7" t="s">
        <v>167</v>
      </c>
      <c r="B250" s="76" t="s">
        <v>529</v>
      </c>
      <c r="C250" s="175">
        <f t="shared" si="38"/>
        <v>2.9186343435254232E-3</v>
      </c>
      <c r="D250" s="175">
        <f t="shared" si="38"/>
        <v>3.0345890781688246E-3</v>
      </c>
      <c r="E250" s="175">
        <f t="shared" si="38"/>
        <v>3.4912346177769786E-3</v>
      </c>
      <c r="F250" s="175">
        <f t="shared" si="38"/>
        <v>2.6705574528212172E-3</v>
      </c>
      <c r="G250" s="175">
        <f t="shared" si="38"/>
        <v>2.8845710363746202E-3</v>
      </c>
      <c r="H250" s="175">
        <f t="shared" si="38"/>
        <v>1.7941502714073781E-3</v>
      </c>
      <c r="I250" s="175">
        <f t="shared" si="38"/>
        <v>1.9897909602838693E-3</v>
      </c>
      <c r="J250" s="175">
        <f t="shared" si="38"/>
        <v>1.8533676910241414E-3</v>
      </c>
      <c r="K250" s="175">
        <f t="shared" si="38"/>
        <v>1.7111909377283603E-3</v>
      </c>
      <c r="L250" s="175">
        <f t="shared" si="38"/>
        <v>1.5648958157583866E-3</v>
      </c>
      <c r="M250" s="175">
        <f t="shared" si="38"/>
        <v>1.4161174404760059E-3</v>
      </c>
      <c r="N250" s="176">
        <f t="shared" si="38"/>
        <v>1.2664909272430299E-3</v>
      </c>
      <c r="O250" s="65">
        <f t="shared" si="38"/>
        <v>1.1176513914212473E-3</v>
      </c>
      <c r="P250" s="65">
        <f t="shared" si="38"/>
        <v>9.7123394837251317E-4</v>
      </c>
      <c r="Q250" s="65">
        <f t="shared" si="38"/>
        <v>8.017132876521236E-4</v>
      </c>
      <c r="R250" s="65">
        <f t="shared" si="38"/>
        <v>6.4828090823908235E-4</v>
      </c>
      <c r="S250" s="65">
        <f t="shared" si="38"/>
        <v>5.1093681013342305E-4</v>
      </c>
      <c r="T250" s="65">
        <f t="shared" si="38"/>
        <v>3.8968099333512758E-4</v>
      </c>
      <c r="U250" s="65">
        <f t="shared" si="38"/>
        <v>2.8451345784419617E-4</v>
      </c>
      <c r="V250" s="65">
        <f t="shared" si="38"/>
        <v>1.9543420366062097E-4</v>
      </c>
      <c r="W250" s="65">
        <f t="shared" si="38"/>
        <v>1.2244323078441964E-4</v>
      </c>
      <c r="X250" s="65">
        <f t="shared" si="38"/>
        <v>6.5540539215582422E-5</v>
      </c>
      <c r="Y250" s="65">
        <f t="shared" si="38"/>
        <v>2.4726128954107179E-5</v>
      </c>
      <c r="Z250" s="65">
        <f t="shared" si="38"/>
        <v>0</v>
      </c>
      <c r="AA250" s="65">
        <f t="shared" si="38"/>
        <v>0</v>
      </c>
      <c r="AB250" s="65">
        <f t="shared" si="38"/>
        <v>0</v>
      </c>
      <c r="AC250" s="65">
        <f t="shared" si="38"/>
        <v>0</v>
      </c>
      <c r="AD250" s="65">
        <f t="shared" si="38"/>
        <v>0</v>
      </c>
      <c r="AE250" s="65">
        <f t="shared" si="38"/>
        <v>0</v>
      </c>
      <c r="AF250" s="65">
        <f t="shared" si="38"/>
        <v>0</v>
      </c>
      <c r="AG250" s="65">
        <f t="shared" si="38"/>
        <v>0</v>
      </c>
      <c r="AH250" s="65">
        <f t="shared" si="38"/>
        <v>0</v>
      </c>
      <c r="AI250" s="65">
        <f t="shared" si="38"/>
        <v>0</v>
      </c>
      <c r="AJ250" s="66">
        <f t="shared" si="38"/>
        <v>0</v>
      </c>
    </row>
    <row r="251" spans="1:36" customFormat="1" x14ac:dyDescent="0.3">
      <c r="A251" s="7" t="s">
        <v>168</v>
      </c>
      <c r="B251" s="76" t="s">
        <v>529</v>
      </c>
      <c r="C251" s="172">
        <f t="shared" ref="C251:AJ251" si="39">+C$80*C163</f>
        <v>1.5435987368891945E-2</v>
      </c>
      <c r="D251" s="172">
        <f t="shared" si="39"/>
        <v>1.5734416795772581E-2</v>
      </c>
      <c r="E251" s="172">
        <f t="shared" si="39"/>
        <v>1.4761563833993919E-2</v>
      </c>
      <c r="F251" s="172">
        <f t="shared" si="39"/>
        <v>1.3093476109168955E-2</v>
      </c>
      <c r="G251" s="172">
        <f t="shared" si="39"/>
        <v>1.4999062983558823E-2</v>
      </c>
      <c r="H251" s="172">
        <f t="shared" si="39"/>
        <v>1.4258512179715381E-2</v>
      </c>
      <c r="I251" s="172">
        <f t="shared" si="39"/>
        <v>1.5201536415269178E-2</v>
      </c>
      <c r="J251" s="172">
        <f t="shared" si="39"/>
        <v>1.6169464005674917E-2</v>
      </c>
      <c r="K251" s="172">
        <f t="shared" si="39"/>
        <v>1.7162294950932588E-2</v>
      </c>
      <c r="L251" s="172">
        <f t="shared" si="39"/>
        <v>1.8180029251042194E-2</v>
      </c>
      <c r="M251" s="172">
        <f t="shared" si="39"/>
        <v>1.922266690600374E-2</v>
      </c>
      <c r="N251" s="173">
        <f t="shared" si="39"/>
        <v>2.0290207915817225E-2</v>
      </c>
      <c r="O251" s="65">
        <f t="shared" si="39"/>
        <v>2.1382652280482646E-2</v>
      </c>
      <c r="P251" s="65">
        <f t="shared" si="39"/>
        <v>2.2499999999999999E-2</v>
      </c>
      <c r="Q251" s="65">
        <f t="shared" si="39"/>
        <v>2.1449999999999997E-2</v>
      </c>
      <c r="R251" s="65">
        <f t="shared" si="39"/>
        <v>2.0400000000000001E-2</v>
      </c>
      <c r="S251" s="65">
        <f t="shared" si="39"/>
        <v>1.9349999999999999E-2</v>
      </c>
      <c r="T251" s="65">
        <f t="shared" si="39"/>
        <v>1.83E-2</v>
      </c>
      <c r="U251" s="65">
        <f t="shared" si="39"/>
        <v>1.7249999999999998E-2</v>
      </c>
      <c r="V251" s="65">
        <f t="shared" si="39"/>
        <v>1.6199999999999999E-2</v>
      </c>
      <c r="W251" s="65">
        <f t="shared" si="39"/>
        <v>1.515E-2</v>
      </c>
      <c r="X251" s="65">
        <f t="shared" si="39"/>
        <v>1.41E-2</v>
      </c>
      <c r="Y251" s="65">
        <f t="shared" si="39"/>
        <v>1.3050000000000001E-2</v>
      </c>
      <c r="Z251" s="65">
        <f t="shared" si="39"/>
        <v>1.2E-2</v>
      </c>
      <c r="AA251" s="65">
        <f t="shared" si="39"/>
        <v>1.102E-2</v>
      </c>
      <c r="AB251" s="65">
        <f t="shared" si="39"/>
        <v>1.001E-2</v>
      </c>
      <c r="AC251" s="65">
        <f t="shared" si="39"/>
        <v>8.9700000000000005E-3</v>
      </c>
      <c r="AD251" s="65">
        <f t="shared" si="39"/>
        <v>7.9000000000000008E-3</v>
      </c>
      <c r="AE251" s="65">
        <f t="shared" si="39"/>
        <v>6.8000000000000005E-3</v>
      </c>
      <c r="AF251" s="65">
        <f t="shared" si="39"/>
        <v>5.6700000000000006E-3</v>
      </c>
      <c r="AG251" s="65">
        <f t="shared" si="39"/>
        <v>4.5099999999999993E-3</v>
      </c>
      <c r="AH251" s="65">
        <f t="shared" si="39"/>
        <v>3.3200000000000009E-3</v>
      </c>
      <c r="AI251" s="65">
        <f t="shared" si="39"/>
        <v>2.100000000000002E-3</v>
      </c>
      <c r="AJ251" s="66">
        <f t="shared" si="39"/>
        <v>8.5000000000000006E-4</v>
      </c>
    </row>
    <row r="252" spans="1:36" customFormat="1" x14ac:dyDescent="0.3">
      <c r="A252" s="7" t="s">
        <v>169</v>
      </c>
      <c r="B252" s="76" t="s">
        <v>529</v>
      </c>
      <c r="C252" s="169">
        <f t="shared" ref="C252:AJ253" si="40">+C$81*C164</f>
        <v>2.1125025830347425E-3</v>
      </c>
      <c r="D252" s="169">
        <f t="shared" si="40"/>
        <v>2.0098910726182172E-3</v>
      </c>
      <c r="E252" s="169">
        <f t="shared" si="40"/>
        <v>1.7596317200785721E-3</v>
      </c>
      <c r="F252" s="169">
        <f t="shared" si="40"/>
        <v>1.2875833398481389E-3</v>
      </c>
      <c r="G252" s="169">
        <f t="shared" si="40"/>
        <v>1.6126825951090246E-3</v>
      </c>
      <c r="H252" s="169">
        <f t="shared" si="40"/>
        <v>1.9362756300639681E-3</v>
      </c>
      <c r="I252" s="169">
        <f t="shared" si="40"/>
        <v>1.9743911828943007E-3</v>
      </c>
      <c r="J252" s="169">
        <f t="shared" si="40"/>
        <v>2.0078313042903302E-3</v>
      </c>
      <c r="K252" s="169">
        <f t="shared" si="40"/>
        <v>2.0366585915616614E-3</v>
      </c>
      <c r="L252" s="169">
        <f t="shared" si="40"/>
        <v>2.0608730447082952E-3</v>
      </c>
      <c r="M252" s="169">
        <f t="shared" si="40"/>
        <v>2.0804746637302319E-3</v>
      </c>
      <c r="N252" s="170">
        <f t="shared" si="40"/>
        <v>2.0954634486274716E-3</v>
      </c>
      <c r="O252" s="65">
        <f t="shared" si="40"/>
        <v>2.1058393994000135E-3</v>
      </c>
      <c r="P252" s="65">
        <f t="shared" si="40"/>
        <v>2.1116025160478574E-3</v>
      </c>
      <c r="Q252" s="65">
        <f t="shared" si="40"/>
        <v>2.0435223902454647E-3</v>
      </c>
      <c r="R252" s="65">
        <f t="shared" si="40"/>
        <v>1.975442264443072E-3</v>
      </c>
      <c r="S252" s="65">
        <f t="shared" si="40"/>
        <v>1.9073621386406789E-3</v>
      </c>
      <c r="T252" s="65">
        <f t="shared" si="40"/>
        <v>1.8392820128382862E-3</v>
      </c>
      <c r="U252" s="65">
        <f t="shared" si="40"/>
        <v>1.7712018870358935E-3</v>
      </c>
      <c r="V252" s="65">
        <f t="shared" si="40"/>
        <v>1.7031217612335004E-3</v>
      </c>
      <c r="W252" s="65">
        <f t="shared" si="40"/>
        <v>1.6350416354311075E-3</v>
      </c>
      <c r="X252" s="65">
        <f t="shared" si="40"/>
        <v>1.5669615096287146E-3</v>
      </c>
      <c r="Y252" s="65">
        <f t="shared" si="40"/>
        <v>1.4988813838263219E-3</v>
      </c>
      <c r="Z252" s="65">
        <f t="shared" si="40"/>
        <v>1.4308012580239288E-3</v>
      </c>
      <c r="AA252" s="65">
        <f t="shared" si="40"/>
        <v>1.3808907473178231E-3</v>
      </c>
      <c r="AB252" s="65">
        <f t="shared" si="40"/>
        <v>1.3291647665903202E-3</v>
      </c>
      <c r="AC252" s="65">
        <f t="shared" si="40"/>
        <v>1.2756233158414201E-3</v>
      </c>
      <c r="AD252" s="65">
        <f t="shared" si="40"/>
        <v>1.2202663950711234E-3</v>
      </c>
      <c r="AE252" s="65">
        <f t="shared" si="40"/>
        <v>1.1630940042794292E-3</v>
      </c>
      <c r="AF252" s="65">
        <f t="shared" si="40"/>
        <v>1.1041061434663374E-3</v>
      </c>
      <c r="AG252" s="65">
        <f t="shared" si="40"/>
        <v>1.0433028126318488E-3</v>
      </c>
      <c r="AH252" s="65">
        <f t="shared" si="40"/>
        <v>9.8068401177596313E-4</v>
      </c>
      <c r="AI252" s="65">
        <f t="shared" si="40"/>
        <v>9.1624974089868046E-4</v>
      </c>
      <c r="AJ252" s="66">
        <f t="shared" si="40"/>
        <v>8.5000000000000006E-4</v>
      </c>
    </row>
    <row r="253" spans="1:36" customFormat="1" x14ac:dyDescent="0.3">
      <c r="A253" s="7" t="s">
        <v>170</v>
      </c>
      <c r="B253" s="76" t="s">
        <v>529</v>
      </c>
      <c r="C253" s="175">
        <f t="shared" si="40"/>
        <v>6.2962310873768064E-5</v>
      </c>
      <c r="D253" s="175">
        <f t="shared" si="40"/>
        <v>7.0031689121698826E-5</v>
      </c>
      <c r="E253" s="175">
        <f t="shared" si="40"/>
        <v>6.6891761132326837E-5</v>
      </c>
      <c r="F253" s="175">
        <f t="shared" si="40"/>
        <v>7.7853030677493804E-5</v>
      </c>
      <c r="G253" s="175">
        <f t="shared" si="40"/>
        <v>9.4252087198383081E-5</v>
      </c>
      <c r="H253" s="175">
        <f t="shared" si="40"/>
        <v>6.2597309606122031E-8</v>
      </c>
      <c r="I253" s="175">
        <f t="shared" si="40"/>
        <v>0</v>
      </c>
      <c r="J253" s="175">
        <f t="shared" si="40"/>
        <v>0</v>
      </c>
      <c r="K253" s="175">
        <f t="shared" si="40"/>
        <v>0</v>
      </c>
      <c r="L253" s="175">
        <f t="shared" si="40"/>
        <v>0</v>
      </c>
      <c r="M253" s="175">
        <f t="shared" si="40"/>
        <v>0</v>
      </c>
      <c r="N253" s="176">
        <f t="shared" si="40"/>
        <v>0</v>
      </c>
      <c r="O253" s="65">
        <f t="shared" si="40"/>
        <v>0</v>
      </c>
      <c r="P253" s="65">
        <f t="shared" si="40"/>
        <v>0</v>
      </c>
      <c r="Q253" s="65">
        <f t="shared" si="40"/>
        <v>0</v>
      </c>
      <c r="R253" s="65">
        <f t="shared" si="40"/>
        <v>0</v>
      </c>
      <c r="S253" s="65">
        <f t="shared" si="40"/>
        <v>0</v>
      </c>
      <c r="T253" s="65">
        <f t="shared" si="40"/>
        <v>0</v>
      </c>
      <c r="U253" s="65">
        <f t="shared" si="40"/>
        <v>0</v>
      </c>
      <c r="V253" s="65">
        <f t="shared" si="40"/>
        <v>0</v>
      </c>
      <c r="W253" s="65">
        <f t="shared" si="40"/>
        <v>0</v>
      </c>
      <c r="X253" s="65">
        <f t="shared" si="40"/>
        <v>0</v>
      </c>
      <c r="Y253" s="65">
        <f t="shared" si="40"/>
        <v>0</v>
      </c>
      <c r="Z253" s="65">
        <f t="shared" si="40"/>
        <v>0</v>
      </c>
      <c r="AA253" s="65">
        <f t="shared" si="40"/>
        <v>0</v>
      </c>
      <c r="AB253" s="65">
        <f t="shared" si="40"/>
        <v>0</v>
      </c>
      <c r="AC253" s="65">
        <f t="shared" si="40"/>
        <v>0</v>
      </c>
      <c r="AD253" s="65">
        <f t="shared" si="40"/>
        <v>0</v>
      </c>
      <c r="AE253" s="65">
        <f t="shared" si="40"/>
        <v>0</v>
      </c>
      <c r="AF253" s="65">
        <f t="shared" si="40"/>
        <v>0</v>
      </c>
      <c r="AG253" s="65">
        <f t="shared" si="40"/>
        <v>0</v>
      </c>
      <c r="AH253" s="65">
        <f t="shared" si="40"/>
        <v>0</v>
      </c>
      <c r="AI253" s="65">
        <f t="shared" si="40"/>
        <v>0</v>
      </c>
      <c r="AJ253" s="66">
        <f t="shared" si="40"/>
        <v>0</v>
      </c>
    </row>
    <row r="254" spans="1:36" customFormat="1" x14ac:dyDescent="0.3">
      <c r="A254" s="7" t="s">
        <v>171</v>
      </c>
      <c r="B254" s="76" t="s">
        <v>529</v>
      </c>
      <c r="C254" s="172">
        <f t="shared" ref="C254:AJ254" si="41">+C$82*C166</f>
        <v>2.1343342018198454E-3</v>
      </c>
      <c r="D254" s="172">
        <f t="shared" si="41"/>
        <v>2.2429855611310404E-3</v>
      </c>
      <c r="E254" s="172">
        <f t="shared" si="41"/>
        <v>2.3165868983748531E-3</v>
      </c>
      <c r="F254" s="172">
        <f t="shared" si="41"/>
        <v>2.5930311365319459E-3</v>
      </c>
      <c r="G254" s="172">
        <f t="shared" si="41"/>
        <v>2.652206242502207E-3</v>
      </c>
      <c r="H254" s="172">
        <f t="shared" si="41"/>
        <v>2.8274246051550808E-3</v>
      </c>
      <c r="I254" s="172">
        <f t="shared" si="41"/>
        <v>3.3041472480957201E-3</v>
      </c>
      <c r="J254" s="172">
        <f t="shared" si="41"/>
        <v>3.8115411142977821E-3</v>
      </c>
      <c r="K254" s="172">
        <f t="shared" si="41"/>
        <v>4.3496062037612646E-3</v>
      </c>
      <c r="L254" s="172">
        <f t="shared" si="41"/>
        <v>4.9183425164861681E-3</v>
      </c>
      <c r="M254" s="172">
        <f t="shared" si="41"/>
        <v>5.5177500524724943E-3</v>
      </c>
      <c r="N254" s="173">
        <f t="shared" si="41"/>
        <v>6.1478288117202415E-3</v>
      </c>
      <c r="O254" s="65">
        <f t="shared" si="41"/>
        <v>6.8085787942294097E-3</v>
      </c>
      <c r="P254" s="65">
        <f t="shared" si="41"/>
        <v>7.4999999999999997E-3</v>
      </c>
      <c r="Q254" s="65">
        <f t="shared" si="41"/>
        <v>7.9500000000000005E-3</v>
      </c>
      <c r="R254" s="65">
        <f t="shared" si="41"/>
        <v>8.3999999999999995E-3</v>
      </c>
      <c r="S254" s="65">
        <f t="shared" si="41"/>
        <v>8.8500000000000002E-3</v>
      </c>
      <c r="T254" s="65">
        <f t="shared" si="41"/>
        <v>9.2999999999999992E-3</v>
      </c>
      <c r="U254" s="65">
        <f t="shared" si="41"/>
        <v>9.75E-3</v>
      </c>
      <c r="V254" s="65">
        <f t="shared" si="41"/>
        <v>1.0200000000000001E-2</v>
      </c>
      <c r="W254" s="65">
        <f t="shared" si="41"/>
        <v>1.0650000000000001E-2</v>
      </c>
      <c r="X254" s="65">
        <f t="shared" si="41"/>
        <v>1.11E-2</v>
      </c>
      <c r="Y254" s="65">
        <f t="shared" si="41"/>
        <v>1.1550000000000001E-2</v>
      </c>
      <c r="Z254" s="65">
        <f t="shared" si="41"/>
        <v>1.2E-2</v>
      </c>
      <c r="AA254" s="65">
        <f t="shared" si="41"/>
        <v>1.2615999999999999E-2</v>
      </c>
      <c r="AB254" s="65">
        <f t="shared" si="41"/>
        <v>1.3243999999999999E-2</v>
      </c>
      <c r="AC254" s="65">
        <f t="shared" si="41"/>
        <v>1.3883999999999999E-2</v>
      </c>
      <c r="AD254" s="65">
        <f t="shared" si="41"/>
        <v>1.4536E-2</v>
      </c>
      <c r="AE254" s="65">
        <f t="shared" si="41"/>
        <v>1.52E-2</v>
      </c>
      <c r="AF254" s="65">
        <f t="shared" si="41"/>
        <v>1.5876000000000001E-2</v>
      </c>
      <c r="AG254" s="65">
        <f t="shared" si="41"/>
        <v>1.6564000000000002E-2</v>
      </c>
      <c r="AH254" s="65">
        <f t="shared" si="41"/>
        <v>1.7264000000000002E-2</v>
      </c>
      <c r="AI254" s="65">
        <f t="shared" si="41"/>
        <v>1.7976000000000002E-2</v>
      </c>
      <c r="AJ254" s="66">
        <f t="shared" si="41"/>
        <v>1.8700000000000001E-2</v>
      </c>
    </row>
    <row r="255" spans="1:36" customFormat="1" x14ac:dyDescent="0.3">
      <c r="A255" s="7" t="s">
        <v>172</v>
      </c>
      <c r="B255" s="76" t="s">
        <v>529</v>
      </c>
      <c r="C255" s="178">
        <f t="shared" ref="C255:AJ255" si="42">+C$83*C167</f>
        <v>8.8367688229032057E-4</v>
      </c>
      <c r="D255" s="178">
        <f t="shared" si="42"/>
        <v>8.6438824442914631E-4</v>
      </c>
      <c r="E255" s="178">
        <f t="shared" si="42"/>
        <v>8.2445184285727629E-4</v>
      </c>
      <c r="F255" s="178">
        <f t="shared" si="42"/>
        <v>8.5995277404572442E-4</v>
      </c>
      <c r="G255" s="178">
        <f t="shared" si="42"/>
        <v>8.8673042232416703E-4</v>
      </c>
      <c r="H255" s="178">
        <f t="shared" si="42"/>
        <v>7.4077994551720512E-4</v>
      </c>
      <c r="I255" s="178">
        <f t="shared" si="42"/>
        <v>8.0871261357355379E-4</v>
      </c>
      <c r="J255" s="178">
        <f t="shared" si="42"/>
        <v>8.7962126307237999E-4</v>
      </c>
      <c r="K255" s="178">
        <f t="shared" si="42"/>
        <v>9.5350589401371614E-4</v>
      </c>
      <c r="L255" s="178">
        <f t="shared" si="42"/>
        <v>1.0303665063975498E-3</v>
      </c>
      <c r="M255" s="178">
        <f t="shared" si="42"/>
        <v>1.1102031002238656E-3</v>
      </c>
      <c r="N255" s="179">
        <f t="shared" si="42"/>
        <v>1.1930156754926936E-3</v>
      </c>
      <c r="O255" s="65">
        <f t="shared" si="42"/>
        <v>1.2788042322040025E-3</v>
      </c>
      <c r="P255" s="65">
        <f t="shared" si="42"/>
        <v>1.3675687703578242E-3</v>
      </c>
      <c r="Q255" s="65">
        <f t="shared" si="42"/>
        <v>1.3877317675196398E-3</v>
      </c>
      <c r="R255" s="65">
        <f t="shared" si="42"/>
        <v>1.407894764681472E-3</v>
      </c>
      <c r="S255" s="65">
        <f t="shared" si="42"/>
        <v>1.4280577618433043E-3</v>
      </c>
      <c r="T255" s="65">
        <f t="shared" si="42"/>
        <v>1.4482207590051199E-3</v>
      </c>
      <c r="U255" s="65">
        <f t="shared" si="42"/>
        <v>1.4683837561669355E-3</v>
      </c>
      <c r="V255" s="65">
        <f t="shared" si="42"/>
        <v>1.4885467533287844E-3</v>
      </c>
      <c r="W255" s="65">
        <f t="shared" si="42"/>
        <v>1.5087097504906E-3</v>
      </c>
      <c r="X255" s="65">
        <f t="shared" si="42"/>
        <v>1.5288727476524321E-3</v>
      </c>
      <c r="Y255" s="65">
        <f t="shared" si="42"/>
        <v>1.5490357448142476E-3</v>
      </c>
      <c r="Z255" s="65">
        <f t="shared" si="42"/>
        <v>1.5691987419760799E-3</v>
      </c>
      <c r="AA255" s="65">
        <f t="shared" si="42"/>
        <v>1.4311092526821732E-3</v>
      </c>
      <c r="AB255" s="65">
        <f t="shared" si="42"/>
        <v>1.2888352334096801E-3</v>
      </c>
      <c r="AC255" s="65">
        <f t="shared" si="42"/>
        <v>1.1423766841585845E-3</v>
      </c>
      <c r="AD255" s="65">
        <f t="shared" si="42"/>
        <v>9.9173360492888613E-4</v>
      </c>
      <c r="AE255" s="65">
        <f t="shared" si="42"/>
        <v>8.3690599572058485E-4</v>
      </c>
      <c r="AF255" s="65">
        <f t="shared" si="42"/>
        <v>6.7789385653366295E-4</v>
      </c>
      <c r="AG255" s="65">
        <f t="shared" si="42"/>
        <v>5.1469718736815609E-4</v>
      </c>
      <c r="AH255" s="65">
        <f t="shared" si="42"/>
        <v>3.47315988224028E-4</v>
      </c>
      <c r="AI255" s="65">
        <f t="shared" si="42"/>
        <v>1.7575025910131537E-4</v>
      </c>
      <c r="AJ255" s="66">
        <f t="shared" si="42"/>
        <v>0</v>
      </c>
    </row>
    <row r="256" spans="1:36" customFormat="1" x14ac:dyDescent="0.3">
      <c r="A256" s="7" t="s">
        <v>173</v>
      </c>
      <c r="B256" s="76" t="s">
        <v>529</v>
      </c>
      <c r="C256" s="172">
        <f t="shared" ref="C256:AJ256" si="43">+C$62*C168</f>
        <v>8.1768445262267245E-2</v>
      </c>
      <c r="D256" s="172">
        <f t="shared" si="43"/>
        <v>8.3318953910737889E-2</v>
      </c>
      <c r="E256" s="172">
        <f t="shared" si="43"/>
        <v>8.1373291869904218E-2</v>
      </c>
      <c r="F256" s="172">
        <f t="shared" si="43"/>
        <v>8.0617743226141167E-2</v>
      </c>
      <c r="G256" s="172">
        <f t="shared" si="43"/>
        <v>7.7051762702522286E-2</v>
      </c>
      <c r="H256" s="172">
        <f t="shared" si="43"/>
        <v>8.2339175797536371E-2</v>
      </c>
      <c r="I256" s="172">
        <f t="shared" si="43"/>
        <v>8.5979636698960249E-2</v>
      </c>
      <c r="J256" s="172">
        <f t="shared" si="43"/>
        <v>8.9603566778636734E-2</v>
      </c>
      <c r="K256" s="172">
        <f t="shared" si="43"/>
        <v>9.3210966036565784E-2</v>
      </c>
      <c r="L256" s="172">
        <f t="shared" si="43"/>
        <v>9.6801834472747428E-2</v>
      </c>
      <c r="M256" s="172">
        <f t="shared" si="43"/>
        <v>0.10037617208718168</v>
      </c>
      <c r="N256" s="173">
        <f t="shared" si="43"/>
        <v>0.10393397887986854</v>
      </c>
      <c r="O256" s="65">
        <f t="shared" si="43"/>
        <v>0.10747525485080797</v>
      </c>
      <c r="P256" s="65">
        <f t="shared" si="43"/>
        <v>0.111</v>
      </c>
      <c r="Q256" s="65">
        <f t="shared" si="43"/>
        <v>0.11219999999999999</v>
      </c>
      <c r="R256" s="65">
        <f t="shared" si="43"/>
        <v>0.1134</v>
      </c>
      <c r="S256" s="65">
        <f t="shared" si="43"/>
        <v>0.11459999999999999</v>
      </c>
      <c r="T256" s="65">
        <f t="shared" si="43"/>
        <v>0.1158</v>
      </c>
      <c r="U256" s="65">
        <f t="shared" si="43"/>
        <v>0.11699999999999999</v>
      </c>
      <c r="V256" s="65">
        <f t="shared" si="43"/>
        <v>0.11819999999999999</v>
      </c>
      <c r="W256" s="65">
        <f t="shared" si="43"/>
        <v>0.11939999999999998</v>
      </c>
      <c r="X256" s="65">
        <f t="shared" si="43"/>
        <v>0.12059999999999998</v>
      </c>
      <c r="Y256" s="65">
        <f t="shared" si="43"/>
        <v>0.12179999999999999</v>
      </c>
      <c r="Z256" s="65">
        <f t="shared" si="43"/>
        <v>0.12299999999999998</v>
      </c>
      <c r="AA256" s="65">
        <f t="shared" si="43"/>
        <v>0.125552</v>
      </c>
      <c r="AB256" s="65">
        <f t="shared" si="43"/>
        <v>0.12812799999999999</v>
      </c>
      <c r="AC256" s="65">
        <f t="shared" si="43"/>
        <v>0.13072799999999998</v>
      </c>
      <c r="AD256" s="65">
        <f t="shared" si="43"/>
        <v>0.133352</v>
      </c>
      <c r="AE256" s="65">
        <f t="shared" si="43"/>
        <v>0.13600000000000001</v>
      </c>
      <c r="AF256" s="65">
        <f t="shared" si="43"/>
        <v>0.13867199999999999</v>
      </c>
      <c r="AG256" s="65">
        <f t="shared" si="43"/>
        <v>0.14136799999999999</v>
      </c>
      <c r="AH256" s="65">
        <f t="shared" si="43"/>
        <v>0.14408799999999999</v>
      </c>
      <c r="AI256" s="65">
        <f t="shared" si="43"/>
        <v>0.14683200000000002</v>
      </c>
      <c r="AJ256" s="66">
        <f t="shared" si="43"/>
        <v>0.14960000000000001</v>
      </c>
    </row>
    <row r="257" spans="1:36" customFormat="1" x14ac:dyDescent="0.3">
      <c r="A257" s="7" t="s">
        <v>174</v>
      </c>
      <c r="B257" s="76" t="s">
        <v>529</v>
      </c>
      <c r="C257" s="168">
        <f t="shared" ref="C257:AJ260" si="44">+C$91*C169</f>
        <v>5.4290049278725699E-4</v>
      </c>
      <c r="D257" s="168">
        <f t="shared" si="44"/>
        <v>5.1358865760547359E-4</v>
      </c>
      <c r="E257" s="168">
        <f t="shared" si="44"/>
        <v>5.5171077097004699E-4</v>
      </c>
      <c r="F257" s="168">
        <f t="shared" si="44"/>
        <v>3.2600228785547946E-4</v>
      </c>
      <c r="G257" s="168">
        <f t="shared" si="44"/>
        <v>5.1996559453963329E-4</v>
      </c>
      <c r="H257" s="168">
        <f t="shared" si="44"/>
        <v>4.5309934678938794E-4</v>
      </c>
      <c r="I257" s="168">
        <f t="shared" si="44"/>
        <v>2.8922793770524323E-4</v>
      </c>
      <c r="J257" s="168">
        <f t="shared" si="44"/>
        <v>2.2325267068151104E-4</v>
      </c>
      <c r="K257" s="168">
        <f t="shared" si="44"/>
        <v>1.6149667326107782E-4</v>
      </c>
      <c r="L257" s="168">
        <f t="shared" si="44"/>
        <v>1.0396375421012122E-4</v>
      </c>
      <c r="M257" s="168">
        <f t="shared" si="44"/>
        <v>5.0657722294895755E-5</v>
      </c>
      <c r="N257" s="182">
        <f t="shared" si="44"/>
        <v>1.5823862815821795E-6</v>
      </c>
      <c r="O257" s="65">
        <f t="shared" si="44"/>
        <v>5.6577978165592757E-7</v>
      </c>
      <c r="P257" s="65">
        <f t="shared" si="44"/>
        <v>1.4497436911658004E-6</v>
      </c>
      <c r="Q257" s="65">
        <f t="shared" si="44"/>
        <v>2.2424645963223723E-6</v>
      </c>
      <c r="R257" s="65">
        <f t="shared" si="44"/>
        <v>2.9441109657194852E-6</v>
      </c>
      <c r="S257" s="65">
        <f t="shared" si="44"/>
        <v>3.5546827993571387E-6</v>
      </c>
      <c r="T257" s="65">
        <f t="shared" si="44"/>
        <v>4.0741800972353329E-6</v>
      </c>
      <c r="U257" s="65">
        <f t="shared" si="44"/>
        <v>4.5026028593540676E-6</v>
      </c>
      <c r="V257" s="65">
        <f t="shared" si="44"/>
        <v>4.8399510857133446E-6</v>
      </c>
      <c r="W257" s="65">
        <f t="shared" si="44"/>
        <v>5.0862247763131614E-6</v>
      </c>
      <c r="X257" s="65">
        <f t="shared" si="44"/>
        <v>0</v>
      </c>
      <c r="Y257" s="65">
        <f t="shared" si="44"/>
        <v>0</v>
      </c>
      <c r="Z257" s="65">
        <f t="shared" si="44"/>
        <v>0</v>
      </c>
      <c r="AA257" s="65">
        <f t="shared" si="44"/>
        <v>0</v>
      </c>
      <c r="AB257" s="65">
        <f t="shared" si="44"/>
        <v>0</v>
      </c>
      <c r="AC257" s="65">
        <f t="shared" si="44"/>
        <v>0</v>
      </c>
      <c r="AD257" s="65">
        <f t="shared" si="44"/>
        <v>0</v>
      </c>
      <c r="AE257" s="65">
        <f t="shared" si="44"/>
        <v>0</v>
      </c>
      <c r="AF257" s="65">
        <f t="shared" si="44"/>
        <v>0</v>
      </c>
      <c r="AG257" s="65">
        <f t="shared" si="44"/>
        <v>0</v>
      </c>
      <c r="AH257" s="65">
        <f t="shared" si="44"/>
        <v>0</v>
      </c>
      <c r="AI257" s="65">
        <f t="shared" si="44"/>
        <v>0</v>
      </c>
      <c r="AJ257" s="66">
        <f t="shared" si="44"/>
        <v>0</v>
      </c>
    </row>
    <row r="258" spans="1:36" customFormat="1" x14ac:dyDescent="0.3">
      <c r="A258" s="7" t="s">
        <v>175</v>
      </c>
      <c r="B258" s="76" t="s">
        <v>529</v>
      </c>
      <c r="C258" s="172">
        <f t="shared" si="44"/>
        <v>0</v>
      </c>
      <c r="D258" s="172">
        <f t="shared" si="44"/>
        <v>9.8572698294163118E-6</v>
      </c>
      <c r="E258" s="172">
        <f t="shared" si="44"/>
        <v>1.1933528455114875E-5</v>
      </c>
      <c r="F258" s="172">
        <f t="shared" si="44"/>
        <v>2.5350296532992537E-5</v>
      </c>
      <c r="G258" s="172">
        <f t="shared" si="44"/>
        <v>2.1846386985194134E-5</v>
      </c>
      <c r="H258" s="172">
        <f t="shared" si="44"/>
        <v>1.2762519943208535E-5</v>
      </c>
      <c r="I258" s="172">
        <f t="shared" si="44"/>
        <v>0</v>
      </c>
      <c r="J258" s="172">
        <f t="shared" si="44"/>
        <v>0</v>
      </c>
      <c r="K258" s="172">
        <f t="shared" si="44"/>
        <v>0</v>
      </c>
      <c r="L258" s="172">
        <f t="shared" si="44"/>
        <v>0</v>
      </c>
      <c r="M258" s="172">
        <f t="shared" si="44"/>
        <v>0</v>
      </c>
      <c r="N258" s="173">
        <f t="shared" si="44"/>
        <v>0</v>
      </c>
      <c r="O258" s="65">
        <f t="shared" si="44"/>
        <v>0</v>
      </c>
      <c r="P258" s="65">
        <f t="shared" si="44"/>
        <v>0</v>
      </c>
      <c r="Q258" s="65">
        <f t="shared" si="44"/>
        <v>0</v>
      </c>
      <c r="R258" s="65">
        <f t="shared" si="44"/>
        <v>0</v>
      </c>
      <c r="S258" s="65">
        <f t="shared" si="44"/>
        <v>0</v>
      </c>
      <c r="T258" s="65">
        <f t="shared" si="44"/>
        <v>0</v>
      </c>
      <c r="U258" s="65">
        <f t="shared" si="44"/>
        <v>0</v>
      </c>
      <c r="V258" s="65">
        <f t="shared" si="44"/>
        <v>0</v>
      </c>
      <c r="W258" s="65">
        <f t="shared" si="44"/>
        <v>0</v>
      </c>
      <c r="X258" s="65">
        <f t="shared" si="44"/>
        <v>0</v>
      </c>
      <c r="Y258" s="65">
        <f t="shared" si="44"/>
        <v>0</v>
      </c>
      <c r="Z258" s="65">
        <f t="shared" si="44"/>
        <v>0</v>
      </c>
      <c r="AA258" s="65">
        <f t="shared" si="44"/>
        <v>0</v>
      </c>
      <c r="AB258" s="65">
        <f t="shared" si="44"/>
        <v>0</v>
      </c>
      <c r="AC258" s="65">
        <f t="shared" si="44"/>
        <v>0</v>
      </c>
      <c r="AD258" s="65">
        <f t="shared" si="44"/>
        <v>0</v>
      </c>
      <c r="AE258" s="65">
        <f t="shared" si="44"/>
        <v>0</v>
      </c>
      <c r="AF258" s="65">
        <f t="shared" si="44"/>
        <v>0</v>
      </c>
      <c r="AG258" s="65">
        <f t="shared" si="44"/>
        <v>0</v>
      </c>
      <c r="AH258" s="65">
        <f t="shared" si="44"/>
        <v>0</v>
      </c>
      <c r="AI258" s="65">
        <f t="shared" si="44"/>
        <v>0</v>
      </c>
      <c r="AJ258" s="66">
        <f t="shared" si="44"/>
        <v>0</v>
      </c>
    </row>
    <row r="259" spans="1:36" customFormat="1" x14ac:dyDescent="0.3">
      <c r="A259" s="7" t="s">
        <v>176</v>
      </c>
      <c r="B259" s="76" t="s">
        <v>529</v>
      </c>
      <c r="C259" s="172">
        <f t="shared" si="44"/>
        <v>2.1397577509243378E-2</v>
      </c>
      <c r="D259" s="172">
        <f t="shared" si="44"/>
        <v>2.1389133082512897E-2</v>
      </c>
      <c r="E259" s="172">
        <f t="shared" si="44"/>
        <v>2.2200865320033365E-2</v>
      </c>
      <c r="F259" s="172">
        <f t="shared" si="44"/>
        <v>2.5806775502754439E-2</v>
      </c>
      <c r="G259" s="172">
        <f t="shared" si="44"/>
        <v>2.575408429758249E-2</v>
      </c>
      <c r="H259" s="172">
        <f t="shared" si="44"/>
        <v>2.3744384410687353E-2</v>
      </c>
      <c r="I259" s="172">
        <f t="shared" si="44"/>
        <v>2.3070650834189403E-2</v>
      </c>
      <c r="J259" s="172">
        <f t="shared" si="44"/>
        <v>2.2279337349472787E-2</v>
      </c>
      <c r="K259" s="172">
        <f t="shared" si="44"/>
        <v>2.1483198200339896E-2</v>
      </c>
      <c r="L259" s="172">
        <f t="shared" si="44"/>
        <v>2.0682229496692746E-2</v>
      </c>
      <c r="M259" s="172">
        <f t="shared" si="44"/>
        <v>1.987642734843326E-2</v>
      </c>
      <c r="N259" s="173">
        <f t="shared" si="44"/>
        <v>1.9065787865463455E-2</v>
      </c>
      <c r="O259" s="65">
        <f t="shared" si="44"/>
        <v>1.8206482932840037E-2</v>
      </c>
      <c r="P259" s="65">
        <f t="shared" si="44"/>
        <v>1.7344670628335147E-2</v>
      </c>
      <c r="Q259" s="65">
        <f t="shared" si="44"/>
        <v>1.6477437096918391E-2</v>
      </c>
      <c r="R259" s="65">
        <f t="shared" si="44"/>
        <v>1.5610203565501635E-2</v>
      </c>
      <c r="S259" s="65">
        <f t="shared" si="44"/>
        <v>1.4742970034084877E-2</v>
      </c>
      <c r="T259" s="65">
        <f t="shared" si="44"/>
        <v>1.3875736502668119E-2</v>
      </c>
      <c r="U259" s="65">
        <f t="shared" si="44"/>
        <v>1.300850297125136E-2</v>
      </c>
      <c r="V259" s="65">
        <f t="shared" si="44"/>
        <v>1.2141269439834604E-2</v>
      </c>
      <c r="W259" s="65">
        <f t="shared" si="44"/>
        <v>1.1274035908417846E-2</v>
      </c>
      <c r="X259" s="65">
        <f t="shared" si="44"/>
        <v>1.0406802377001088E-2</v>
      </c>
      <c r="Y259" s="65">
        <f t="shared" si="44"/>
        <v>9.5395688455843317E-3</v>
      </c>
      <c r="Z259" s="65">
        <f t="shared" si="44"/>
        <v>8.6723353141675719E-3</v>
      </c>
      <c r="AA259" s="65">
        <f t="shared" si="44"/>
        <v>7.8051017827508173E-3</v>
      </c>
      <c r="AB259" s="65">
        <f t="shared" si="44"/>
        <v>6.9378682513340619E-3</v>
      </c>
      <c r="AC259" s="65">
        <f t="shared" si="44"/>
        <v>6.070634719917303E-3</v>
      </c>
      <c r="AD259" s="65">
        <f t="shared" si="44"/>
        <v>5.2034011885005466E-3</v>
      </c>
      <c r="AE259" s="65">
        <f t="shared" si="44"/>
        <v>4.3361676570837877E-3</v>
      </c>
      <c r="AF259" s="65">
        <f t="shared" si="44"/>
        <v>3.4689341256670292E-3</v>
      </c>
      <c r="AG259" s="65">
        <f t="shared" si="44"/>
        <v>2.6017005942502733E-3</v>
      </c>
      <c r="AH259" s="65">
        <f t="shared" si="44"/>
        <v>1.7344670628335146E-3</v>
      </c>
      <c r="AI259" s="65">
        <f t="shared" si="44"/>
        <v>8.6723353141675893E-4</v>
      </c>
      <c r="AJ259" s="66">
        <f t="shared" si="44"/>
        <v>0</v>
      </c>
    </row>
    <row r="260" spans="1:36" customFormat="1" x14ac:dyDescent="0.3">
      <c r="A260" s="7" t="s">
        <v>177</v>
      </c>
      <c r="B260" s="76" t="s">
        <v>529</v>
      </c>
      <c r="C260" s="175">
        <f t="shared" si="44"/>
        <v>0</v>
      </c>
      <c r="D260" s="175">
        <f t="shared" si="44"/>
        <v>5.3548556458166474E-5</v>
      </c>
      <c r="E260" s="175">
        <f t="shared" si="44"/>
        <v>1.0257880381441847E-5</v>
      </c>
      <c r="F260" s="175">
        <f t="shared" si="44"/>
        <v>9.5181997567836268E-6</v>
      </c>
      <c r="G260" s="175">
        <f t="shared" si="44"/>
        <v>9.0962373473991121E-6</v>
      </c>
      <c r="H260" s="175">
        <f t="shared" si="44"/>
        <v>1.4466181856002181E-5</v>
      </c>
      <c r="I260" s="175">
        <f t="shared" si="44"/>
        <v>6.6355341509942996E-6</v>
      </c>
      <c r="J260" s="175">
        <f t="shared" si="44"/>
        <v>5.209825336091904E-6</v>
      </c>
      <c r="K260" s="175">
        <f t="shared" si="44"/>
        <v>3.8742040092239061E-6</v>
      </c>
      <c r="L260" s="175">
        <f t="shared" si="44"/>
        <v>2.6287515022027151E-6</v>
      </c>
      <c r="M260" s="175">
        <f t="shared" si="44"/>
        <v>1.4735491468407392E-6</v>
      </c>
      <c r="N260" s="176">
        <f t="shared" si="44"/>
        <v>4.0867827495038877E-7</v>
      </c>
      <c r="O260" s="65">
        <f t="shared" si="44"/>
        <v>-5.6577978165592757E-7</v>
      </c>
      <c r="P260" s="65">
        <f t="shared" si="44"/>
        <v>-1.4497436911658004E-6</v>
      </c>
      <c r="Q260" s="65">
        <f t="shared" si="44"/>
        <v>-2.2424645963223723E-6</v>
      </c>
      <c r="R260" s="65">
        <f t="shared" si="44"/>
        <v>-2.9441109657194852E-6</v>
      </c>
      <c r="S260" s="65">
        <f t="shared" si="44"/>
        <v>-3.5546827993571387E-6</v>
      </c>
      <c r="T260" s="65">
        <f t="shared" si="44"/>
        <v>-4.0741800972353329E-6</v>
      </c>
      <c r="U260" s="65">
        <f t="shared" si="44"/>
        <v>-4.5026028593540676E-6</v>
      </c>
      <c r="V260" s="65">
        <f t="shared" si="44"/>
        <v>-4.8399510857133446E-6</v>
      </c>
      <c r="W260" s="65">
        <f t="shared" si="44"/>
        <v>-5.0862247763131614E-6</v>
      </c>
      <c r="X260" s="65">
        <f t="shared" si="44"/>
        <v>0</v>
      </c>
      <c r="Y260" s="65">
        <f t="shared" si="44"/>
        <v>0</v>
      </c>
      <c r="Z260" s="65">
        <f t="shared" si="44"/>
        <v>0</v>
      </c>
      <c r="AA260" s="65">
        <f t="shared" si="44"/>
        <v>0</v>
      </c>
      <c r="AB260" s="65">
        <f t="shared" si="44"/>
        <v>0</v>
      </c>
      <c r="AC260" s="65">
        <f t="shared" si="44"/>
        <v>0</v>
      </c>
      <c r="AD260" s="65">
        <f t="shared" si="44"/>
        <v>0</v>
      </c>
      <c r="AE260" s="65">
        <f t="shared" si="44"/>
        <v>0</v>
      </c>
      <c r="AF260" s="65">
        <f t="shared" si="44"/>
        <v>0</v>
      </c>
      <c r="AG260" s="65">
        <f t="shared" si="44"/>
        <v>0</v>
      </c>
      <c r="AH260" s="65">
        <f t="shared" si="44"/>
        <v>0</v>
      </c>
      <c r="AI260" s="65">
        <f t="shared" si="44"/>
        <v>0</v>
      </c>
      <c r="AJ260" s="66">
        <f t="shared" si="44"/>
        <v>0</v>
      </c>
    </row>
    <row r="261" spans="1:36" customFormat="1" x14ac:dyDescent="0.3">
      <c r="A261" s="7" t="s">
        <v>178</v>
      </c>
      <c r="B261" s="76" t="s">
        <v>529</v>
      </c>
      <c r="C261" s="172">
        <f t="shared" ref="C261:AJ261" si="45">+C$92*C173</f>
        <v>3.5197331532919017E-4</v>
      </c>
      <c r="D261" s="172">
        <f t="shared" si="45"/>
        <v>2.3282932687663128E-4</v>
      </c>
      <c r="E261" s="172">
        <f t="shared" si="45"/>
        <v>3.8589006719247181E-4</v>
      </c>
      <c r="F261" s="172">
        <f t="shared" si="45"/>
        <v>4.5754548227258679E-4</v>
      </c>
      <c r="G261" s="172">
        <f t="shared" si="45"/>
        <v>5.2222583643887321E-4</v>
      </c>
      <c r="H261" s="172">
        <f t="shared" si="45"/>
        <v>2.6083001851500836E-4</v>
      </c>
      <c r="I261" s="172">
        <f t="shared" si="45"/>
        <v>2.7297362922687615E-4</v>
      </c>
      <c r="J261" s="172">
        <f t="shared" si="45"/>
        <v>2.8512443829974826E-4</v>
      </c>
      <c r="K261" s="172">
        <f t="shared" si="45"/>
        <v>2.9728244573362471E-4</v>
      </c>
      <c r="L261" s="172">
        <f t="shared" si="45"/>
        <v>3.0944765152850554E-4</v>
      </c>
      <c r="M261" s="172">
        <f t="shared" si="45"/>
        <v>3.2162005568439064E-4</v>
      </c>
      <c r="N261" s="173">
        <f t="shared" si="45"/>
        <v>3.3379965820128012E-4</v>
      </c>
      <c r="O261" s="65">
        <f t="shared" si="45"/>
        <v>3.4598645907917388E-4</v>
      </c>
      <c r="P261" s="65">
        <f t="shared" si="45"/>
        <v>3.5818045831807201E-4</v>
      </c>
      <c r="Q261" s="65">
        <f t="shared" si="45"/>
        <v>3.7027143540216835E-4</v>
      </c>
      <c r="R261" s="65">
        <f t="shared" si="45"/>
        <v>3.8236241248626484E-4</v>
      </c>
      <c r="S261" s="65">
        <f t="shared" si="45"/>
        <v>3.9445338957036117E-4</v>
      </c>
      <c r="T261" s="65">
        <f t="shared" si="45"/>
        <v>4.0654436665445756E-4</v>
      </c>
      <c r="U261" s="65">
        <f t="shared" si="45"/>
        <v>4.18635343738554E-4</v>
      </c>
      <c r="V261" s="65">
        <f t="shared" si="45"/>
        <v>4.3072632082265038E-4</v>
      </c>
      <c r="W261" s="65">
        <f t="shared" si="45"/>
        <v>4.4281729790674682E-4</v>
      </c>
      <c r="X261" s="65">
        <f t="shared" si="45"/>
        <v>4.5490827499084321E-4</v>
      </c>
      <c r="Y261" s="65">
        <f t="shared" si="45"/>
        <v>4.6699925207493954E-4</v>
      </c>
      <c r="Z261" s="65">
        <f t="shared" si="45"/>
        <v>4.7909022915903598E-4</v>
      </c>
      <c r="AA261" s="65">
        <f t="shared" si="45"/>
        <v>4.9118120624313231E-4</v>
      </c>
      <c r="AB261" s="65">
        <f t="shared" si="45"/>
        <v>5.0327218332722886E-4</v>
      </c>
      <c r="AC261" s="65">
        <f t="shared" si="45"/>
        <v>5.1536316041132519E-4</v>
      </c>
      <c r="AD261" s="65">
        <f t="shared" si="45"/>
        <v>5.2745413749542152E-4</v>
      </c>
      <c r="AE261" s="65">
        <f t="shared" si="45"/>
        <v>5.3954511457951796E-4</v>
      </c>
      <c r="AF261" s="65">
        <f t="shared" si="45"/>
        <v>5.516360916636144E-4</v>
      </c>
      <c r="AG261" s="65">
        <f t="shared" si="45"/>
        <v>5.6372706874771084E-4</v>
      </c>
      <c r="AH261" s="65">
        <f t="shared" si="45"/>
        <v>5.7581804583180718E-4</v>
      </c>
      <c r="AI261" s="65">
        <f t="shared" si="45"/>
        <v>5.8790902291590351E-4</v>
      </c>
      <c r="AJ261" s="66">
        <f t="shared" si="45"/>
        <v>5.9999999999999995E-4</v>
      </c>
    </row>
    <row r="262" spans="1:36" customFormat="1" x14ac:dyDescent="0.3">
      <c r="A262" s="7" t="s">
        <v>179</v>
      </c>
      <c r="B262" s="76" t="s">
        <v>529</v>
      </c>
      <c r="C262" s="169">
        <f t="shared" ref="C262:AJ263" si="46">+C$93*C174</f>
        <v>9.2410436703182071E-5</v>
      </c>
      <c r="D262" s="169">
        <f t="shared" si="46"/>
        <v>2.8287219502222774E-4</v>
      </c>
      <c r="E262" s="169">
        <f t="shared" si="46"/>
        <v>3.2753160229619707E-4</v>
      </c>
      <c r="F262" s="169">
        <f t="shared" si="46"/>
        <v>3.5481807994120618E-4</v>
      </c>
      <c r="G262" s="169">
        <f t="shared" si="46"/>
        <v>3.644640062527404E-4</v>
      </c>
      <c r="H262" s="169">
        <f t="shared" si="46"/>
        <v>1.4827737712950158E-4</v>
      </c>
      <c r="I262" s="169">
        <f t="shared" si="46"/>
        <v>2.5009448929815936E-4</v>
      </c>
      <c r="J262" s="169">
        <f t="shared" si="46"/>
        <v>2.9976042657706977E-4</v>
      </c>
      <c r="K262" s="169">
        <f t="shared" si="46"/>
        <v>3.4295378418003629E-4</v>
      </c>
      <c r="L262" s="169">
        <f t="shared" si="46"/>
        <v>3.7727663050318797E-4</v>
      </c>
      <c r="M262" s="169">
        <f t="shared" si="46"/>
        <v>4.1161987434485639E-4</v>
      </c>
      <c r="N262" s="170">
        <f t="shared" si="46"/>
        <v>4.4598351570504182E-4</v>
      </c>
      <c r="O262" s="65">
        <f t="shared" si="46"/>
        <v>4.8036755458374394E-4</v>
      </c>
      <c r="P262" s="65">
        <f t="shared" si="46"/>
        <v>5.1477199098096311E-4</v>
      </c>
      <c r="Q262" s="65">
        <f t="shared" si="46"/>
        <v>5.4903339143191497E-4</v>
      </c>
      <c r="R262" s="65">
        <f t="shared" si="46"/>
        <v>5.8329479188286683E-4</v>
      </c>
      <c r="S262" s="65">
        <f t="shared" si="46"/>
        <v>6.1755619233381858E-4</v>
      </c>
      <c r="T262" s="65">
        <f t="shared" si="46"/>
        <v>6.5181759278477055E-4</v>
      </c>
      <c r="U262" s="65">
        <f t="shared" si="46"/>
        <v>6.8607899323572231E-4</v>
      </c>
      <c r="V262" s="65">
        <f t="shared" si="46"/>
        <v>7.2034039368667417E-4</v>
      </c>
      <c r="W262" s="65">
        <f t="shared" si="46"/>
        <v>7.5460179413762592E-4</v>
      </c>
      <c r="X262" s="65">
        <f t="shared" si="46"/>
        <v>7.8886319458857789E-4</v>
      </c>
      <c r="Y262" s="65">
        <f t="shared" si="46"/>
        <v>8.2312459503952975E-4</v>
      </c>
      <c r="Z262" s="65">
        <f t="shared" si="46"/>
        <v>8.5738599549048172E-4</v>
      </c>
      <c r="AA262" s="65">
        <f t="shared" si="46"/>
        <v>8.9164739594143347E-4</v>
      </c>
      <c r="AB262" s="65">
        <f t="shared" si="46"/>
        <v>9.2590879639238522E-4</v>
      </c>
      <c r="AC262" s="65">
        <f t="shared" si="46"/>
        <v>9.6017019684333709E-4</v>
      </c>
      <c r="AD262" s="65">
        <f t="shared" si="46"/>
        <v>9.9443159729428895E-4</v>
      </c>
      <c r="AE262" s="65">
        <f t="shared" si="46"/>
        <v>1.0286929977452409E-3</v>
      </c>
      <c r="AF262" s="65">
        <f t="shared" si="46"/>
        <v>1.0629543981961927E-3</v>
      </c>
      <c r="AG262" s="65">
        <f t="shared" si="46"/>
        <v>1.0972157986471446E-3</v>
      </c>
      <c r="AH262" s="65">
        <f t="shared" si="46"/>
        <v>1.1314771990980964E-3</v>
      </c>
      <c r="AI262" s="65">
        <f t="shared" si="46"/>
        <v>1.1657385995490481E-3</v>
      </c>
      <c r="AJ262" s="66">
        <f t="shared" si="46"/>
        <v>1.1999999999999999E-3</v>
      </c>
    </row>
    <row r="263" spans="1:36" customFormat="1" x14ac:dyDescent="0.3">
      <c r="A263" s="7" t="s">
        <v>180</v>
      </c>
      <c r="B263" s="76" t="s">
        <v>529</v>
      </c>
      <c r="C263" s="175">
        <f t="shared" si="46"/>
        <v>1.4788750220399237E-4</v>
      </c>
      <c r="D263" s="175">
        <f t="shared" si="46"/>
        <v>6.4801552023472972E-5</v>
      </c>
      <c r="E263" s="175">
        <f t="shared" si="46"/>
        <v>6.9897618099267622E-5</v>
      </c>
      <c r="F263" s="175">
        <f t="shared" si="46"/>
        <v>8.9787189520200883E-5</v>
      </c>
      <c r="G263" s="175">
        <f t="shared" si="46"/>
        <v>1.0770052649887182E-4</v>
      </c>
      <c r="H263" s="175">
        <f t="shared" si="46"/>
        <v>9.1830253192181027E-5</v>
      </c>
      <c r="I263" s="175">
        <f t="shared" si="46"/>
        <v>2.4274794791124267E-5</v>
      </c>
      <c r="J263" s="175">
        <f t="shared" si="46"/>
        <v>8.8909087983317343E-6</v>
      </c>
      <c r="K263" s="175">
        <f t="shared" si="46"/>
        <v>0</v>
      </c>
      <c r="L263" s="175">
        <f t="shared" si="46"/>
        <v>0</v>
      </c>
      <c r="M263" s="175">
        <f t="shared" si="46"/>
        <v>0</v>
      </c>
      <c r="N263" s="176">
        <f t="shared" si="46"/>
        <v>0</v>
      </c>
      <c r="O263" s="65">
        <f t="shared" si="46"/>
        <v>0</v>
      </c>
      <c r="P263" s="65">
        <f t="shared" si="46"/>
        <v>0</v>
      </c>
      <c r="Q263" s="65">
        <f t="shared" si="46"/>
        <v>0</v>
      </c>
      <c r="R263" s="65">
        <f t="shared" si="46"/>
        <v>0</v>
      </c>
      <c r="S263" s="65">
        <f t="shared" si="46"/>
        <v>0</v>
      </c>
      <c r="T263" s="65">
        <f t="shared" si="46"/>
        <v>0</v>
      </c>
      <c r="U263" s="65">
        <f t="shared" si="46"/>
        <v>0</v>
      </c>
      <c r="V263" s="65">
        <f t="shared" si="46"/>
        <v>0</v>
      </c>
      <c r="W263" s="65">
        <f t="shared" si="46"/>
        <v>0</v>
      </c>
      <c r="X263" s="65">
        <f t="shared" si="46"/>
        <v>0</v>
      </c>
      <c r="Y263" s="65">
        <f t="shared" si="46"/>
        <v>0</v>
      </c>
      <c r="Z263" s="65">
        <f t="shared" si="46"/>
        <v>0</v>
      </c>
      <c r="AA263" s="65">
        <f t="shared" si="46"/>
        <v>0</v>
      </c>
      <c r="AB263" s="65">
        <f t="shared" si="46"/>
        <v>0</v>
      </c>
      <c r="AC263" s="65">
        <f t="shared" si="46"/>
        <v>0</v>
      </c>
      <c r="AD263" s="65">
        <f t="shared" si="46"/>
        <v>0</v>
      </c>
      <c r="AE263" s="65">
        <f t="shared" si="46"/>
        <v>0</v>
      </c>
      <c r="AF263" s="65">
        <f t="shared" si="46"/>
        <v>0</v>
      </c>
      <c r="AG263" s="65">
        <f t="shared" si="46"/>
        <v>0</v>
      </c>
      <c r="AH263" s="65">
        <f t="shared" si="46"/>
        <v>0</v>
      </c>
      <c r="AI263" s="65">
        <f t="shared" si="46"/>
        <v>0</v>
      </c>
      <c r="AJ263" s="66">
        <f t="shared" si="46"/>
        <v>0</v>
      </c>
    </row>
    <row r="264" spans="1:36" customFormat="1" x14ac:dyDescent="0.3">
      <c r="A264" s="7" t="s">
        <v>181</v>
      </c>
      <c r="B264" s="76" t="s">
        <v>529</v>
      </c>
      <c r="C264" s="171">
        <f t="shared" ref="C264:AJ264" si="47">+C$94*C176</f>
        <v>3.5103478050357406E-4</v>
      </c>
      <c r="D264" s="171">
        <f t="shared" si="47"/>
        <v>2.2778476147064384E-4</v>
      </c>
      <c r="E264" s="171">
        <f t="shared" si="47"/>
        <v>3.2090241410908011E-4</v>
      </c>
      <c r="F264" s="171">
        <f t="shared" si="47"/>
        <v>2.6415617742355001E-4</v>
      </c>
      <c r="G264" s="171">
        <f t="shared" si="47"/>
        <v>3.7513615872100724E-4</v>
      </c>
      <c r="H264" s="171">
        <f t="shared" si="47"/>
        <v>3.3203361228238281E-4</v>
      </c>
      <c r="I264" s="171">
        <f t="shared" si="47"/>
        <v>3.4165472483138295E-4</v>
      </c>
      <c r="J264" s="171">
        <f t="shared" si="47"/>
        <v>3.5128151816147445E-4</v>
      </c>
      <c r="K264" s="171">
        <f t="shared" si="47"/>
        <v>3.6091399227265741E-4</v>
      </c>
      <c r="L264" s="171">
        <f t="shared" si="47"/>
        <v>3.7055214716493173E-4</v>
      </c>
      <c r="M264" s="171">
        <f t="shared" si="47"/>
        <v>3.8019598283829751E-4</v>
      </c>
      <c r="N264" s="181">
        <f t="shared" si="47"/>
        <v>3.8984549929275476E-4</v>
      </c>
      <c r="O264" s="65">
        <f t="shared" si="47"/>
        <v>3.9950069652830336E-4</v>
      </c>
      <c r="P264" s="65">
        <f t="shared" si="47"/>
        <v>4.0916157454494342E-4</v>
      </c>
      <c r="Q264" s="65">
        <f t="shared" si="47"/>
        <v>4.1870349581769623E-4</v>
      </c>
      <c r="R264" s="65">
        <f t="shared" si="47"/>
        <v>4.2824541709044904E-4</v>
      </c>
      <c r="S264" s="65">
        <f t="shared" si="47"/>
        <v>4.3778733836320191E-4</v>
      </c>
      <c r="T264" s="65">
        <f t="shared" si="47"/>
        <v>4.4732925963595472E-4</v>
      </c>
      <c r="U264" s="65">
        <f t="shared" si="47"/>
        <v>4.5687118090870758E-4</v>
      </c>
      <c r="V264" s="65">
        <f t="shared" si="47"/>
        <v>4.6641310218146039E-4</v>
      </c>
      <c r="W264" s="65">
        <f t="shared" si="47"/>
        <v>4.7595502345421325E-4</v>
      </c>
      <c r="X264" s="65">
        <f t="shared" si="47"/>
        <v>4.8549694472696606E-4</v>
      </c>
      <c r="Y264" s="65">
        <f t="shared" si="47"/>
        <v>4.9503886599971893E-4</v>
      </c>
      <c r="Z264" s="65">
        <f t="shared" si="47"/>
        <v>5.0458078727247174E-4</v>
      </c>
      <c r="AA264" s="65">
        <f t="shared" si="47"/>
        <v>5.1412270854522455E-4</v>
      </c>
      <c r="AB264" s="65">
        <f t="shared" si="47"/>
        <v>5.2366462981797736E-4</v>
      </c>
      <c r="AC264" s="65">
        <f t="shared" si="47"/>
        <v>5.3320655109073017E-4</v>
      </c>
      <c r="AD264" s="65">
        <f t="shared" si="47"/>
        <v>5.4274847236348309E-4</v>
      </c>
      <c r="AE264" s="65">
        <f t="shared" si="47"/>
        <v>5.5229039363623579E-4</v>
      </c>
      <c r="AF264" s="65">
        <f t="shared" si="47"/>
        <v>5.618323149089886E-4</v>
      </c>
      <c r="AG264" s="65">
        <f t="shared" si="47"/>
        <v>5.7137423618174152E-4</v>
      </c>
      <c r="AH264" s="65">
        <f t="shared" si="47"/>
        <v>5.8091615745449433E-4</v>
      </c>
      <c r="AI264" s="65">
        <f t="shared" si="47"/>
        <v>5.9045807872724714E-4</v>
      </c>
      <c r="AJ264" s="66">
        <f t="shared" si="47"/>
        <v>5.9999999999999995E-4</v>
      </c>
    </row>
    <row r="265" spans="1:36" customFormat="1" x14ac:dyDescent="0.3">
      <c r="A265" s="7" t="s">
        <v>182</v>
      </c>
      <c r="B265" s="76" t="s">
        <v>529</v>
      </c>
      <c r="C265" s="178">
        <f t="shared" ref="C265:AJ265" si="48">+C$64*C177</f>
        <v>4.914251044553947E-3</v>
      </c>
      <c r="D265" s="178">
        <f t="shared" si="48"/>
        <v>5.290230269450363E-3</v>
      </c>
      <c r="E265" s="178">
        <f t="shared" si="48"/>
        <v>4.7393760692451764E-3</v>
      </c>
      <c r="F265" s="178">
        <f t="shared" si="48"/>
        <v>5.4342847952733265E-3</v>
      </c>
      <c r="G265" s="178">
        <f t="shared" si="48"/>
        <v>6.0460307231024867E-3</v>
      </c>
      <c r="H265" s="178">
        <f t="shared" si="48"/>
        <v>4.8708743014661019E-3</v>
      </c>
      <c r="I265" s="178">
        <f t="shared" si="48"/>
        <v>5.6819763249353035E-3</v>
      </c>
      <c r="J265" s="178">
        <f t="shared" si="48"/>
        <v>6.4935613790688311E-3</v>
      </c>
      <c r="K265" s="178">
        <f t="shared" si="48"/>
        <v>7.3056294638666882E-3</v>
      </c>
      <c r="L265" s="178">
        <f t="shared" si="48"/>
        <v>8.1181805793288705E-3</v>
      </c>
      <c r="M265" s="178">
        <f t="shared" si="48"/>
        <v>8.9312147254553814E-3</v>
      </c>
      <c r="N265" s="179">
        <f t="shared" si="48"/>
        <v>9.7447319022462165E-3</v>
      </c>
      <c r="O265" s="65">
        <f t="shared" si="48"/>
        <v>1.0558732109701381E-2</v>
      </c>
      <c r="P265" s="65">
        <f t="shared" si="48"/>
        <v>1.1373215347820875E-2</v>
      </c>
      <c r="Q265" s="65">
        <f t="shared" si="48"/>
        <v>1.2184554580429829E-2</v>
      </c>
      <c r="R265" s="65">
        <f t="shared" si="48"/>
        <v>1.2995893813038787E-2</v>
      </c>
      <c r="S265" s="65">
        <f t="shared" si="48"/>
        <v>1.3807233045647745E-2</v>
      </c>
      <c r="T265" s="65">
        <f t="shared" si="48"/>
        <v>1.4618572278256699E-2</v>
      </c>
      <c r="U265" s="65">
        <f t="shared" si="48"/>
        <v>1.5429911510865655E-2</v>
      </c>
      <c r="V265" s="65">
        <f t="shared" si="48"/>
        <v>1.6241250743474614E-2</v>
      </c>
      <c r="W265" s="65">
        <f t="shared" si="48"/>
        <v>1.7052589976083568E-2</v>
      </c>
      <c r="X265" s="65">
        <f t="shared" si="48"/>
        <v>1.7863929208692526E-2</v>
      </c>
      <c r="Y265" s="65">
        <f t="shared" si="48"/>
        <v>1.8675268441301483E-2</v>
      </c>
      <c r="Z265" s="65">
        <f t="shared" si="48"/>
        <v>1.9486607673910437E-2</v>
      </c>
      <c r="AA265" s="65">
        <f t="shared" si="48"/>
        <v>2.0297946906519395E-2</v>
      </c>
      <c r="AB265" s="65">
        <f t="shared" si="48"/>
        <v>2.1109286139128349E-2</v>
      </c>
      <c r="AC265" s="65">
        <f t="shared" si="48"/>
        <v>2.1920625371737303E-2</v>
      </c>
      <c r="AD265" s="65">
        <f t="shared" si="48"/>
        <v>2.2731964604346261E-2</v>
      </c>
      <c r="AE265" s="65">
        <f t="shared" si="48"/>
        <v>2.3543303836955218E-2</v>
      </c>
      <c r="AF265" s="65">
        <f t="shared" si="48"/>
        <v>2.4354643069564173E-2</v>
      </c>
      <c r="AG265" s="65">
        <f t="shared" si="48"/>
        <v>2.516598230217313E-2</v>
      </c>
      <c r="AH265" s="65">
        <f t="shared" si="48"/>
        <v>2.5977321534782088E-2</v>
      </c>
      <c r="AI265" s="65">
        <f t="shared" si="48"/>
        <v>2.6788660767391042E-2</v>
      </c>
      <c r="AJ265" s="66">
        <f t="shared" si="48"/>
        <v>2.76E-2</v>
      </c>
    </row>
    <row r="266" spans="1:36" customFormat="1" x14ac:dyDescent="0.3">
      <c r="A266" s="7" t="s">
        <v>183</v>
      </c>
      <c r="B266" s="76" t="s">
        <v>529</v>
      </c>
      <c r="C266" s="172">
        <f t="shared" ref="C266:AJ267" si="49">+C$95*C178</f>
        <v>0</v>
      </c>
      <c r="D266" s="172">
        <f t="shared" si="49"/>
        <v>0</v>
      </c>
      <c r="E266" s="172">
        <f t="shared" si="49"/>
        <v>0</v>
      </c>
      <c r="F266" s="172">
        <f t="shared" si="49"/>
        <v>0</v>
      </c>
      <c r="G266" s="172">
        <f t="shared" si="49"/>
        <v>0</v>
      </c>
      <c r="H266" s="172">
        <f t="shared" si="49"/>
        <v>0</v>
      </c>
      <c r="I266" s="172">
        <f t="shared" si="49"/>
        <v>0</v>
      </c>
      <c r="J266" s="172">
        <f t="shared" si="49"/>
        <v>0</v>
      </c>
      <c r="K266" s="172">
        <f t="shared" si="49"/>
        <v>0</v>
      </c>
      <c r="L266" s="172">
        <f t="shared" si="49"/>
        <v>0</v>
      </c>
      <c r="M266" s="172">
        <f t="shared" si="49"/>
        <v>0</v>
      </c>
      <c r="N266" s="173">
        <f t="shared" si="49"/>
        <v>0</v>
      </c>
      <c r="O266" s="65">
        <f t="shared" si="49"/>
        <v>0</v>
      </c>
      <c r="P266" s="65">
        <f t="shared" si="49"/>
        <v>0</v>
      </c>
      <c r="Q266" s="65">
        <f t="shared" si="49"/>
        <v>0</v>
      </c>
      <c r="R266" s="65">
        <f t="shared" si="49"/>
        <v>0</v>
      </c>
      <c r="S266" s="65">
        <f t="shared" si="49"/>
        <v>0</v>
      </c>
      <c r="T266" s="65">
        <f t="shared" si="49"/>
        <v>0</v>
      </c>
      <c r="U266" s="65">
        <f t="shared" si="49"/>
        <v>0</v>
      </c>
      <c r="V266" s="65">
        <f t="shared" si="49"/>
        <v>0</v>
      </c>
      <c r="W266" s="65">
        <f t="shared" si="49"/>
        <v>0</v>
      </c>
      <c r="X266" s="65">
        <f t="shared" si="49"/>
        <v>0</v>
      </c>
      <c r="Y266" s="65">
        <f t="shared" si="49"/>
        <v>0</v>
      </c>
      <c r="Z266" s="65">
        <f t="shared" si="49"/>
        <v>0</v>
      </c>
      <c r="AA266" s="65">
        <f t="shared" si="49"/>
        <v>0</v>
      </c>
      <c r="AB266" s="65">
        <f t="shared" si="49"/>
        <v>0</v>
      </c>
      <c r="AC266" s="65">
        <f t="shared" si="49"/>
        <v>0</v>
      </c>
      <c r="AD266" s="65">
        <f t="shared" si="49"/>
        <v>0</v>
      </c>
      <c r="AE266" s="65">
        <f t="shared" si="49"/>
        <v>0</v>
      </c>
      <c r="AF266" s="65">
        <f t="shared" si="49"/>
        <v>0</v>
      </c>
      <c r="AG266" s="65">
        <f t="shared" si="49"/>
        <v>0</v>
      </c>
      <c r="AH266" s="65">
        <f t="shared" si="49"/>
        <v>0</v>
      </c>
      <c r="AI266" s="65">
        <f t="shared" si="49"/>
        <v>0</v>
      </c>
      <c r="AJ266" s="66">
        <f t="shared" si="49"/>
        <v>0</v>
      </c>
    </row>
    <row r="267" spans="1:36" customFormat="1" x14ac:dyDescent="0.3">
      <c r="A267" s="7" t="s">
        <v>184</v>
      </c>
      <c r="B267" s="76" t="s">
        <v>529</v>
      </c>
      <c r="C267" s="171">
        <f t="shared" si="49"/>
        <v>0</v>
      </c>
      <c r="D267" s="171">
        <f t="shared" si="49"/>
        <v>0</v>
      </c>
      <c r="E267" s="171">
        <f t="shared" si="49"/>
        <v>0</v>
      </c>
      <c r="F267" s="171">
        <f t="shared" si="49"/>
        <v>0</v>
      </c>
      <c r="G267" s="171">
        <f t="shared" si="49"/>
        <v>0</v>
      </c>
      <c r="H267" s="171">
        <f t="shared" si="49"/>
        <v>0</v>
      </c>
      <c r="I267" s="171">
        <f t="shared" si="49"/>
        <v>0</v>
      </c>
      <c r="J267" s="171">
        <f t="shared" si="49"/>
        <v>0</v>
      </c>
      <c r="K267" s="171">
        <f t="shared" si="49"/>
        <v>0</v>
      </c>
      <c r="L267" s="171">
        <f t="shared" si="49"/>
        <v>0</v>
      </c>
      <c r="M267" s="171">
        <f t="shared" si="49"/>
        <v>0</v>
      </c>
      <c r="N267" s="181">
        <f t="shared" si="49"/>
        <v>0</v>
      </c>
      <c r="O267" s="65">
        <f t="shared" si="49"/>
        <v>0</v>
      </c>
      <c r="P267" s="65">
        <f t="shared" si="49"/>
        <v>0</v>
      </c>
      <c r="Q267" s="65">
        <f t="shared" si="49"/>
        <v>0</v>
      </c>
      <c r="R267" s="65">
        <f t="shared" si="49"/>
        <v>0</v>
      </c>
      <c r="S267" s="65">
        <f t="shared" si="49"/>
        <v>0</v>
      </c>
      <c r="T267" s="65">
        <f t="shared" si="49"/>
        <v>0</v>
      </c>
      <c r="U267" s="65">
        <f t="shared" si="49"/>
        <v>0</v>
      </c>
      <c r="V267" s="65">
        <f t="shared" si="49"/>
        <v>0</v>
      </c>
      <c r="W267" s="65">
        <f t="shared" si="49"/>
        <v>0</v>
      </c>
      <c r="X267" s="65">
        <f t="shared" si="49"/>
        <v>0</v>
      </c>
      <c r="Y267" s="65">
        <f t="shared" si="49"/>
        <v>0</v>
      </c>
      <c r="Z267" s="65">
        <f t="shared" si="49"/>
        <v>0</v>
      </c>
      <c r="AA267" s="65">
        <f t="shared" si="49"/>
        <v>0</v>
      </c>
      <c r="AB267" s="65">
        <f t="shared" si="49"/>
        <v>0</v>
      </c>
      <c r="AC267" s="65">
        <f t="shared" si="49"/>
        <v>0</v>
      </c>
      <c r="AD267" s="65">
        <f t="shared" si="49"/>
        <v>0</v>
      </c>
      <c r="AE267" s="65">
        <f t="shared" si="49"/>
        <v>0</v>
      </c>
      <c r="AF267" s="65">
        <f t="shared" si="49"/>
        <v>0</v>
      </c>
      <c r="AG267" s="65">
        <f t="shared" si="49"/>
        <v>0</v>
      </c>
      <c r="AH267" s="65">
        <f t="shared" si="49"/>
        <v>0</v>
      </c>
      <c r="AI267" s="65">
        <f t="shared" si="49"/>
        <v>0</v>
      </c>
      <c r="AJ267" s="66">
        <f t="shared" si="49"/>
        <v>0</v>
      </c>
    </row>
    <row r="268" spans="1:36" customFormat="1" x14ac:dyDescent="0.3">
      <c r="A268" s="7" t="s">
        <v>185</v>
      </c>
      <c r="B268" s="76" t="s">
        <v>529</v>
      </c>
      <c r="C268" s="169">
        <f t="shared" ref="C268:AJ271" si="50">+C$96*C180</f>
        <v>4.6736213716046263E-2</v>
      </c>
      <c r="D268" s="169">
        <f t="shared" si="50"/>
        <v>4.1771975130315227E-2</v>
      </c>
      <c r="E268" s="169">
        <f t="shared" si="50"/>
        <v>3.871516391213306E-2</v>
      </c>
      <c r="F268" s="169">
        <f t="shared" si="50"/>
        <v>3.9515650774013561E-2</v>
      </c>
      <c r="G268" s="169">
        <f t="shared" si="50"/>
        <v>2.9787186346553446E-2</v>
      </c>
      <c r="H268" s="169">
        <f t="shared" si="50"/>
        <v>4.2266596726579862E-2</v>
      </c>
      <c r="I268" s="169">
        <f t="shared" si="50"/>
        <v>4.0105455309575599E-2</v>
      </c>
      <c r="J268" s="169">
        <f t="shared" si="50"/>
        <v>3.7990750291729054E-2</v>
      </c>
      <c r="K268" s="169">
        <f t="shared" si="50"/>
        <v>3.5924454334202396E-2</v>
      </c>
      <c r="L268" s="169">
        <f t="shared" si="50"/>
        <v>3.3906567436995626E-2</v>
      </c>
      <c r="M268" s="169">
        <f t="shared" si="50"/>
        <v>3.1937089600108742E-2</v>
      </c>
      <c r="N268" s="170">
        <f t="shared" si="50"/>
        <v>3.0016020823541753E-2</v>
      </c>
      <c r="O268" s="65">
        <f t="shared" si="50"/>
        <v>2.8143361107294651E-2</v>
      </c>
      <c r="P268" s="65">
        <f t="shared" si="50"/>
        <v>2.6319110451367436E-2</v>
      </c>
      <c r="Q268" s="65">
        <f t="shared" si="50"/>
        <v>2.4861627636749258E-2</v>
      </c>
      <c r="R268" s="65">
        <f t="shared" si="50"/>
        <v>2.3419042431820539E-2</v>
      </c>
      <c r="S268" s="65">
        <f t="shared" si="50"/>
        <v>2.1991354836581264E-2</v>
      </c>
      <c r="T268" s="65">
        <f t="shared" si="50"/>
        <v>2.0578564851031444E-2</v>
      </c>
      <c r="U268" s="65">
        <f t="shared" si="50"/>
        <v>1.9180672475171082E-2</v>
      </c>
      <c r="V268" s="65">
        <f t="shared" si="50"/>
        <v>1.7797677709000169E-2</v>
      </c>
      <c r="W268" s="65">
        <f t="shared" si="50"/>
        <v>1.6429580552518711E-2</v>
      </c>
      <c r="X268" s="65">
        <f t="shared" si="50"/>
        <v>1.5076381005726705E-2</v>
      </c>
      <c r="Y268" s="65">
        <f t="shared" si="50"/>
        <v>1.3738079068624157E-2</v>
      </c>
      <c r="Z268" s="65">
        <f t="shared" si="50"/>
        <v>1.2414674741211058E-2</v>
      </c>
      <c r="AA268" s="65">
        <f t="shared" si="50"/>
        <v>1.1061475194419053E-2</v>
      </c>
      <c r="AB268" s="65">
        <f t="shared" si="50"/>
        <v>9.7331049971094707E-3</v>
      </c>
      <c r="AC268" s="65">
        <f t="shared" si="50"/>
        <v>8.429564149282304E-3</v>
      </c>
      <c r="AD268" s="65">
        <f t="shared" si="50"/>
        <v>7.1508526509375661E-3</v>
      </c>
      <c r="AE268" s="65">
        <f t="shared" si="50"/>
        <v>5.8969705020752491E-3</v>
      </c>
      <c r="AF268" s="65">
        <f t="shared" si="50"/>
        <v>4.6679177026953556E-3</v>
      </c>
      <c r="AG268" s="65">
        <f t="shared" si="50"/>
        <v>3.4636942527978831E-3</v>
      </c>
      <c r="AH268" s="65">
        <f t="shared" si="50"/>
        <v>2.2843001523828333E-3</v>
      </c>
      <c r="AI268" s="65">
        <f t="shared" si="50"/>
        <v>1.1297354014502057E-3</v>
      </c>
      <c r="AJ268" s="66">
        <f t="shared" si="50"/>
        <v>0</v>
      </c>
    </row>
    <row r="269" spans="1:36" customFormat="1" x14ac:dyDescent="0.3">
      <c r="A269" s="7" t="s">
        <v>186</v>
      </c>
      <c r="B269" s="76" t="s">
        <v>529</v>
      </c>
      <c r="C269" s="172">
        <f t="shared" si="50"/>
        <v>0</v>
      </c>
      <c r="D269" s="172">
        <f t="shared" si="50"/>
        <v>0</v>
      </c>
      <c r="E269" s="172">
        <f t="shared" si="50"/>
        <v>0</v>
      </c>
      <c r="F269" s="172">
        <f t="shared" si="50"/>
        <v>0</v>
      </c>
      <c r="G269" s="172">
        <f t="shared" si="50"/>
        <v>0</v>
      </c>
      <c r="H269" s="172">
        <f t="shared" si="50"/>
        <v>0</v>
      </c>
      <c r="I269" s="172">
        <f t="shared" si="50"/>
        <v>0</v>
      </c>
      <c r="J269" s="172">
        <f t="shared" si="50"/>
        <v>0</v>
      </c>
      <c r="K269" s="172">
        <f t="shared" si="50"/>
        <v>0</v>
      </c>
      <c r="L269" s="172">
        <f t="shared" si="50"/>
        <v>0</v>
      </c>
      <c r="M269" s="172">
        <f t="shared" si="50"/>
        <v>0</v>
      </c>
      <c r="N269" s="173">
        <f t="shared" si="50"/>
        <v>0</v>
      </c>
      <c r="O269" s="65">
        <f t="shared" si="50"/>
        <v>0</v>
      </c>
      <c r="P269" s="65">
        <f t="shared" si="50"/>
        <v>0</v>
      </c>
      <c r="Q269" s="65">
        <f t="shared" si="50"/>
        <v>0</v>
      </c>
      <c r="R269" s="65">
        <f t="shared" si="50"/>
        <v>0</v>
      </c>
      <c r="S269" s="65">
        <f t="shared" si="50"/>
        <v>0</v>
      </c>
      <c r="T269" s="65">
        <f t="shared" si="50"/>
        <v>0</v>
      </c>
      <c r="U269" s="65">
        <f t="shared" si="50"/>
        <v>0</v>
      </c>
      <c r="V269" s="65">
        <f t="shared" si="50"/>
        <v>0</v>
      </c>
      <c r="W269" s="65">
        <f t="shared" si="50"/>
        <v>0</v>
      </c>
      <c r="X269" s="65">
        <f t="shared" si="50"/>
        <v>0</v>
      </c>
      <c r="Y269" s="65">
        <f t="shared" si="50"/>
        <v>0</v>
      </c>
      <c r="Z269" s="65">
        <f t="shared" si="50"/>
        <v>0</v>
      </c>
      <c r="AA269" s="65">
        <f t="shared" si="50"/>
        <v>0</v>
      </c>
      <c r="AB269" s="65">
        <f t="shared" si="50"/>
        <v>0</v>
      </c>
      <c r="AC269" s="65">
        <f t="shared" si="50"/>
        <v>0</v>
      </c>
      <c r="AD269" s="65">
        <f t="shared" si="50"/>
        <v>0</v>
      </c>
      <c r="AE269" s="65">
        <f t="shared" si="50"/>
        <v>0</v>
      </c>
      <c r="AF269" s="65">
        <f t="shared" si="50"/>
        <v>0</v>
      </c>
      <c r="AG269" s="65">
        <f t="shared" si="50"/>
        <v>0</v>
      </c>
      <c r="AH269" s="65">
        <f t="shared" si="50"/>
        <v>0</v>
      </c>
      <c r="AI269" s="65">
        <f t="shared" si="50"/>
        <v>0</v>
      </c>
      <c r="AJ269" s="66">
        <f t="shared" si="50"/>
        <v>0</v>
      </c>
    </row>
    <row r="270" spans="1:36" customFormat="1" x14ac:dyDescent="0.3">
      <c r="A270" s="7" t="s">
        <v>187</v>
      </c>
      <c r="B270" s="76" t="s">
        <v>529</v>
      </c>
      <c r="C270" s="172">
        <f t="shared" si="50"/>
        <v>0</v>
      </c>
      <c r="D270" s="172">
        <f t="shared" si="50"/>
        <v>1.0545667573818342E-6</v>
      </c>
      <c r="E270" s="172">
        <f t="shared" si="50"/>
        <v>1.3274046914053302E-5</v>
      </c>
      <c r="F270" s="172">
        <f t="shared" si="50"/>
        <v>1.6605549161088509E-5</v>
      </c>
      <c r="G270" s="172">
        <f t="shared" si="50"/>
        <v>0</v>
      </c>
      <c r="H270" s="172">
        <f t="shared" si="50"/>
        <v>1.9726611621821156E-6</v>
      </c>
      <c r="I270" s="172">
        <f t="shared" si="50"/>
        <v>0</v>
      </c>
      <c r="J270" s="172">
        <f t="shared" si="50"/>
        <v>0</v>
      </c>
      <c r="K270" s="172">
        <f t="shared" si="50"/>
        <v>0</v>
      </c>
      <c r="L270" s="172">
        <f t="shared" si="50"/>
        <v>0</v>
      </c>
      <c r="M270" s="172">
        <f t="shared" si="50"/>
        <v>0</v>
      </c>
      <c r="N270" s="173">
        <f t="shared" si="50"/>
        <v>0</v>
      </c>
      <c r="O270" s="65">
        <f t="shared" si="50"/>
        <v>0</v>
      </c>
      <c r="P270" s="65">
        <f t="shared" si="50"/>
        <v>0</v>
      </c>
      <c r="Q270" s="65">
        <f t="shared" si="50"/>
        <v>0</v>
      </c>
      <c r="R270" s="65">
        <f t="shared" si="50"/>
        <v>0</v>
      </c>
      <c r="S270" s="65">
        <f t="shared" si="50"/>
        <v>0</v>
      </c>
      <c r="T270" s="65">
        <f t="shared" si="50"/>
        <v>0</v>
      </c>
      <c r="U270" s="65">
        <f t="shared" si="50"/>
        <v>0</v>
      </c>
      <c r="V270" s="65">
        <f t="shared" si="50"/>
        <v>0</v>
      </c>
      <c r="W270" s="65">
        <f t="shared" si="50"/>
        <v>0</v>
      </c>
      <c r="X270" s="65">
        <f t="shared" si="50"/>
        <v>0</v>
      </c>
      <c r="Y270" s="65">
        <f t="shared" si="50"/>
        <v>0</v>
      </c>
      <c r="Z270" s="65">
        <f t="shared" si="50"/>
        <v>0</v>
      </c>
      <c r="AA270" s="65">
        <f t="shared" si="50"/>
        <v>0</v>
      </c>
      <c r="AB270" s="65">
        <f t="shared" si="50"/>
        <v>0</v>
      </c>
      <c r="AC270" s="65">
        <f t="shared" si="50"/>
        <v>0</v>
      </c>
      <c r="AD270" s="65">
        <f t="shared" si="50"/>
        <v>0</v>
      </c>
      <c r="AE270" s="65">
        <f t="shared" si="50"/>
        <v>0</v>
      </c>
      <c r="AF270" s="65">
        <f t="shared" si="50"/>
        <v>0</v>
      </c>
      <c r="AG270" s="65">
        <f t="shared" si="50"/>
        <v>0</v>
      </c>
      <c r="AH270" s="65">
        <f t="shared" si="50"/>
        <v>0</v>
      </c>
      <c r="AI270" s="65">
        <f t="shared" si="50"/>
        <v>0</v>
      </c>
      <c r="AJ270" s="66">
        <f t="shared" si="50"/>
        <v>0</v>
      </c>
    </row>
    <row r="271" spans="1:36" customFormat="1" x14ac:dyDescent="0.3">
      <c r="A271" s="7" t="s">
        <v>188</v>
      </c>
      <c r="B271" s="76" t="s">
        <v>529</v>
      </c>
      <c r="C271" s="175">
        <f t="shared" si="50"/>
        <v>1.6190530517452639E-4</v>
      </c>
      <c r="D271" s="175">
        <f t="shared" si="50"/>
        <v>7.1344370488984923E-5</v>
      </c>
      <c r="E271" s="175">
        <f t="shared" si="50"/>
        <v>4.9191199101914328E-5</v>
      </c>
      <c r="F271" s="175">
        <f t="shared" si="50"/>
        <v>5.0542745640499436E-5</v>
      </c>
      <c r="G271" s="175">
        <f t="shared" si="50"/>
        <v>1.4183963321368101E-5</v>
      </c>
      <c r="H271" s="175">
        <f t="shared" si="50"/>
        <v>0</v>
      </c>
      <c r="I271" s="175">
        <f t="shared" si="50"/>
        <v>0</v>
      </c>
      <c r="J271" s="175">
        <f t="shared" si="50"/>
        <v>0</v>
      </c>
      <c r="K271" s="175">
        <f t="shared" si="50"/>
        <v>0</v>
      </c>
      <c r="L271" s="175">
        <f t="shared" si="50"/>
        <v>0</v>
      </c>
      <c r="M271" s="175">
        <f t="shared" si="50"/>
        <v>0</v>
      </c>
      <c r="N271" s="176">
        <f t="shared" si="50"/>
        <v>0</v>
      </c>
      <c r="O271" s="65">
        <f t="shared" si="50"/>
        <v>0</v>
      </c>
      <c r="P271" s="65">
        <f t="shared" si="50"/>
        <v>0</v>
      </c>
      <c r="Q271" s="65">
        <f t="shared" si="50"/>
        <v>0</v>
      </c>
      <c r="R271" s="65">
        <f t="shared" si="50"/>
        <v>0</v>
      </c>
      <c r="S271" s="65">
        <f t="shared" si="50"/>
        <v>0</v>
      </c>
      <c r="T271" s="65">
        <f t="shared" si="50"/>
        <v>0</v>
      </c>
      <c r="U271" s="65">
        <f t="shared" si="50"/>
        <v>0</v>
      </c>
      <c r="V271" s="65">
        <f t="shared" si="50"/>
        <v>0</v>
      </c>
      <c r="W271" s="65">
        <f t="shared" si="50"/>
        <v>0</v>
      </c>
      <c r="X271" s="65">
        <f t="shared" si="50"/>
        <v>0</v>
      </c>
      <c r="Y271" s="65">
        <f t="shared" si="50"/>
        <v>0</v>
      </c>
      <c r="Z271" s="65">
        <f t="shared" si="50"/>
        <v>0</v>
      </c>
      <c r="AA271" s="65">
        <f t="shared" si="50"/>
        <v>0</v>
      </c>
      <c r="AB271" s="65">
        <f t="shared" si="50"/>
        <v>0</v>
      </c>
      <c r="AC271" s="65">
        <f t="shared" si="50"/>
        <v>0</v>
      </c>
      <c r="AD271" s="65">
        <f t="shared" si="50"/>
        <v>0</v>
      </c>
      <c r="AE271" s="65">
        <f t="shared" si="50"/>
        <v>0</v>
      </c>
      <c r="AF271" s="65">
        <f t="shared" si="50"/>
        <v>0</v>
      </c>
      <c r="AG271" s="65">
        <f t="shared" si="50"/>
        <v>0</v>
      </c>
      <c r="AH271" s="65">
        <f t="shared" si="50"/>
        <v>0</v>
      </c>
      <c r="AI271" s="65">
        <f t="shared" si="50"/>
        <v>0</v>
      </c>
      <c r="AJ271" s="66">
        <f t="shared" si="50"/>
        <v>0</v>
      </c>
    </row>
    <row r="272" spans="1:36" customFormat="1" x14ac:dyDescent="0.3">
      <c r="A272" s="7" t="s">
        <v>189</v>
      </c>
      <c r="B272" s="76" t="s">
        <v>529</v>
      </c>
      <c r="C272" s="172">
        <f t="shared" ref="C272:AJ272" si="51">+C$97*C184</f>
        <v>6.3668482015118971E-3</v>
      </c>
      <c r="D272" s="172">
        <f t="shared" si="51"/>
        <v>5.6929802577117793E-3</v>
      </c>
      <c r="E272" s="172">
        <f t="shared" si="51"/>
        <v>5.6466783310494748E-3</v>
      </c>
      <c r="F272" s="172">
        <f t="shared" si="51"/>
        <v>5.6285806804302462E-3</v>
      </c>
      <c r="G272" s="172">
        <f t="shared" si="51"/>
        <v>5.7297812836390209E-3</v>
      </c>
      <c r="H272" s="172">
        <f t="shared" si="51"/>
        <v>3.6732913350078101E-3</v>
      </c>
      <c r="I272" s="172">
        <f t="shared" si="51"/>
        <v>3.5707715496603783E-3</v>
      </c>
      <c r="J272" s="172">
        <f t="shared" si="51"/>
        <v>3.4696734423341436E-3</v>
      </c>
      <c r="K272" s="172">
        <f t="shared" si="51"/>
        <v>3.369997013029106E-3</v>
      </c>
      <c r="L272" s="172">
        <f t="shared" si="51"/>
        <v>3.2717422617452654E-3</v>
      </c>
      <c r="M272" s="172">
        <f t="shared" si="51"/>
        <v>3.1749091884826215E-3</v>
      </c>
      <c r="N272" s="173">
        <f t="shared" si="51"/>
        <v>3.0794977932411755E-3</v>
      </c>
      <c r="O272" s="65">
        <f t="shared" si="51"/>
        <v>2.9855080760209261E-3</v>
      </c>
      <c r="P272" s="65">
        <f t="shared" si="51"/>
        <v>2.8929400368218738E-3</v>
      </c>
      <c r="Q272" s="65">
        <f t="shared" si="51"/>
        <v>2.8381366593110777E-3</v>
      </c>
      <c r="R272" s="65">
        <f t="shared" si="51"/>
        <v>2.7837707950286714E-3</v>
      </c>
      <c r="S272" s="65">
        <f t="shared" si="51"/>
        <v>2.7298424439746545E-3</v>
      </c>
      <c r="T272" s="65">
        <f t="shared" si="51"/>
        <v>2.6763516061490277E-3</v>
      </c>
      <c r="U272" s="65">
        <f t="shared" si="51"/>
        <v>2.6232982815517906E-3</v>
      </c>
      <c r="V272" s="65">
        <f t="shared" si="51"/>
        <v>2.5706824701829428E-3</v>
      </c>
      <c r="W272" s="65">
        <f t="shared" si="51"/>
        <v>2.5185041720424853E-3</v>
      </c>
      <c r="X272" s="65">
        <f t="shared" si="51"/>
        <v>2.466763387130417E-3</v>
      </c>
      <c r="Y272" s="65">
        <f t="shared" si="51"/>
        <v>2.4154601154467389E-3</v>
      </c>
      <c r="Z272" s="65">
        <f t="shared" si="51"/>
        <v>2.3645943569914501E-3</v>
      </c>
      <c r="AA272" s="65">
        <f t="shared" si="51"/>
        <v>2.3048535720793821E-3</v>
      </c>
      <c r="AB272" s="65">
        <f t="shared" si="51"/>
        <v>2.2458419758812969E-3</v>
      </c>
      <c r="AC272" s="65">
        <f t="shared" si="51"/>
        <v>2.1875595683971947E-3</v>
      </c>
      <c r="AD272" s="65">
        <f t="shared" si="51"/>
        <v>2.1300063496270754E-3</v>
      </c>
      <c r="AE272" s="65">
        <f t="shared" si="51"/>
        <v>2.0731823195709385E-3</v>
      </c>
      <c r="AF272" s="65">
        <f t="shared" si="51"/>
        <v>2.0170874782287854E-3</v>
      </c>
      <c r="AG272" s="65">
        <f t="shared" si="51"/>
        <v>1.9617218256006144E-3</v>
      </c>
      <c r="AH272" s="65">
        <f t="shared" si="51"/>
        <v>1.9070853616864271E-3</v>
      </c>
      <c r="AI272" s="65">
        <f t="shared" si="51"/>
        <v>1.8531780864862219E-3</v>
      </c>
      <c r="AJ272" s="66">
        <f t="shared" si="51"/>
        <v>1.8E-3</v>
      </c>
    </row>
    <row r="273" spans="1:36" customFormat="1" x14ac:dyDescent="0.3">
      <c r="A273" s="7" t="s">
        <v>100</v>
      </c>
      <c r="B273" s="76" t="s">
        <v>529</v>
      </c>
      <c r="C273" s="177">
        <f t="shared" ref="C273:AJ273" si="52">+C$98*C185</f>
        <v>0</v>
      </c>
      <c r="D273" s="177">
        <f t="shared" si="52"/>
        <v>0</v>
      </c>
      <c r="E273" s="177">
        <f t="shared" si="52"/>
        <v>0</v>
      </c>
      <c r="F273" s="177">
        <f t="shared" si="52"/>
        <v>0</v>
      </c>
      <c r="G273" s="177">
        <f t="shared" si="52"/>
        <v>0</v>
      </c>
      <c r="H273" s="177">
        <f t="shared" si="52"/>
        <v>0</v>
      </c>
      <c r="I273" s="177">
        <f t="shared" si="52"/>
        <v>0</v>
      </c>
      <c r="J273" s="177">
        <f t="shared" si="52"/>
        <v>0</v>
      </c>
      <c r="K273" s="177">
        <f t="shared" si="52"/>
        <v>0</v>
      </c>
      <c r="L273" s="177">
        <f t="shared" si="52"/>
        <v>0</v>
      </c>
      <c r="M273" s="177">
        <f t="shared" si="52"/>
        <v>0</v>
      </c>
      <c r="N273" s="180">
        <f t="shared" si="52"/>
        <v>0</v>
      </c>
      <c r="O273" s="65">
        <f t="shared" si="52"/>
        <v>0</v>
      </c>
      <c r="P273" s="65">
        <f t="shared" si="52"/>
        <v>0</v>
      </c>
      <c r="Q273" s="65">
        <f t="shared" si="52"/>
        <v>0</v>
      </c>
      <c r="R273" s="65">
        <f t="shared" si="52"/>
        <v>0</v>
      </c>
      <c r="S273" s="65">
        <f t="shared" si="52"/>
        <v>0</v>
      </c>
      <c r="T273" s="65">
        <f t="shared" si="52"/>
        <v>0</v>
      </c>
      <c r="U273" s="65">
        <f t="shared" si="52"/>
        <v>0</v>
      </c>
      <c r="V273" s="65">
        <f t="shared" si="52"/>
        <v>0</v>
      </c>
      <c r="W273" s="65">
        <f t="shared" si="52"/>
        <v>0</v>
      </c>
      <c r="X273" s="65">
        <f t="shared" si="52"/>
        <v>0</v>
      </c>
      <c r="Y273" s="65">
        <f t="shared" si="52"/>
        <v>0</v>
      </c>
      <c r="Z273" s="65">
        <f t="shared" si="52"/>
        <v>0</v>
      </c>
      <c r="AA273" s="65">
        <f t="shared" si="52"/>
        <v>0</v>
      </c>
      <c r="AB273" s="65">
        <f t="shared" si="52"/>
        <v>0</v>
      </c>
      <c r="AC273" s="65">
        <f t="shared" si="52"/>
        <v>3.3653635433950057E-18</v>
      </c>
      <c r="AD273" s="65">
        <f t="shared" si="52"/>
        <v>3.3306690738754695E-18</v>
      </c>
      <c r="AE273" s="65">
        <f t="shared" si="52"/>
        <v>-6.5919492087118667E-18</v>
      </c>
      <c r="AF273" s="65">
        <f t="shared" si="52"/>
        <v>3.5874081483200372E-18</v>
      </c>
      <c r="AG273" s="65">
        <f t="shared" si="52"/>
        <v>3.8719027983802338E-18</v>
      </c>
      <c r="AH273" s="65">
        <f t="shared" si="52"/>
        <v>-6.3837823915946496E-18</v>
      </c>
      <c r="AI273" s="65">
        <f t="shared" si="52"/>
        <v>-6.3143934525555773E-18</v>
      </c>
      <c r="AJ273" s="66">
        <f t="shared" si="52"/>
        <v>0</v>
      </c>
    </row>
    <row r="274" spans="1:36" customFormat="1" x14ac:dyDescent="0.3">
      <c r="A274" s="7" t="s">
        <v>190</v>
      </c>
      <c r="B274" s="76" t="s">
        <v>529</v>
      </c>
      <c r="C274" s="172">
        <f t="shared" ref="C274:AJ274" si="53">+C$99*C186</f>
        <v>8.7382476420072176E-3</v>
      </c>
      <c r="D274" s="172">
        <f t="shared" si="53"/>
        <v>8.7393903770354772E-3</v>
      </c>
      <c r="E274" s="172">
        <f t="shared" si="53"/>
        <v>8.7231956864882772E-3</v>
      </c>
      <c r="F274" s="172">
        <f t="shared" si="53"/>
        <v>9.9255980054554181E-3</v>
      </c>
      <c r="G274" s="172">
        <f t="shared" si="53"/>
        <v>7.2237941975956893E-3</v>
      </c>
      <c r="H274" s="172">
        <f t="shared" si="53"/>
        <v>4.2314089474559929E-3</v>
      </c>
      <c r="I274" s="172">
        <f t="shared" si="53"/>
        <v>4.1430585488091273E-3</v>
      </c>
      <c r="J274" s="172">
        <f t="shared" si="53"/>
        <v>4.0553764032590723E-3</v>
      </c>
      <c r="K274" s="172">
        <f t="shared" si="53"/>
        <v>3.9683625108058286E-3</v>
      </c>
      <c r="L274" s="172">
        <f t="shared" si="53"/>
        <v>3.8820168714493951E-3</v>
      </c>
      <c r="M274" s="172">
        <f t="shared" si="53"/>
        <v>3.7963394851897739E-3</v>
      </c>
      <c r="N274" s="173">
        <f t="shared" si="53"/>
        <v>3.7113303520269632E-3</v>
      </c>
      <c r="O274" s="65">
        <f t="shared" si="53"/>
        <v>3.6269894719609631E-3</v>
      </c>
      <c r="P274" s="65">
        <f t="shared" si="53"/>
        <v>3.5433168449917752E-3</v>
      </c>
      <c r="Q274" s="65">
        <f t="shared" si="53"/>
        <v>3.5051973178210041E-3</v>
      </c>
      <c r="R274" s="65">
        <f t="shared" si="53"/>
        <v>3.4672834416945688E-3</v>
      </c>
      <c r="S274" s="65">
        <f t="shared" si="53"/>
        <v>3.4295752166124674E-3</v>
      </c>
      <c r="T274" s="65">
        <f t="shared" si="53"/>
        <v>3.3920726425747008E-3</v>
      </c>
      <c r="U274" s="65">
        <f t="shared" si="53"/>
        <v>3.3547757195812708E-3</v>
      </c>
      <c r="V274" s="65">
        <f t="shared" si="53"/>
        <v>3.3176844476321744E-3</v>
      </c>
      <c r="W274" s="65">
        <f t="shared" si="53"/>
        <v>3.2807988267274128E-3</v>
      </c>
      <c r="X274" s="65">
        <f t="shared" si="53"/>
        <v>3.2441188568669869E-3</v>
      </c>
      <c r="Y274" s="65">
        <f t="shared" si="53"/>
        <v>3.2076445380508959E-3</v>
      </c>
      <c r="Z274" s="65">
        <f t="shared" si="53"/>
        <v>3.1713758702791393E-3</v>
      </c>
      <c r="AA274" s="65">
        <f t="shared" si="53"/>
        <v>3.1226959004187135E-3</v>
      </c>
      <c r="AB274" s="65">
        <f t="shared" si="53"/>
        <v>3.0743586822988452E-3</v>
      </c>
      <c r="AC274" s="65">
        <f t="shared" si="53"/>
        <v>3.0263642159195354E-3</v>
      </c>
      <c r="AD274" s="65">
        <f t="shared" si="53"/>
        <v>2.9787125012807844E-3</v>
      </c>
      <c r="AE274" s="65">
        <f t="shared" si="53"/>
        <v>2.9314035383825911E-3</v>
      </c>
      <c r="AF274" s="65">
        <f t="shared" si="53"/>
        <v>2.8844373272249564E-3</v>
      </c>
      <c r="AG274" s="65">
        <f t="shared" si="53"/>
        <v>2.8378138678078796E-3</v>
      </c>
      <c r="AH274" s="65">
        <f t="shared" si="53"/>
        <v>2.7915331601313614E-3</v>
      </c>
      <c r="AI274" s="65">
        <f t="shared" si="53"/>
        <v>2.7455952041954019E-3</v>
      </c>
      <c r="AJ274" s="66">
        <f t="shared" si="53"/>
        <v>2.6999999999999997E-3</v>
      </c>
    </row>
    <row r="275" spans="1:36" customFormat="1" x14ac:dyDescent="0.3">
      <c r="A275" s="11" t="s">
        <v>191</v>
      </c>
      <c r="B275" s="78" t="s">
        <v>529</v>
      </c>
      <c r="C275" s="178">
        <f t="shared" ref="C275:AJ275" si="54">+C$65*C187</f>
        <v>1.634049628320159E-2</v>
      </c>
      <c r="D275" s="178">
        <f t="shared" si="54"/>
        <v>1.3556461193222921E-2</v>
      </c>
      <c r="E275" s="178">
        <f t="shared" si="54"/>
        <v>1.1390516758196865E-2</v>
      </c>
      <c r="F275" s="178">
        <f t="shared" si="54"/>
        <v>1.1593446663923031E-2</v>
      </c>
      <c r="G275" s="178">
        <f t="shared" si="54"/>
        <v>9.6823439613871846E-3</v>
      </c>
      <c r="H275" s="178">
        <f t="shared" si="54"/>
        <v>1.0625413956871959E-2</v>
      </c>
      <c r="I275" s="178">
        <f t="shared" si="54"/>
        <v>1.200456276564797E-2</v>
      </c>
      <c r="J275" s="178">
        <f t="shared" si="54"/>
        <v>1.3333212582986084E-2</v>
      </c>
      <c r="K275" s="178">
        <f t="shared" si="54"/>
        <v>1.4611363408886299E-2</v>
      </c>
      <c r="L275" s="178">
        <f t="shared" si="54"/>
        <v>1.5839015243348617E-2</v>
      </c>
      <c r="M275" s="178">
        <f t="shared" si="54"/>
        <v>1.7016168086373035E-2</v>
      </c>
      <c r="N275" s="179">
        <f t="shared" si="54"/>
        <v>1.8142821937959557E-2</v>
      </c>
      <c r="O275" s="67">
        <f t="shared" si="54"/>
        <v>1.9218976798108182E-2</v>
      </c>
      <c r="P275" s="67">
        <f t="shared" si="54"/>
        <v>2.0244632666818915E-2</v>
      </c>
      <c r="Q275" s="67">
        <f t="shared" si="54"/>
        <v>2.1495038386118655E-2</v>
      </c>
      <c r="R275" s="67">
        <f t="shared" si="54"/>
        <v>2.2729903331456226E-2</v>
      </c>
      <c r="S275" s="67">
        <f t="shared" si="54"/>
        <v>2.3949227502831613E-2</v>
      </c>
      <c r="T275" s="67">
        <f t="shared" si="54"/>
        <v>2.5153010900244823E-2</v>
      </c>
      <c r="U275" s="67">
        <f t="shared" si="54"/>
        <v>2.6341253523695866E-2</v>
      </c>
      <c r="V275" s="67">
        <f t="shared" si="54"/>
        <v>2.7513955373184712E-2</v>
      </c>
      <c r="W275" s="67">
        <f t="shared" si="54"/>
        <v>2.8671116448711394E-2</v>
      </c>
      <c r="X275" s="67">
        <f t="shared" si="54"/>
        <v>2.9812736750275893E-2</v>
      </c>
      <c r="Y275" s="67">
        <f t="shared" si="54"/>
        <v>3.0938816277878214E-2</v>
      </c>
      <c r="Z275" s="67">
        <f t="shared" si="54"/>
        <v>3.2049355031518359E-2</v>
      </c>
      <c r="AA275" s="67">
        <f t="shared" si="54"/>
        <v>3.3010975333082858E-2</v>
      </c>
      <c r="AB275" s="67">
        <f t="shared" si="54"/>
        <v>3.3946694344710392E-2</v>
      </c>
      <c r="AC275" s="67">
        <f t="shared" si="54"/>
        <v>3.485651206640096E-2</v>
      </c>
      <c r="AD275" s="67">
        <f t="shared" si="54"/>
        <v>3.5740428498154571E-2</v>
      </c>
      <c r="AE275" s="67">
        <f t="shared" si="54"/>
        <v>3.659844363997123E-2</v>
      </c>
      <c r="AF275" s="67">
        <f t="shared" si="54"/>
        <v>3.7430557491850897E-2</v>
      </c>
      <c r="AG275" s="67">
        <f t="shared" si="54"/>
        <v>3.8236770053793619E-2</v>
      </c>
      <c r="AH275" s="67">
        <f t="shared" si="54"/>
        <v>3.9017081325799383E-2</v>
      </c>
      <c r="AI275" s="67">
        <f t="shared" si="54"/>
        <v>3.9771491307868174E-2</v>
      </c>
      <c r="AJ275" s="68">
        <f t="shared" si="54"/>
        <v>4.0500000000000001E-2</v>
      </c>
    </row>
    <row r="276" spans="1:36" customFormat="1" x14ac:dyDescent="0.3">
      <c r="A276" s="3"/>
      <c r="B276" s="3"/>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row>
    <row r="277" spans="1:36" customFormat="1" x14ac:dyDescent="0.3">
      <c r="A277" s="16" t="s">
        <v>65</v>
      </c>
      <c r="B277" s="77" t="s">
        <v>529</v>
      </c>
      <c r="C277" s="169">
        <f t="shared" ref="C277:AJ277" si="55">+C189*C375</f>
        <v>3.0675377776599331E-4</v>
      </c>
      <c r="D277" s="169">
        <f t="shared" si="55"/>
        <v>2.8235304968707618E-4</v>
      </c>
      <c r="E277" s="169">
        <f t="shared" si="55"/>
        <v>2.9866354649479962E-4</v>
      </c>
      <c r="F277" s="169">
        <f t="shared" si="55"/>
        <v>2.8630845345414639E-4</v>
      </c>
      <c r="G277" s="169">
        <f t="shared" si="55"/>
        <v>2.9042332713124174E-4</v>
      </c>
      <c r="H277" s="169">
        <f t="shared" si="55"/>
        <v>1.9167842125057929E-4</v>
      </c>
      <c r="I277" s="169">
        <f t="shared" si="55"/>
        <v>4.2501561343569232E-4</v>
      </c>
      <c r="J277" s="169">
        <f t="shared" si="55"/>
        <v>5.8260899955449503E-4</v>
      </c>
      <c r="K277" s="169">
        <f t="shared" si="55"/>
        <v>6.7222165886167949E-4</v>
      </c>
      <c r="L277" s="169">
        <f t="shared" si="55"/>
        <v>6.9315802608836577E-4</v>
      </c>
      <c r="M277" s="169">
        <f t="shared" si="55"/>
        <v>6.4472120436194426E-4</v>
      </c>
      <c r="N277" s="170">
        <f t="shared" si="55"/>
        <v>5.2621296520607736E-4</v>
      </c>
      <c r="O277" s="63">
        <f t="shared" si="55"/>
        <v>3.3693374854069707E-4</v>
      </c>
      <c r="P277" s="63">
        <f t="shared" si="55"/>
        <v>7.6182662682008657E-5</v>
      </c>
      <c r="Q277" s="63">
        <f t="shared" si="55"/>
        <v>8.7893486676524283E-5</v>
      </c>
      <c r="R277" s="63">
        <f t="shared" si="55"/>
        <v>1.0027043558607692E-4</v>
      </c>
      <c r="S277" s="63">
        <f t="shared" si="55"/>
        <v>1.1332942448846025E-4</v>
      </c>
      <c r="T277" s="63">
        <f t="shared" si="55"/>
        <v>1.2708648809339271E-4</v>
      </c>
      <c r="U277" s="63">
        <f t="shared" si="55"/>
        <v>1.415577807425167E-4</v>
      </c>
      <c r="V277" s="63">
        <f t="shared" si="55"/>
        <v>1.5675957640939964E-4</v>
      </c>
      <c r="W277" s="63">
        <f t="shared" si="55"/>
        <v>1.7270826869953315E-4</v>
      </c>
      <c r="X277" s="63">
        <f t="shared" si="55"/>
        <v>1.8942037085033326E-4</v>
      </c>
      <c r="Y277" s="63">
        <f t="shared" si="55"/>
        <v>2.0691251573114067E-4</v>
      </c>
      <c r="Z277" s="63">
        <f t="shared" si="55"/>
        <v>2.2520145584322042E-4</v>
      </c>
      <c r="AA277" s="63">
        <f t="shared" si="55"/>
        <v>2.4170368848566205E-4</v>
      </c>
      <c r="AB277" s="63">
        <f t="shared" si="55"/>
        <v>2.5869934877238547E-4</v>
      </c>
      <c r="AC277" s="63">
        <f t="shared" si="55"/>
        <v>2.7619442814856554E-4</v>
      </c>
      <c r="AD277" s="63">
        <f t="shared" si="55"/>
        <v>2.9419494703764108E-4</v>
      </c>
      <c r="AE277" s="63">
        <f t="shared" si="55"/>
        <v>3.1270695484131512E-4</v>
      </c>
      <c r="AF277" s="63">
        <f t="shared" si="55"/>
        <v>3.3173652993955487E-4</v>
      </c>
      <c r="AG277" s="63">
        <f t="shared" si="55"/>
        <v>3.5128977969059146E-4</v>
      </c>
      <c r="AH277" s="63">
        <f t="shared" si="55"/>
        <v>3.7137284043092025E-4</v>
      </c>
      <c r="AI277" s="63">
        <f t="shared" si="55"/>
        <v>3.919918774753006E-4</v>
      </c>
      <c r="AJ277" s="64">
        <f t="shared" si="55"/>
        <v>4.1315308511675602E-4</v>
      </c>
    </row>
    <row r="278" spans="1:36" customFormat="1" x14ac:dyDescent="0.3">
      <c r="A278" s="7" t="s">
        <v>192</v>
      </c>
      <c r="B278" s="76" t="s">
        <v>529</v>
      </c>
      <c r="C278" s="172">
        <f t="shared" ref="C278:AJ278" si="56">+(C190/2)*(C375)+(C190/2)*C376</f>
        <v>6.6337886112513098E-3</v>
      </c>
      <c r="D278" s="172">
        <f t="shared" si="56"/>
        <v>5.8454608737905575E-3</v>
      </c>
      <c r="E278" s="172">
        <f t="shared" si="56"/>
        <v>5.7181450242653155E-3</v>
      </c>
      <c r="F278" s="172">
        <f t="shared" si="56"/>
        <v>6.5367230474456632E-3</v>
      </c>
      <c r="G278" s="172">
        <f t="shared" si="56"/>
        <v>5.4360815990152148E-3</v>
      </c>
      <c r="H278" s="172">
        <f t="shared" si="56"/>
        <v>5.9071735894202365E-3</v>
      </c>
      <c r="I278" s="172">
        <f t="shared" si="56"/>
        <v>5.2384437022838567E-3</v>
      </c>
      <c r="J278" s="172">
        <f t="shared" si="56"/>
        <v>4.3630967717798548E-3</v>
      </c>
      <c r="K278" s="172">
        <f t="shared" si="56"/>
        <v>3.5356996449935046E-3</v>
      </c>
      <c r="L278" s="172">
        <f t="shared" si="56"/>
        <v>2.7567814037487703E-3</v>
      </c>
      <c r="M278" s="172">
        <f t="shared" si="56"/>
        <v>2.0268721542560184E-3</v>
      </c>
      <c r="N278" s="173">
        <f t="shared" si="56"/>
        <v>1.3465030271120181E-3</v>
      </c>
      <c r="O278" s="65">
        <f t="shared" si="56"/>
        <v>7.1620617729993238E-4</v>
      </c>
      <c r="P278" s="65">
        <f t="shared" si="56"/>
        <v>1.3651478418933059E-4</v>
      </c>
      <c r="Q278" s="65">
        <f t="shared" si="56"/>
        <v>1.3421031658221834E-4</v>
      </c>
      <c r="R278" s="65">
        <f t="shared" si="56"/>
        <v>1.3150249352354029E-4</v>
      </c>
      <c r="S278" s="65">
        <f t="shared" si="56"/>
        <v>1.2837961150078916E-4</v>
      </c>
      <c r="T278" s="65">
        <f t="shared" si="56"/>
        <v>1.2482987497008721E-4</v>
      </c>
      <c r="U278" s="65">
        <f t="shared" si="56"/>
        <v>1.2084139635618553E-4</v>
      </c>
      <c r="V278" s="65">
        <f t="shared" si="56"/>
        <v>1.1640219605246485E-4</v>
      </c>
      <c r="W278" s="65">
        <f t="shared" si="56"/>
        <v>1.1150020242093478E-4</v>
      </c>
      <c r="X278" s="65">
        <f t="shared" si="56"/>
        <v>1.0612325179223432E-4</v>
      </c>
      <c r="Y278" s="65">
        <f t="shared" si="56"/>
        <v>1.0025908846563163E-4</v>
      </c>
      <c r="Z278" s="65">
        <f t="shared" si="56"/>
        <v>9.3895364709024152E-5</v>
      </c>
      <c r="AA278" s="65">
        <f t="shared" si="56"/>
        <v>8.6093402853489585E-5</v>
      </c>
      <c r="AB278" s="65">
        <f t="shared" si="56"/>
        <v>7.7950693070153742E-5</v>
      </c>
      <c r="AC278" s="65">
        <f t="shared" si="56"/>
        <v>6.9462756959418032E-5</v>
      </c>
      <c r="AD278" s="65">
        <f t="shared" si="56"/>
        <v>6.0625093829061047E-5</v>
      </c>
      <c r="AE278" s="65">
        <f t="shared" si="56"/>
        <v>5.1433180694238557E-5</v>
      </c>
      <c r="AF278" s="65">
        <f t="shared" si="56"/>
        <v>4.1882472277483563E-5</v>
      </c>
      <c r="AG278" s="65">
        <f t="shared" si="56"/>
        <v>3.1968401008706258E-5</v>
      </c>
      <c r="AH278" s="65">
        <f t="shared" si="56"/>
        <v>2.1686377025193965E-5</v>
      </c>
      <c r="AI278" s="65">
        <f t="shared" si="56"/>
        <v>1.1031788171611283E-5</v>
      </c>
      <c r="AJ278" s="66">
        <f t="shared" si="56"/>
        <v>0</v>
      </c>
    </row>
    <row r="279" spans="1:36" customFormat="1" x14ac:dyDescent="0.3">
      <c r="A279" s="7" t="s">
        <v>193</v>
      </c>
      <c r="B279" s="76" t="s">
        <v>529</v>
      </c>
      <c r="C279" s="172">
        <f t="shared" ref="C279:AJ282" si="57">+C191*C376</f>
        <v>0</v>
      </c>
      <c r="D279" s="172">
        <f t="shared" si="57"/>
        <v>0</v>
      </c>
      <c r="E279" s="172">
        <f t="shared" si="57"/>
        <v>0</v>
      </c>
      <c r="F279" s="172">
        <f t="shared" si="57"/>
        <v>0</v>
      </c>
      <c r="G279" s="172">
        <f t="shared" si="57"/>
        <v>0</v>
      </c>
      <c r="H279" s="172">
        <f t="shared" si="57"/>
        <v>0</v>
      </c>
      <c r="I279" s="172">
        <f t="shared" si="57"/>
        <v>0</v>
      </c>
      <c r="J279" s="172">
        <f t="shared" si="57"/>
        <v>0</v>
      </c>
      <c r="K279" s="172">
        <f t="shared" si="57"/>
        <v>0</v>
      </c>
      <c r="L279" s="172">
        <f t="shared" si="57"/>
        <v>0</v>
      </c>
      <c r="M279" s="172">
        <f t="shared" si="57"/>
        <v>0</v>
      </c>
      <c r="N279" s="173">
        <f t="shared" si="57"/>
        <v>0</v>
      </c>
      <c r="O279" s="65">
        <f t="shared" si="57"/>
        <v>0</v>
      </c>
      <c r="P279" s="65">
        <f t="shared" si="57"/>
        <v>0</v>
      </c>
      <c r="Q279" s="65">
        <f t="shared" si="57"/>
        <v>0</v>
      </c>
      <c r="R279" s="65">
        <f t="shared" si="57"/>
        <v>0</v>
      </c>
      <c r="S279" s="65">
        <f t="shared" si="57"/>
        <v>0</v>
      </c>
      <c r="T279" s="65">
        <f t="shared" si="57"/>
        <v>0</v>
      </c>
      <c r="U279" s="65">
        <f t="shared" si="57"/>
        <v>0</v>
      </c>
      <c r="V279" s="65">
        <f t="shared" si="57"/>
        <v>0</v>
      </c>
      <c r="W279" s="65">
        <f t="shared" si="57"/>
        <v>0</v>
      </c>
      <c r="X279" s="65">
        <f t="shared" si="57"/>
        <v>0</v>
      </c>
      <c r="Y279" s="65">
        <f t="shared" si="57"/>
        <v>0</v>
      </c>
      <c r="Z279" s="65">
        <f t="shared" si="57"/>
        <v>0</v>
      </c>
      <c r="AA279" s="65">
        <f t="shared" si="57"/>
        <v>0</v>
      </c>
      <c r="AB279" s="65">
        <f t="shared" si="57"/>
        <v>0</v>
      </c>
      <c r="AC279" s="65">
        <f t="shared" si="57"/>
        <v>0</v>
      </c>
      <c r="AD279" s="65">
        <f t="shared" si="57"/>
        <v>0</v>
      </c>
      <c r="AE279" s="65">
        <f t="shared" si="57"/>
        <v>0</v>
      </c>
      <c r="AF279" s="65">
        <f t="shared" si="57"/>
        <v>0</v>
      </c>
      <c r="AG279" s="65">
        <f t="shared" si="57"/>
        <v>0</v>
      </c>
      <c r="AH279" s="65">
        <f t="shared" si="57"/>
        <v>0</v>
      </c>
      <c r="AI279" s="65">
        <f t="shared" si="57"/>
        <v>0</v>
      </c>
      <c r="AJ279" s="66">
        <f t="shared" si="57"/>
        <v>0</v>
      </c>
    </row>
    <row r="280" spans="1:36" customFormat="1" x14ac:dyDescent="0.3">
      <c r="A280" s="7" t="s">
        <v>194</v>
      </c>
      <c r="B280" s="76" t="s">
        <v>529</v>
      </c>
      <c r="C280" s="172">
        <f t="shared" si="57"/>
        <v>0</v>
      </c>
      <c r="D280" s="172">
        <f t="shared" si="57"/>
        <v>0</v>
      </c>
      <c r="E280" s="172">
        <f t="shared" si="57"/>
        <v>0</v>
      </c>
      <c r="F280" s="172">
        <f t="shared" si="57"/>
        <v>0</v>
      </c>
      <c r="G280" s="172">
        <f t="shared" si="57"/>
        <v>0</v>
      </c>
      <c r="H280" s="172">
        <f t="shared" si="57"/>
        <v>0</v>
      </c>
      <c r="I280" s="172">
        <f t="shared" si="57"/>
        <v>0</v>
      </c>
      <c r="J280" s="172">
        <f t="shared" si="57"/>
        <v>0</v>
      </c>
      <c r="K280" s="172">
        <f t="shared" si="57"/>
        <v>0</v>
      </c>
      <c r="L280" s="172">
        <f t="shared" si="57"/>
        <v>0</v>
      </c>
      <c r="M280" s="172">
        <f t="shared" si="57"/>
        <v>0</v>
      </c>
      <c r="N280" s="173">
        <f t="shared" si="57"/>
        <v>0</v>
      </c>
      <c r="O280" s="65">
        <f t="shared" si="57"/>
        <v>0</v>
      </c>
      <c r="P280" s="65">
        <f t="shared" si="57"/>
        <v>0</v>
      </c>
      <c r="Q280" s="65">
        <f t="shared" si="57"/>
        <v>0</v>
      </c>
      <c r="R280" s="65">
        <f t="shared" si="57"/>
        <v>0</v>
      </c>
      <c r="S280" s="65">
        <f t="shared" si="57"/>
        <v>0</v>
      </c>
      <c r="T280" s="65">
        <f t="shared" si="57"/>
        <v>0</v>
      </c>
      <c r="U280" s="65">
        <f t="shared" si="57"/>
        <v>0</v>
      </c>
      <c r="V280" s="65">
        <f t="shared" si="57"/>
        <v>0</v>
      </c>
      <c r="W280" s="65">
        <f t="shared" si="57"/>
        <v>0</v>
      </c>
      <c r="X280" s="65">
        <f t="shared" si="57"/>
        <v>0</v>
      </c>
      <c r="Y280" s="65">
        <f t="shared" si="57"/>
        <v>0</v>
      </c>
      <c r="Z280" s="65">
        <f t="shared" si="57"/>
        <v>0</v>
      </c>
      <c r="AA280" s="65">
        <f t="shared" si="57"/>
        <v>0</v>
      </c>
      <c r="AB280" s="65">
        <f t="shared" si="57"/>
        <v>0</v>
      </c>
      <c r="AC280" s="65">
        <f t="shared" si="57"/>
        <v>0</v>
      </c>
      <c r="AD280" s="65">
        <f t="shared" si="57"/>
        <v>0</v>
      </c>
      <c r="AE280" s="65">
        <f t="shared" si="57"/>
        <v>0</v>
      </c>
      <c r="AF280" s="65">
        <f t="shared" si="57"/>
        <v>0</v>
      </c>
      <c r="AG280" s="65">
        <f t="shared" si="57"/>
        <v>0</v>
      </c>
      <c r="AH280" s="65">
        <f t="shared" si="57"/>
        <v>0</v>
      </c>
      <c r="AI280" s="65">
        <f t="shared" si="57"/>
        <v>0</v>
      </c>
      <c r="AJ280" s="66">
        <f t="shared" si="57"/>
        <v>0</v>
      </c>
    </row>
    <row r="281" spans="1:36" customFormat="1" x14ac:dyDescent="0.3">
      <c r="A281" s="7" t="s">
        <v>195</v>
      </c>
      <c r="B281" s="76" t="s">
        <v>529</v>
      </c>
      <c r="C281" s="172">
        <f t="shared" si="57"/>
        <v>0</v>
      </c>
      <c r="D281" s="172">
        <f t="shared" si="57"/>
        <v>0</v>
      </c>
      <c r="E281" s="172">
        <f t="shared" si="57"/>
        <v>0</v>
      </c>
      <c r="F281" s="172">
        <f t="shared" si="57"/>
        <v>0</v>
      </c>
      <c r="G281" s="172">
        <f t="shared" si="57"/>
        <v>0</v>
      </c>
      <c r="H281" s="172">
        <f t="shared" si="57"/>
        <v>0</v>
      </c>
      <c r="I281" s="172">
        <f t="shared" si="57"/>
        <v>0</v>
      </c>
      <c r="J281" s="172">
        <f t="shared" si="57"/>
        <v>0</v>
      </c>
      <c r="K281" s="172">
        <f t="shared" si="57"/>
        <v>0</v>
      </c>
      <c r="L281" s="172">
        <f t="shared" si="57"/>
        <v>0</v>
      </c>
      <c r="M281" s="172">
        <f t="shared" si="57"/>
        <v>0</v>
      </c>
      <c r="N281" s="173">
        <f t="shared" si="57"/>
        <v>0</v>
      </c>
      <c r="O281" s="65">
        <f t="shared" si="57"/>
        <v>0</v>
      </c>
      <c r="P281" s="65">
        <f t="shared" si="57"/>
        <v>0</v>
      </c>
      <c r="Q281" s="65">
        <f t="shared" si="57"/>
        <v>0</v>
      </c>
      <c r="R281" s="65">
        <f t="shared" si="57"/>
        <v>0</v>
      </c>
      <c r="S281" s="65">
        <f t="shared" si="57"/>
        <v>0</v>
      </c>
      <c r="T281" s="65">
        <f t="shared" si="57"/>
        <v>0</v>
      </c>
      <c r="U281" s="65">
        <f t="shared" si="57"/>
        <v>0</v>
      </c>
      <c r="V281" s="65">
        <f t="shared" si="57"/>
        <v>0</v>
      </c>
      <c r="W281" s="65">
        <f t="shared" si="57"/>
        <v>0</v>
      </c>
      <c r="X281" s="65">
        <f t="shared" si="57"/>
        <v>0</v>
      </c>
      <c r="Y281" s="65">
        <f t="shared" si="57"/>
        <v>0</v>
      </c>
      <c r="Z281" s="65">
        <f t="shared" si="57"/>
        <v>0</v>
      </c>
      <c r="AA281" s="65">
        <f t="shared" si="57"/>
        <v>0</v>
      </c>
      <c r="AB281" s="65">
        <f t="shared" si="57"/>
        <v>0</v>
      </c>
      <c r="AC281" s="65">
        <f t="shared" si="57"/>
        <v>0</v>
      </c>
      <c r="AD281" s="65">
        <f t="shared" si="57"/>
        <v>0</v>
      </c>
      <c r="AE281" s="65">
        <f t="shared" si="57"/>
        <v>0</v>
      </c>
      <c r="AF281" s="65">
        <f t="shared" si="57"/>
        <v>0</v>
      </c>
      <c r="AG281" s="65">
        <f t="shared" si="57"/>
        <v>0</v>
      </c>
      <c r="AH281" s="65">
        <f t="shared" si="57"/>
        <v>0</v>
      </c>
      <c r="AI281" s="65">
        <f t="shared" si="57"/>
        <v>0</v>
      </c>
      <c r="AJ281" s="66">
        <f t="shared" si="57"/>
        <v>0</v>
      </c>
    </row>
    <row r="282" spans="1:36" customFormat="1" x14ac:dyDescent="0.3">
      <c r="A282" s="7" t="s">
        <v>196</v>
      </c>
      <c r="B282" s="76" t="s">
        <v>529</v>
      </c>
      <c r="C282" s="172">
        <f t="shared" si="57"/>
        <v>0</v>
      </c>
      <c r="D282" s="172">
        <f t="shared" si="57"/>
        <v>0</v>
      </c>
      <c r="E282" s="172">
        <f t="shared" si="57"/>
        <v>0</v>
      </c>
      <c r="F282" s="172">
        <f t="shared" si="57"/>
        <v>0</v>
      </c>
      <c r="G282" s="172">
        <f t="shared" si="57"/>
        <v>0</v>
      </c>
      <c r="H282" s="172">
        <f t="shared" si="57"/>
        <v>0</v>
      </c>
      <c r="I282" s="172">
        <f t="shared" si="57"/>
        <v>0</v>
      </c>
      <c r="J282" s="172">
        <f t="shared" si="57"/>
        <v>0</v>
      </c>
      <c r="K282" s="172">
        <f t="shared" si="57"/>
        <v>0</v>
      </c>
      <c r="L282" s="172">
        <f t="shared" si="57"/>
        <v>0</v>
      </c>
      <c r="M282" s="172">
        <f t="shared" si="57"/>
        <v>0</v>
      </c>
      <c r="N282" s="173">
        <f t="shared" si="57"/>
        <v>0</v>
      </c>
      <c r="O282" s="65">
        <f t="shared" si="57"/>
        <v>0</v>
      </c>
      <c r="P282" s="65">
        <f t="shared" si="57"/>
        <v>0</v>
      </c>
      <c r="Q282" s="65">
        <f t="shared" si="57"/>
        <v>0</v>
      </c>
      <c r="R282" s="65">
        <f t="shared" si="57"/>
        <v>0</v>
      </c>
      <c r="S282" s="65">
        <f t="shared" si="57"/>
        <v>0</v>
      </c>
      <c r="T282" s="65">
        <f t="shared" si="57"/>
        <v>0</v>
      </c>
      <c r="U282" s="65">
        <f t="shared" si="57"/>
        <v>0</v>
      </c>
      <c r="V282" s="65">
        <f t="shared" si="57"/>
        <v>0</v>
      </c>
      <c r="W282" s="65">
        <f t="shared" si="57"/>
        <v>0</v>
      </c>
      <c r="X282" s="65">
        <f t="shared" si="57"/>
        <v>0</v>
      </c>
      <c r="Y282" s="65">
        <f t="shared" si="57"/>
        <v>0</v>
      </c>
      <c r="Z282" s="65">
        <f t="shared" si="57"/>
        <v>0</v>
      </c>
      <c r="AA282" s="65">
        <f t="shared" si="57"/>
        <v>0</v>
      </c>
      <c r="AB282" s="65">
        <f t="shared" si="57"/>
        <v>0</v>
      </c>
      <c r="AC282" s="65">
        <f t="shared" si="57"/>
        <v>0</v>
      </c>
      <c r="AD282" s="65">
        <f t="shared" si="57"/>
        <v>0</v>
      </c>
      <c r="AE282" s="65">
        <f t="shared" si="57"/>
        <v>0</v>
      </c>
      <c r="AF282" s="65">
        <f t="shared" si="57"/>
        <v>0</v>
      </c>
      <c r="AG282" s="65">
        <f t="shared" si="57"/>
        <v>0</v>
      </c>
      <c r="AH282" s="65">
        <f t="shared" si="57"/>
        <v>0</v>
      </c>
      <c r="AI282" s="65">
        <f t="shared" si="57"/>
        <v>0</v>
      </c>
      <c r="AJ282" s="66">
        <f t="shared" si="57"/>
        <v>0</v>
      </c>
    </row>
    <row r="283" spans="1:36" customFormat="1" x14ac:dyDescent="0.3">
      <c r="A283" s="7" t="s">
        <v>197</v>
      </c>
      <c r="B283" s="76" t="s">
        <v>529</v>
      </c>
      <c r="C283" s="169">
        <f t="shared" ref="C283:AJ283" si="58">+C195*C381</f>
        <v>1.450125627007744E-5</v>
      </c>
      <c r="D283" s="169">
        <f t="shared" si="58"/>
        <v>1.0280756962982816E-5</v>
      </c>
      <c r="E283" s="169">
        <f t="shared" si="58"/>
        <v>9.286630180261424E-6</v>
      </c>
      <c r="F283" s="169">
        <f t="shared" si="58"/>
        <v>6.9285161388549931E-6</v>
      </c>
      <c r="G283" s="169">
        <f t="shared" si="58"/>
        <v>5.475896855727955E-6</v>
      </c>
      <c r="H283" s="169">
        <f t="shared" si="58"/>
        <v>5.3079627857987417E-6</v>
      </c>
      <c r="I283" s="169">
        <f t="shared" si="58"/>
        <v>3.5249751508794724E-4</v>
      </c>
      <c r="J283" s="169">
        <f t="shared" si="58"/>
        <v>6.0429475080648546E-4</v>
      </c>
      <c r="K283" s="169">
        <f t="shared" si="58"/>
        <v>7.5995055555097253E-4</v>
      </c>
      <c r="L283" s="169">
        <f t="shared" si="58"/>
        <v>8.1849162227896888E-4</v>
      </c>
      <c r="M283" s="169">
        <f t="shared" si="58"/>
        <v>7.7894278482517297E-4</v>
      </c>
      <c r="N283" s="170">
        <f t="shared" si="58"/>
        <v>6.403270179014209E-4</v>
      </c>
      <c r="O283" s="65">
        <f t="shared" si="58"/>
        <v>4.0166543709668599E-4</v>
      </c>
      <c r="P283" s="65">
        <f t="shared" si="58"/>
        <v>6.1977298877079505E-5</v>
      </c>
      <c r="Q283" s="65">
        <f t="shared" si="58"/>
        <v>6.9400284673174281E-5</v>
      </c>
      <c r="R283" s="65">
        <f t="shared" si="58"/>
        <v>7.6647836401014068E-5</v>
      </c>
      <c r="S283" s="65">
        <f t="shared" si="58"/>
        <v>8.3687125102023738E-5</v>
      </c>
      <c r="T283" s="65">
        <f t="shared" si="58"/>
        <v>9.0484987529969904E-5</v>
      </c>
      <c r="U283" s="65">
        <f t="shared" si="58"/>
        <v>9.7007926150960842E-5</v>
      </c>
      <c r="V283" s="65">
        <f t="shared" si="58"/>
        <v>1.0322210914344636E-4</v>
      </c>
      <c r="W283" s="65">
        <f t="shared" si="58"/>
        <v>1.0909337039821788E-4</v>
      </c>
      <c r="X283" s="65">
        <f t="shared" si="58"/>
        <v>1.1458720951840839E-4</v>
      </c>
      <c r="Y283" s="65">
        <f t="shared" si="58"/>
        <v>1.1966879181949249E-4</v>
      </c>
      <c r="Z283" s="65">
        <f t="shared" si="58"/>
        <v>1.2430294832928648E-4</v>
      </c>
      <c r="AA283" s="65">
        <f t="shared" si="58"/>
        <v>1.3106763034483618E-4</v>
      </c>
      <c r="AB283" s="65">
        <f t="shared" si="58"/>
        <v>1.3775408547670194E-4</v>
      </c>
      <c r="AC283" s="65">
        <f t="shared" si="58"/>
        <v>1.4435222034678811E-4</v>
      </c>
      <c r="AD283" s="65">
        <f t="shared" si="58"/>
        <v>1.5085184514294244E-4</v>
      </c>
      <c r="AE283" s="65">
        <f t="shared" si="58"/>
        <v>1.572426736189569E-4</v>
      </c>
      <c r="AF283" s="65">
        <f t="shared" si="58"/>
        <v>1.6351432309456734E-4</v>
      </c>
      <c r="AG283" s="65">
        <f t="shared" si="58"/>
        <v>1.6965631445545339E-4</v>
      </c>
      <c r="AH283" s="65">
        <f t="shared" si="58"/>
        <v>1.7565807215323876E-4</v>
      </c>
      <c r="AI283" s="65">
        <f t="shared" si="58"/>
        <v>1.8150892420549069E-4</v>
      </c>
      <c r="AJ283" s="66">
        <f t="shared" si="58"/>
        <v>1.8719810219572055E-4</v>
      </c>
    </row>
    <row r="284" spans="1:36" customFormat="1" x14ac:dyDescent="0.3">
      <c r="A284" s="7" t="s">
        <v>198</v>
      </c>
      <c r="B284" s="76" t="s">
        <v>529</v>
      </c>
      <c r="C284" s="172">
        <f t="shared" ref="C284:AJ284" si="59">+(C196/2)*(C381)+(C196/2)*(C382)</f>
        <v>7.9789076645265568E-4</v>
      </c>
      <c r="D284" s="172">
        <f t="shared" si="59"/>
        <v>9.2337456671314345E-4</v>
      </c>
      <c r="E284" s="172">
        <f t="shared" si="59"/>
        <v>7.2328314128154052E-4</v>
      </c>
      <c r="F284" s="172">
        <f t="shared" si="59"/>
        <v>6.621805676483212E-4</v>
      </c>
      <c r="G284" s="172">
        <f t="shared" si="59"/>
        <v>6.9796454052676823E-4</v>
      </c>
      <c r="H284" s="172">
        <f t="shared" si="59"/>
        <v>7.1800512126237782E-4</v>
      </c>
      <c r="I284" s="172">
        <f t="shared" si="59"/>
        <v>6.3483532280297461E-4</v>
      </c>
      <c r="J284" s="172">
        <f t="shared" si="59"/>
        <v>5.2763270582105112E-4</v>
      </c>
      <c r="K284" s="172">
        <f t="shared" si="59"/>
        <v>4.2632449786835679E-4</v>
      </c>
      <c r="L284" s="172">
        <f t="shared" si="59"/>
        <v>3.3097514736548246E-4</v>
      </c>
      <c r="M284" s="172">
        <f t="shared" si="59"/>
        <v>2.4164922729918528E-4</v>
      </c>
      <c r="N284" s="173">
        <f t="shared" si="59"/>
        <v>1.5841143522238923E-4</v>
      </c>
      <c r="O284" s="65">
        <f t="shared" si="59"/>
        <v>8.1326593254184195E-5</v>
      </c>
      <c r="P284" s="65">
        <f t="shared" si="59"/>
        <v>1.0459648079827053E-5</v>
      </c>
      <c r="Q284" s="65">
        <f t="shared" si="59"/>
        <v>9.8921411818141146E-6</v>
      </c>
      <c r="R284" s="65">
        <f t="shared" si="59"/>
        <v>9.3163782729034337E-6</v>
      </c>
      <c r="S284" s="65">
        <f t="shared" si="59"/>
        <v>8.7344212942035972E-6</v>
      </c>
      <c r="T284" s="65">
        <f t="shared" si="59"/>
        <v>8.1483545849836087E-6</v>
      </c>
      <c r="U284" s="65">
        <f t="shared" si="59"/>
        <v>7.5602848826728909E-6</v>
      </c>
      <c r="V284" s="65">
        <f t="shared" si="59"/>
        <v>6.9723413228612799E-6</v>
      </c>
      <c r="W284" s="65">
        <f t="shared" si="59"/>
        <v>6.3866754392990244E-6</v>
      </c>
      <c r="X284" s="65">
        <f t="shared" si="59"/>
        <v>5.8054611638967898E-6</v>
      </c>
      <c r="Y284" s="65">
        <f t="shared" si="59"/>
        <v>5.2308948267256555E-6</v>
      </c>
      <c r="Z284" s="65">
        <f t="shared" si="59"/>
        <v>4.6651951560171173E-6</v>
      </c>
      <c r="AA284" s="65">
        <f t="shared" si="59"/>
        <v>4.1942352411022138E-6</v>
      </c>
      <c r="AB284" s="65">
        <f t="shared" si="59"/>
        <v>3.7225344249298604E-6</v>
      </c>
      <c r="AC284" s="65">
        <f t="shared" si="59"/>
        <v>3.2507292714066834E-6</v>
      </c>
      <c r="AD284" s="65">
        <f t="shared" si="59"/>
        <v>2.779462805777023E-6</v>
      </c>
      <c r="AE284" s="65">
        <f t="shared" si="59"/>
        <v>2.3093845146229616E-6</v>
      </c>
      <c r="AF284" s="65">
        <f t="shared" si="59"/>
        <v>1.841150345864294E-6</v>
      </c>
      <c r="AG284" s="65">
        <f t="shared" si="59"/>
        <v>1.3754227087585491E-6</v>
      </c>
      <c r="AH284" s="65">
        <f t="shared" si="59"/>
        <v>9.1287047390098303E-7</v>
      </c>
      <c r="AI284" s="65">
        <f t="shared" si="59"/>
        <v>4.5416897322456424E-7</v>
      </c>
      <c r="AJ284" s="66">
        <f t="shared" si="59"/>
        <v>0</v>
      </c>
    </row>
    <row r="285" spans="1:36" customFormat="1" x14ac:dyDescent="0.3">
      <c r="A285" s="7" t="s">
        <v>199</v>
      </c>
      <c r="B285" s="76" t="s">
        <v>529</v>
      </c>
      <c r="C285" s="172">
        <f t="shared" ref="C285:AJ291" si="60">+C197*C382</f>
        <v>0</v>
      </c>
      <c r="D285" s="172">
        <f t="shared" si="60"/>
        <v>0</v>
      </c>
      <c r="E285" s="172">
        <f t="shared" si="60"/>
        <v>0</v>
      </c>
      <c r="F285" s="172">
        <f t="shared" si="60"/>
        <v>0</v>
      </c>
      <c r="G285" s="172">
        <f t="shared" si="60"/>
        <v>0</v>
      </c>
      <c r="H285" s="172">
        <f t="shared" si="60"/>
        <v>0</v>
      </c>
      <c r="I285" s="172">
        <f t="shared" si="60"/>
        <v>0</v>
      </c>
      <c r="J285" s="172">
        <f t="shared" si="60"/>
        <v>0</v>
      </c>
      <c r="K285" s="172">
        <f t="shared" si="60"/>
        <v>0</v>
      </c>
      <c r="L285" s="172">
        <f t="shared" si="60"/>
        <v>0</v>
      </c>
      <c r="M285" s="172">
        <f t="shared" si="60"/>
        <v>0</v>
      </c>
      <c r="N285" s="173">
        <f t="shared" si="60"/>
        <v>0</v>
      </c>
      <c r="O285" s="65">
        <f t="shared" si="60"/>
        <v>0</v>
      </c>
      <c r="P285" s="65">
        <f t="shared" si="60"/>
        <v>0</v>
      </c>
      <c r="Q285" s="65">
        <f t="shared" si="60"/>
        <v>0</v>
      </c>
      <c r="R285" s="65">
        <f t="shared" si="60"/>
        <v>0</v>
      </c>
      <c r="S285" s="65">
        <f t="shared" si="60"/>
        <v>0</v>
      </c>
      <c r="T285" s="65">
        <f t="shared" si="60"/>
        <v>0</v>
      </c>
      <c r="U285" s="65">
        <f t="shared" si="60"/>
        <v>0</v>
      </c>
      <c r="V285" s="65">
        <f t="shared" si="60"/>
        <v>0</v>
      </c>
      <c r="W285" s="65">
        <f t="shared" si="60"/>
        <v>0</v>
      </c>
      <c r="X285" s="65">
        <f t="shared" si="60"/>
        <v>0</v>
      </c>
      <c r="Y285" s="65">
        <f t="shared" si="60"/>
        <v>0</v>
      </c>
      <c r="Z285" s="65">
        <f t="shared" si="60"/>
        <v>0</v>
      </c>
      <c r="AA285" s="65">
        <f t="shared" si="60"/>
        <v>0</v>
      </c>
      <c r="AB285" s="65">
        <f t="shared" si="60"/>
        <v>0</v>
      </c>
      <c r="AC285" s="65">
        <f t="shared" si="60"/>
        <v>0</v>
      </c>
      <c r="AD285" s="65">
        <f t="shared" si="60"/>
        <v>0</v>
      </c>
      <c r="AE285" s="65">
        <f t="shared" si="60"/>
        <v>0</v>
      </c>
      <c r="AF285" s="65">
        <f t="shared" si="60"/>
        <v>0</v>
      </c>
      <c r="AG285" s="65">
        <f t="shared" si="60"/>
        <v>0</v>
      </c>
      <c r="AH285" s="65">
        <f t="shared" si="60"/>
        <v>0</v>
      </c>
      <c r="AI285" s="65">
        <f t="shared" si="60"/>
        <v>0</v>
      </c>
      <c r="AJ285" s="66">
        <f t="shared" si="60"/>
        <v>0</v>
      </c>
    </row>
    <row r="286" spans="1:36" customFormat="1" x14ac:dyDescent="0.3">
      <c r="A286" s="7" t="s">
        <v>200</v>
      </c>
      <c r="B286" s="76" t="s">
        <v>529</v>
      </c>
      <c r="C286" s="172">
        <f t="shared" si="60"/>
        <v>9.0290243394880085E-4</v>
      </c>
      <c r="D286" s="172">
        <f t="shared" si="60"/>
        <v>7.9762437435582144E-4</v>
      </c>
      <c r="E286" s="172">
        <f t="shared" si="60"/>
        <v>6.0859391378830722E-4</v>
      </c>
      <c r="F286" s="172">
        <f t="shared" si="60"/>
        <v>7.35073635702532E-4</v>
      </c>
      <c r="G286" s="172">
        <f t="shared" si="60"/>
        <v>6.1778714697244459E-4</v>
      </c>
      <c r="H286" s="172">
        <f t="shared" si="60"/>
        <v>9.1087481133085568E-4</v>
      </c>
      <c r="I286" s="172">
        <f t="shared" si="60"/>
        <v>8.0436960466873271E-4</v>
      </c>
      <c r="J286" s="172">
        <f t="shared" si="60"/>
        <v>6.6846931208144422E-4</v>
      </c>
      <c r="K286" s="172">
        <f t="shared" si="60"/>
        <v>5.4006432981840396E-4</v>
      </c>
      <c r="L286" s="172">
        <f t="shared" si="60"/>
        <v>4.1923377553334043E-4</v>
      </c>
      <c r="M286" s="172">
        <f t="shared" si="60"/>
        <v>3.0605691874518065E-4</v>
      </c>
      <c r="N286" s="173">
        <f t="shared" si="60"/>
        <v>2.0061318083804925E-4</v>
      </c>
      <c r="O286" s="65">
        <f t="shared" si="60"/>
        <v>1.0298213506126793E-4</v>
      </c>
      <c r="P286" s="65">
        <f t="shared" si="60"/>
        <v>1.3243506529356956E-5</v>
      </c>
      <c r="Q286" s="65">
        <f t="shared" si="60"/>
        <v>1.2523711581530545E-5</v>
      </c>
      <c r="R286" s="65">
        <f t="shared" si="60"/>
        <v>1.1793614437514972E-5</v>
      </c>
      <c r="S286" s="65">
        <f t="shared" si="60"/>
        <v>1.1055826946738242E-5</v>
      </c>
      <c r="T286" s="65">
        <f t="shared" si="60"/>
        <v>1.0312988265409619E-5</v>
      </c>
      <c r="U286" s="65">
        <f t="shared" si="60"/>
        <v>9.567764856519618E-6</v>
      </c>
      <c r="V286" s="65">
        <f t="shared" si="60"/>
        <v>8.8228504898400222E-6</v>
      </c>
      <c r="W286" s="65">
        <f t="shared" si="60"/>
        <v>8.0809662419238479E-6</v>
      </c>
      <c r="X286" s="65">
        <f t="shared" si="60"/>
        <v>7.3448604961054002E-6</v>
      </c>
      <c r="Y286" s="65">
        <f t="shared" si="60"/>
        <v>6.6173089425002083E-6</v>
      </c>
      <c r="Z286" s="65">
        <f t="shared" si="60"/>
        <v>5.9011145780050766E-6</v>
      </c>
      <c r="AA286" s="65">
        <f t="shared" si="60"/>
        <v>5.3048857523866966E-6</v>
      </c>
      <c r="AB286" s="65">
        <f t="shared" si="60"/>
        <v>4.7078346542547737E-6</v>
      </c>
      <c r="AC286" s="65">
        <f t="shared" si="60"/>
        <v>4.1107656310762686E-6</v>
      </c>
      <c r="AD286" s="65">
        <f t="shared" si="60"/>
        <v>3.5144909076764898E-6</v>
      </c>
      <c r="AE286" s="65">
        <f t="shared" si="60"/>
        <v>2.9198305862390892E-6</v>
      </c>
      <c r="AF286" s="65">
        <f t="shared" si="60"/>
        <v>2.327612646306074E-6</v>
      </c>
      <c r="AG286" s="65">
        <f t="shared" si="60"/>
        <v>1.7386729447777891E-6</v>
      </c>
      <c r="AH286" s="65">
        <f t="shared" si="60"/>
        <v>1.1538552159129301E-6</v>
      </c>
      <c r="AI286" s="65">
        <f t="shared" si="60"/>
        <v>5.7401107132853693E-7</v>
      </c>
      <c r="AJ286" s="66">
        <f t="shared" si="60"/>
        <v>0</v>
      </c>
    </row>
    <row r="287" spans="1:36" customFormat="1" x14ac:dyDescent="0.3">
      <c r="A287" s="7" t="s">
        <v>201</v>
      </c>
      <c r="B287" s="76" t="s">
        <v>529</v>
      </c>
      <c r="C287" s="172">
        <f t="shared" si="60"/>
        <v>4.7053885061411051E-4</v>
      </c>
      <c r="D287" s="172">
        <f t="shared" si="60"/>
        <v>4.6921470674066905E-4</v>
      </c>
      <c r="E287" s="172">
        <f t="shared" si="60"/>
        <v>4.5156796264599915E-4</v>
      </c>
      <c r="F287" s="172">
        <f t="shared" si="60"/>
        <v>4.4875133877961477E-4</v>
      </c>
      <c r="G287" s="172">
        <f t="shared" si="60"/>
        <v>3.9562080176559078E-4</v>
      </c>
      <c r="H287" s="172">
        <f t="shared" si="60"/>
        <v>4.4630533525721395E-4</v>
      </c>
      <c r="I287" s="172">
        <f t="shared" si="60"/>
        <v>3.9379997978503079E-4</v>
      </c>
      <c r="J287" s="172">
        <f t="shared" si="60"/>
        <v>3.2724421497412658E-4</v>
      </c>
      <c r="K287" s="172">
        <f t="shared" si="60"/>
        <v>2.6436661778487516E-4</v>
      </c>
      <c r="L287" s="172">
        <f t="shared" si="60"/>
        <v>2.0520510199313702E-4</v>
      </c>
      <c r="M287" s="172">
        <f t="shared" si="60"/>
        <v>1.497976537987337E-4</v>
      </c>
      <c r="N287" s="173">
        <f t="shared" si="60"/>
        <v>9.8182331825448306E-5</v>
      </c>
      <c r="O287" s="65">
        <f t="shared" si="60"/>
        <v>5.0397267121024456E-5</v>
      </c>
      <c r="P287" s="65">
        <f t="shared" si="60"/>
        <v>6.4806631571672574E-6</v>
      </c>
      <c r="Q287" s="65">
        <f t="shared" si="60"/>
        <v>6.1280320180259839E-6</v>
      </c>
      <c r="R287" s="65">
        <f t="shared" si="60"/>
        <v>5.7704083564278025E-6</v>
      </c>
      <c r="S287" s="65">
        <f t="shared" si="60"/>
        <v>5.4090706327734357E-6</v>
      </c>
      <c r="T287" s="65">
        <f t="shared" si="60"/>
        <v>5.0453103299683665E-6</v>
      </c>
      <c r="U287" s="65">
        <f t="shared" si="60"/>
        <v>4.6804319534228764E-6</v>
      </c>
      <c r="V287" s="65">
        <f t="shared" si="60"/>
        <v>4.3157530310520144E-6</v>
      </c>
      <c r="W287" s="65">
        <f t="shared" si="60"/>
        <v>3.9526041132756119E-6</v>
      </c>
      <c r="X287" s="65">
        <f t="shared" si="60"/>
        <v>3.5923287730182806E-6</v>
      </c>
      <c r="Y287" s="65">
        <f t="shared" si="60"/>
        <v>3.2362836057094108E-6</v>
      </c>
      <c r="Z287" s="65">
        <f t="shared" si="60"/>
        <v>2.8858382292831721E-6</v>
      </c>
      <c r="AA287" s="65">
        <f t="shared" si="60"/>
        <v>2.5941009850441998E-6</v>
      </c>
      <c r="AB287" s="65">
        <f t="shared" si="60"/>
        <v>2.3019987694626954E-6</v>
      </c>
      <c r="AC287" s="65">
        <f t="shared" si="60"/>
        <v>2.0099246577050723E-6</v>
      </c>
      <c r="AD287" s="65">
        <f t="shared" si="60"/>
        <v>1.718275481621312E-6</v>
      </c>
      <c r="AE287" s="65">
        <f t="shared" si="60"/>
        <v>1.4274518297449809E-6</v>
      </c>
      <c r="AF287" s="65">
        <f t="shared" si="60"/>
        <v>1.1378580472932213E-6</v>
      </c>
      <c r="AG287" s="65">
        <f t="shared" si="60"/>
        <v>8.4990223616675534E-7</v>
      </c>
      <c r="AH287" s="65">
        <f t="shared" si="60"/>
        <v>5.6399625494988094E-7</v>
      </c>
      <c r="AI287" s="65">
        <f t="shared" si="60"/>
        <v>2.805557189104782E-7</v>
      </c>
      <c r="AJ287" s="66">
        <f t="shared" si="60"/>
        <v>0</v>
      </c>
    </row>
    <row r="288" spans="1:36" customFormat="1" x14ac:dyDescent="0.3">
      <c r="A288" s="7" t="s">
        <v>202</v>
      </c>
      <c r="B288" s="76" t="s">
        <v>529</v>
      </c>
      <c r="C288" s="172">
        <f t="shared" si="60"/>
        <v>0</v>
      </c>
      <c r="D288" s="172">
        <f t="shared" si="60"/>
        <v>0</v>
      </c>
      <c r="E288" s="172">
        <f t="shared" si="60"/>
        <v>0</v>
      </c>
      <c r="F288" s="172">
        <f t="shared" si="60"/>
        <v>0</v>
      </c>
      <c r="G288" s="172">
        <f t="shared" si="60"/>
        <v>0</v>
      </c>
      <c r="H288" s="172">
        <f t="shared" si="60"/>
        <v>0</v>
      </c>
      <c r="I288" s="172">
        <f t="shared" si="60"/>
        <v>0</v>
      </c>
      <c r="J288" s="172">
        <f t="shared" si="60"/>
        <v>0</v>
      </c>
      <c r="K288" s="172">
        <f t="shared" si="60"/>
        <v>0</v>
      </c>
      <c r="L288" s="172">
        <f t="shared" si="60"/>
        <v>0</v>
      </c>
      <c r="M288" s="172">
        <f t="shared" si="60"/>
        <v>0</v>
      </c>
      <c r="N288" s="173">
        <f t="shared" si="60"/>
        <v>0</v>
      </c>
      <c r="O288" s="65">
        <f t="shared" si="60"/>
        <v>0</v>
      </c>
      <c r="P288" s="65">
        <f t="shared" si="60"/>
        <v>0</v>
      </c>
      <c r="Q288" s="65">
        <f t="shared" si="60"/>
        <v>0</v>
      </c>
      <c r="R288" s="65">
        <f t="shared" si="60"/>
        <v>0</v>
      </c>
      <c r="S288" s="65">
        <f t="shared" si="60"/>
        <v>0</v>
      </c>
      <c r="T288" s="65">
        <f t="shared" si="60"/>
        <v>0</v>
      </c>
      <c r="U288" s="65">
        <f t="shared" si="60"/>
        <v>0</v>
      </c>
      <c r="V288" s="65">
        <f t="shared" si="60"/>
        <v>0</v>
      </c>
      <c r="W288" s="65">
        <f t="shared" si="60"/>
        <v>0</v>
      </c>
      <c r="X288" s="65">
        <f t="shared" si="60"/>
        <v>0</v>
      </c>
      <c r="Y288" s="65">
        <f t="shared" si="60"/>
        <v>0</v>
      </c>
      <c r="Z288" s="65">
        <f t="shared" si="60"/>
        <v>0</v>
      </c>
      <c r="AA288" s="65">
        <f t="shared" si="60"/>
        <v>0</v>
      </c>
      <c r="AB288" s="65">
        <f t="shared" si="60"/>
        <v>0</v>
      </c>
      <c r="AC288" s="65">
        <f t="shared" si="60"/>
        <v>0</v>
      </c>
      <c r="AD288" s="65">
        <f t="shared" si="60"/>
        <v>0</v>
      </c>
      <c r="AE288" s="65">
        <f t="shared" si="60"/>
        <v>0</v>
      </c>
      <c r="AF288" s="65">
        <f t="shared" si="60"/>
        <v>0</v>
      </c>
      <c r="AG288" s="65">
        <f t="shared" si="60"/>
        <v>0</v>
      </c>
      <c r="AH288" s="65">
        <f t="shared" si="60"/>
        <v>0</v>
      </c>
      <c r="AI288" s="65">
        <f t="shared" si="60"/>
        <v>0</v>
      </c>
      <c r="AJ288" s="66">
        <f t="shared" si="60"/>
        <v>0</v>
      </c>
    </row>
    <row r="289" spans="1:36" customFormat="1" x14ac:dyDescent="0.3">
      <c r="A289" s="7" t="s">
        <v>203</v>
      </c>
      <c r="B289" s="76" t="s">
        <v>529</v>
      </c>
      <c r="C289" s="172">
        <f t="shared" si="60"/>
        <v>2.7872918171996196E-4</v>
      </c>
      <c r="D289" s="172">
        <f t="shared" si="60"/>
        <v>3.7539944602483838E-4</v>
      </c>
      <c r="E289" s="172">
        <f t="shared" si="60"/>
        <v>3.8444594385602261E-4</v>
      </c>
      <c r="F289" s="172">
        <f t="shared" si="60"/>
        <v>4.5667118670875855E-4</v>
      </c>
      <c r="G289" s="172">
        <f t="shared" si="60"/>
        <v>4.887433677739822E-4</v>
      </c>
      <c r="H289" s="172">
        <f t="shared" si="60"/>
        <v>5.7880795027735255E-4</v>
      </c>
      <c r="I289" s="172">
        <f t="shared" si="60"/>
        <v>4.8998264810492511E-4</v>
      </c>
      <c r="J289" s="172">
        <f t="shared" si="60"/>
        <v>4.0612962599102342E-4</v>
      </c>
      <c r="K289" s="172">
        <f t="shared" si="60"/>
        <v>3.2725766862686461E-4</v>
      </c>
      <c r="L289" s="172">
        <f t="shared" si="60"/>
        <v>2.5337556070366603E-4</v>
      </c>
      <c r="M289" s="172">
        <f t="shared" si="60"/>
        <v>1.8449208691264494E-4</v>
      </c>
      <c r="N289" s="173">
        <f t="shared" si="60"/>
        <v>1.2061603194501885E-4</v>
      </c>
      <c r="O289" s="65">
        <f t="shared" si="60"/>
        <v>6.175618049200487E-5</v>
      </c>
      <c r="P289" s="65">
        <f t="shared" si="60"/>
        <v>7.9213172448203871E-6</v>
      </c>
      <c r="Q289" s="65">
        <f t="shared" si="60"/>
        <v>7.4714734416437316E-6</v>
      </c>
      <c r="R289" s="65">
        <f t="shared" si="60"/>
        <v>7.0178130570753268E-6</v>
      </c>
      <c r="S289" s="65">
        <f t="shared" si="60"/>
        <v>6.5619156606617888E-6</v>
      </c>
      <c r="T289" s="65">
        <f t="shared" si="60"/>
        <v>6.1053608219497383E-6</v>
      </c>
      <c r="U289" s="65">
        <f t="shared" si="60"/>
        <v>5.6497281104857903E-6</v>
      </c>
      <c r="V289" s="65">
        <f t="shared" si="60"/>
        <v>5.1965970958165674E-6</v>
      </c>
      <c r="W289" s="65">
        <f t="shared" si="60"/>
        <v>4.7475473474886878E-6</v>
      </c>
      <c r="X289" s="65">
        <f t="shared" si="60"/>
        <v>4.3041584350487699E-6</v>
      </c>
      <c r="Y289" s="65">
        <f t="shared" si="60"/>
        <v>3.8680099280434304E-6</v>
      </c>
      <c r="Z289" s="65">
        <f t="shared" si="60"/>
        <v>3.4406813960192918E-6</v>
      </c>
      <c r="AA289" s="65">
        <f t="shared" si="60"/>
        <v>3.0852719306598026E-6</v>
      </c>
      <c r="AB289" s="65">
        <f t="shared" si="60"/>
        <v>2.7311676443723266E-6</v>
      </c>
      <c r="AC289" s="65">
        <f t="shared" si="60"/>
        <v>2.3788242054846541E-6</v>
      </c>
      <c r="AD289" s="65">
        <f t="shared" si="60"/>
        <v>2.0286972823245769E-6</v>
      </c>
      <c r="AE289" s="65">
        <f t="shared" si="60"/>
        <v>1.6812425432198869E-6</v>
      </c>
      <c r="AF289" s="65">
        <f t="shared" si="60"/>
        <v>1.3369156564983786E-6</v>
      </c>
      <c r="AG289" s="65">
        <f t="shared" si="60"/>
        <v>9.961722904878418E-7</v>
      </c>
      <c r="AH289" s="65">
        <f t="shared" si="60"/>
        <v>6.5946811351607287E-7</v>
      </c>
      <c r="AI289" s="65">
        <f t="shared" si="60"/>
        <v>3.2725879391086026E-7</v>
      </c>
      <c r="AJ289" s="66">
        <f t="shared" si="60"/>
        <v>0</v>
      </c>
    </row>
    <row r="290" spans="1:36" customFormat="1" x14ac:dyDescent="0.3">
      <c r="A290" s="7" t="s">
        <v>204</v>
      </c>
      <c r="B290" s="76" t="s">
        <v>529</v>
      </c>
      <c r="C290" s="172">
        <f t="shared" si="60"/>
        <v>5.7147672062291926E-5</v>
      </c>
      <c r="D290" s="172">
        <f t="shared" si="60"/>
        <v>5.7129489639687114E-5</v>
      </c>
      <c r="E290" s="172">
        <f t="shared" si="60"/>
        <v>5.2234138097318454E-5</v>
      </c>
      <c r="F290" s="172">
        <f t="shared" si="60"/>
        <v>5.4005948796702516E-5</v>
      </c>
      <c r="G290" s="172">
        <f t="shared" si="60"/>
        <v>5.4280255599778202E-5</v>
      </c>
      <c r="H290" s="172">
        <f t="shared" si="60"/>
        <v>5.7391523520603408E-5</v>
      </c>
      <c r="I290" s="172">
        <f t="shared" si="60"/>
        <v>4.8699740647043258E-5</v>
      </c>
      <c r="J290" s="172">
        <f t="shared" si="60"/>
        <v>4.0371814076700484E-5</v>
      </c>
      <c r="K290" s="172">
        <f t="shared" si="60"/>
        <v>3.2536517012470841E-5</v>
      </c>
      <c r="L290" s="172">
        <f t="shared" si="60"/>
        <v>2.5194954333815311E-5</v>
      </c>
      <c r="M290" s="172">
        <f t="shared" si="60"/>
        <v>1.8348231464222441E-5</v>
      </c>
      <c r="N290" s="173">
        <f t="shared" si="60"/>
        <v>1.1997454371208283E-5</v>
      </c>
      <c r="O290" s="65">
        <f t="shared" si="60"/>
        <v>6.1437295663164177E-6</v>
      </c>
      <c r="P290" s="65">
        <f t="shared" si="60"/>
        <v>7.8816410511795108E-7</v>
      </c>
      <c r="Q290" s="65">
        <f t="shared" si="60"/>
        <v>7.4352071729655898E-7</v>
      </c>
      <c r="R290" s="65">
        <f t="shared" si="60"/>
        <v>6.9848353560359785E-7</v>
      </c>
      <c r="S290" s="65">
        <f t="shared" si="60"/>
        <v>6.5320962191893017E-7</v>
      </c>
      <c r="T290" s="65">
        <f t="shared" si="60"/>
        <v>6.0785613594364875E-7</v>
      </c>
      <c r="U290" s="65">
        <f t="shared" si="60"/>
        <v>5.6258033520007823E-7</v>
      </c>
      <c r="V290" s="65">
        <f t="shared" si="60"/>
        <v>5.1753957503177454E-7</v>
      </c>
      <c r="W290" s="65">
        <f t="shared" si="60"/>
        <v>4.7289130860352418E-7</v>
      </c>
      <c r="X290" s="65">
        <f t="shared" si="60"/>
        <v>4.2879308690134516E-7</v>
      </c>
      <c r="Y290" s="65">
        <f t="shared" si="60"/>
        <v>3.8540255873248711E-7</v>
      </c>
      <c r="Z290" s="65">
        <f t="shared" si="60"/>
        <v>3.4287747072543051E-7</v>
      </c>
      <c r="AA290" s="65">
        <f t="shared" si="60"/>
        <v>3.0750728279732606E-7</v>
      </c>
      <c r="AB290" s="65">
        <f t="shared" si="60"/>
        <v>2.722561964413264E-7</v>
      </c>
      <c r="AC290" s="65">
        <f t="shared" si="60"/>
        <v>2.3716970258909114E-7</v>
      </c>
      <c r="AD290" s="65">
        <f t="shared" si="60"/>
        <v>2.0229332039138313E-7</v>
      </c>
      <c r="AE290" s="65">
        <f t="shared" si="60"/>
        <v>1.6767259721806902E-7</v>
      </c>
      <c r="AF290" s="65">
        <f t="shared" si="60"/>
        <v>1.3335310865811907E-7</v>
      </c>
      <c r="AG290" s="65">
        <f t="shared" si="60"/>
        <v>9.9380458519607585E-8</v>
      </c>
      <c r="AH290" s="65">
        <f t="shared" si="60"/>
        <v>6.5800278829712298E-8</v>
      </c>
      <c r="AI290" s="65">
        <f t="shared" si="60"/>
        <v>3.2658229834714769E-8</v>
      </c>
      <c r="AJ290" s="66">
        <f t="shared" si="60"/>
        <v>0</v>
      </c>
    </row>
    <row r="291" spans="1:36" customFormat="1" x14ac:dyDescent="0.3">
      <c r="A291" s="7" t="s">
        <v>205</v>
      </c>
      <c r="B291" s="76" t="s">
        <v>529</v>
      </c>
      <c r="C291" s="172">
        <f t="shared" si="60"/>
        <v>9.6889746198991608E-4</v>
      </c>
      <c r="D291" s="172">
        <f t="shared" si="60"/>
        <v>9.4634336975296782E-4</v>
      </c>
      <c r="E291" s="172">
        <f t="shared" si="60"/>
        <v>9.3735953883968925E-4</v>
      </c>
      <c r="F291" s="172">
        <f t="shared" si="60"/>
        <v>1.0391129850360833E-3</v>
      </c>
      <c r="G291" s="172">
        <f t="shared" si="60"/>
        <v>1.099009948072634E-3</v>
      </c>
      <c r="H291" s="172">
        <f t="shared" si="60"/>
        <v>1.0238852647366464E-3</v>
      </c>
      <c r="I291" s="172">
        <f t="shared" si="60"/>
        <v>8.688207558578446E-4</v>
      </c>
      <c r="J291" s="172">
        <f t="shared" si="60"/>
        <v>7.2024757330203294E-4</v>
      </c>
      <c r="K291" s="172">
        <f t="shared" si="60"/>
        <v>5.8046307697272759E-4</v>
      </c>
      <c r="L291" s="172">
        <f t="shared" si="60"/>
        <v>4.4948697831388381E-4</v>
      </c>
      <c r="M291" s="172">
        <f t="shared" si="60"/>
        <v>3.2733899847510342E-4</v>
      </c>
      <c r="N291" s="173">
        <f t="shared" si="60"/>
        <v>2.1403886831163326E-4</v>
      </c>
      <c r="O291" s="65">
        <f t="shared" si="60"/>
        <v>1.0960632838436471E-4</v>
      </c>
      <c r="P291" s="65">
        <f t="shared" si="60"/>
        <v>1.4061128959835133E-5</v>
      </c>
      <c r="Q291" s="65">
        <f t="shared" si="60"/>
        <v>1.326467498624725E-5</v>
      </c>
      <c r="R291" s="65">
        <f t="shared" si="60"/>
        <v>1.2461195589431178E-5</v>
      </c>
      <c r="S291" s="65">
        <f t="shared" si="60"/>
        <v>1.1653492809384773E-5</v>
      </c>
      <c r="T291" s="65">
        <f t="shared" si="60"/>
        <v>1.0844370431271564E-5</v>
      </c>
      <c r="U291" s="65">
        <f t="shared" si="60"/>
        <v>1.0036633985420772E-5</v>
      </c>
      <c r="V291" s="65">
        <f t="shared" si="60"/>
        <v>9.2330907473272954E-6</v>
      </c>
      <c r="W291" s="65">
        <f t="shared" si="60"/>
        <v>8.4365497376517122E-6</v>
      </c>
      <c r="X291" s="65">
        <f t="shared" si="60"/>
        <v>7.6498217222202775E-6</v>
      </c>
      <c r="Y291" s="65">
        <f t="shared" si="60"/>
        <v>6.8757192120249315E-6</v>
      </c>
      <c r="Z291" s="65">
        <f t="shared" si="60"/>
        <v>6.1170564632233046E-6</v>
      </c>
      <c r="AA291" s="65">
        <f t="shared" si="60"/>
        <v>5.4860396856751136E-6</v>
      </c>
      <c r="AB291" s="65">
        <f t="shared" si="60"/>
        <v>4.8571477226849724E-6</v>
      </c>
      <c r="AC291" s="65">
        <f t="shared" si="60"/>
        <v>4.2311921487110623E-6</v>
      </c>
      <c r="AD291" s="65">
        <f t="shared" si="60"/>
        <v>3.6089850416504323E-6</v>
      </c>
      <c r="AE291" s="65">
        <f t="shared" si="60"/>
        <v>2.9913389828390228E-6</v>
      </c>
      <c r="AF291" s="65">
        <f t="shared" si="60"/>
        <v>2.379067057051664E-6</v>
      </c>
      <c r="AG291" s="65">
        <f t="shared" si="60"/>
        <v>1.7729828525020513E-6</v>
      </c>
      <c r="AH291" s="65">
        <f t="shared" si="60"/>
        <v>1.1739004608427756E-6</v>
      </c>
      <c r="AI291" s="65">
        <f t="shared" si="60"/>
        <v>5.8263447716530754E-7</v>
      </c>
      <c r="AJ291" s="66">
        <f t="shared" si="60"/>
        <v>0</v>
      </c>
    </row>
    <row r="292" spans="1:36" customFormat="1" x14ac:dyDescent="0.3">
      <c r="A292" s="7" t="s">
        <v>206</v>
      </c>
      <c r="B292" s="76" t="s">
        <v>529</v>
      </c>
      <c r="C292" s="174">
        <f t="shared" ref="C292:AJ292" si="61">+C204*C388</f>
        <v>2.6968597682978799E-4</v>
      </c>
      <c r="D292" s="174">
        <f t="shared" si="61"/>
        <v>2.5222871340700796E-4</v>
      </c>
      <c r="E292" s="174">
        <f t="shared" si="61"/>
        <v>2.2212552528603257E-4</v>
      </c>
      <c r="F292" s="174">
        <f t="shared" si="61"/>
        <v>1.7308930471690744E-4</v>
      </c>
      <c r="G292" s="174">
        <f t="shared" si="61"/>
        <v>1.4523720016448299E-4</v>
      </c>
      <c r="H292" s="174">
        <f t="shared" si="61"/>
        <v>3.1604793289805429E-4</v>
      </c>
      <c r="I292" s="174">
        <f t="shared" si="61"/>
        <v>2.6818337308372528E-4</v>
      </c>
      <c r="J292" s="174">
        <f t="shared" si="61"/>
        <v>2.223225243655563E-4</v>
      </c>
      <c r="K292" s="174">
        <f t="shared" si="61"/>
        <v>1.7917452464565064E-4</v>
      </c>
      <c r="L292" s="174">
        <f t="shared" si="61"/>
        <v>1.3874545835683522E-4</v>
      </c>
      <c r="M292" s="174">
        <f t="shared" si="61"/>
        <v>1.0104141292782981E-4</v>
      </c>
      <c r="N292" s="183">
        <f t="shared" si="61"/>
        <v>6.6068478783245192E-5</v>
      </c>
      <c r="O292" s="65">
        <f t="shared" si="61"/>
        <v>3.3832749343583736E-5</v>
      </c>
      <c r="P292" s="65">
        <f t="shared" si="61"/>
        <v>4.340321025238993E-6</v>
      </c>
      <c r="Q292" s="65">
        <f t="shared" si="61"/>
        <v>4.0944754791898125E-6</v>
      </c>
      <c r="R292" s="65">
        <f t="shared" si="61"/>
        <v>3.8464613596046355E-6</v>
      </c>
      <c r="S292" s="65">
        <f t="shared" si="61"/>
        <v>3.5971435865870338E-6</v>
      </c>
      <c r="T292" s="65">
        <f t="shared" si="61"/>
        <v>3.3473876189298547E-6</v>
      </c>
      <c r="U292" s="65">
        <f t="shared" si="61"/>
        <v>3.0980594541151928E-6</v>
      </c>
      <c r="V292" s="65">
        <f t="shared" si="61"/>
        <v>2.8500256283144314E-6</v>
      </c>
      <c r="W292" s="65">
        <f t="shared" si="61"/>
        <v>2.604153216388225E-6</v>
      </c>
      <c r="X292" s="65">
        <f t="shared" si="61"/>
        <v>2.3613098318864974E-6</v>
      </c>
      <c r="Y292" s="65">
        <f t="shared" si="61"/>
        <v>2.1223636270484368E-6</v>
      </c>
      <c r="Z292" s="65">
        <f t="shared" si="61"/>
        <v>1.8881832928025077E-6</v>
      </c>
      <c r="AA292" s="65">
        <f t="shared" si="61"/>
        <v>1.6934040972845468E-6</v>
      </c>
      <c r="AB292" s="65">
        <f t="shared" si="61"/>
        <v>1.4992807792091009E-6</v>
      </c>
      <c r="AC292" s="65">
        <f t="shared" si="61"/>
        <v>1.306063851439995E-6</v>
      </c>
      <c r="AD292" s="65">
        <f t="shared" si="61"/>
        <v>1.1140039822401284E-6</v>
      </c>
      <c r="AE292" s="65">
        <f t="shared" si="61"/>
        <v>9.2335199527148005E-7</v>
      </c>
      <c r="AF292" s="65">
        <f t="shared" si="61"/>
        <v>7.3435886959505514E-7</v>
      </c>
      <c r="AG292" s="65">
        <f t="shared" si="61"/>
        <v>5.4727573967098585E-7</v>
      </c>
      <c r="AH292" s="65">
        <f t="shared" si="61"/>
        <v>3.6235389535844254E-7</v>
      </c>
      <c r="AI292" s="65">
        <f t="shared" si="61"/>
        <v>1.7984478191567462E-7</v>
      </c>
      <c r="AJ292" s="66">
        <f t="shared" si="61"/>
        <v>0</v>
      </c>
    </row>
    <row r="293" spans="1:36" customFormat="1" x14ac:dyDescent="0.3">
      <c r="A293" s="7" t="s">
        <v>207</v>
      </c>
      <c r="B293" s="76" t="s">
        <v>529</v>
      </c>
      <c r="C293" s="172">
        <f t="shared" ref="C293:AJ293" si="62">+C205*C391</f>
        <v>1.1573283152833931E-3</v>
      </c>
      <c r="D293" s="172">
        <f t="shared" si="62"/>
        <v>1.3488110018161871E-3</v>
      </c>
      <c r="E293" s="172">
        <f t="shared" si="62"/>
        <v>1.3959724855825968E-3</v>
      </c>
      <c r="F293" s="172">
        <f t="shared" si="62"/>
        <v>1.5660787847894685E-3</v>
      </c>
      <c r="G293" s="172">
        <f t="shared" si="62"/>
        <v>1.4627498494138749E-3</v>
      </c>
      <c r="H293" s="172">
        <f t="shared" si="62"/>
        <v>1.2392192361460506E-3</v>
      </c>
      <c r="I293" s="172">
        <f t="shared" si="62"/>
        <v>2.4395975369208593E-3</v>
      </c>
      <c r="J293" s="172">
        <f t="shared" si="62"/>
        <v>3.6957800748722578E-3</v>
      </c>
      <c r="K293" s="172">
        <f t="shared" si="62"/>
        <v>5.0087109246513368E-3</v>
      </c>
      <c r="L293" s="172">
        <f t="shared" si="62"/>
        <v>6.3785007666184567E-3</v>
      </c>
      <c r="M293" s="172">
        <f t="shared" si="62"/>
        <v>7.8052603157495147E-3</v>
      </c>
      <c r="N293" s="173">
        <f t="shared" si="62"/>
        <v>9.2891003216359225E-3</v>
      </c>
      <c r="O293" s="65">
        <f t="shared" si="62"/>
        <v>1.0830131568484619E-2</v>
      </c>
      <c r="P293" s="65">
        <f t="shared" si="62"/>
        <v>1.2428464875118068E-2</v>
      </c>
      <c r="Q293" s="65">
        <f t="shared" si="62"/>
        <v>1.3704699925335313E-2</v>
      </c>
      <c r="R293" s="65">
        <f t="shared" si="62"/>
        <v>1.4942911118785818E-2</v>
      </c>
      <c r="S293" s="65">
        <f t="shared" si="62"/>
        <v>1.6137710073454645E-2</v>
      </c>
      <c r="T293" s="65">
        <f t="shared" si="62"/>
        <v>1.7283706454700641E-2</v>
      </c>
      <c r="U293" s="65">
        <f t="shared" si="62"/>
        <v>1.837550797525643E-2</v>
      </c>
      <c r="V293" s="65">
        <f t="shared" si="62"/>
        <v>1.9407720395228381E-2</v>
      </c>
      <c r="W293" s="65">
        <f t="shared" si="62"/>
        <v>2.0374947522096662E-2</v>
      </c>
      <c r="X293" s="65">
        <f t="shared" si="62"/>
        <v>2.1271791210715187E-2</v>
      </c>
      <c r="Y293" s="65">
        <f t="shared" si="62"/>
        <v>2.2092851363311659E-2</v>
      </c>
      <c r="Z293" s="65">
        <f t="shared" si="62"/>
        <v>2.2832725929487548E-2</v>
      </c>
      <c r="AA293" s="65">
        <f t="shared" si="62"/>
        <v>2.3304470828821384E-2</v>
      </c>
      <c r="AB293" s="65">
        <f t="shared" si="62"/>
        <v>2.3675288893693164E-2</v>
      </c>
      <c r="AC293" s="65">
        <f t="shared" si="62"/>
        <v>2.3941075696049967E-2</v>
      </c>
      <c r="AD293" s="65">
        <f t="shared" si="62"/>
        <v>2.4097725328928205E-2</v>
      </c>
      <c r="AE293" s="65">
        <f t="shared" si="62"/>
        <v>2.41411304064535E-2</v>
      </c>
      <c r="AF293" s="65">
        <f t="shared" si="62"/>
        <v>2.4067182063840765E-2</v>
      </c>
      <c r="AG293" s="65">
        <f t="shared" si="62"/>
        <v>2.3871769957394179E-2</v>
      </c>
      <c r="AH293" s="65">
        <f t="shared" si="62"/>
        <v>2.3550782264507165E-2</v>
      </c>
      <c r="AI293" s="65">
        <f t="shared" si="62"/>
        <v>2.3100105683662431E-2</v>
      </c>
      <c r="AJ293" s="66">
        <f t="shared" si="62"/>
        <v>2.2515625434431929E-2</v>
      </c>
    </row>
    <row r="294" spans="1:36" customFormat="1" x14ac:dyDescent="0.3">
      <c r="A294" s="7" t="s">
        <v>208</v>
      </c>
      <c r="B294" s="76" t="s">
        <v>529</v>
      </c>
      <c r="C294" s="172">
        <f t="shared" ref="C294:AJ294" si="63">+(C206/2)*(C391)+(C206/2)*(C392)</f>
        <v>1.5359901226946023E-2</v>
      </c>
      <c r="D294" s="172">
        <f t="shared" si="63"/>
        <v>1.5736204891897101E-2</v>
      </c>
      <c r="E294" s="172">
        <f t="shared" si="63"/>
        <v>1.5781812990369022E-2</v>
      </c>
      <c r="F294" s="172">
        <f t="shared" si="63"/>
        <v>1.4990062720086376E-2</v>
      </c>
      <c r="G294" s="172">
        <f t="shared" si="63"/>
        <v>1.6261914576577371E-2</v>
      </c>
      <c r="H294" s="172">
        <f t="shared" si="63"/>
        <v>1.4611208291603919E-2</v>
      </c>
      <c r="I294" s="172">
        <f t="shared" si="63"/>
        <v>1.4447338475322292E-2</v>
      </c>
      <c r="J294" s="172">
        <f t="shared" si="63"/>
        <v>1.4249028639692265E-2</v>
      </c>
      <c r="K294" s="172">
        <f t="shared" si="63"/>
        <v>1.4025232289185794E-2</v>
      </c>
      <c r="L294" s="172">
        <f t="shared" si="63"/>
        <v>1.377589918762678E-2</v>
      </c>
      <c r="M294" s="172">
        <f t="shared" si="63"/>
        <v>1.3500979083717959E-2</v>
      </c>
      <c r="N294" s="173">
        <f t="shared" si="63"/>
        <v>1.3200421711040897E-2</v>
      </c>
      <c r="O294" s="65">
        <f t="shared" si="63"/>
        <v>1.2874176788055972E-2</v>
      </c>
      <c r="P294" s="65">
        <f t="shared" si="63"/>
        <v>1.2522194018102398E-2</v>
      </c>
      <c r="Q294" s="65">
        <f t="shared" si="63"/>
        <v>1.1817181174308451E-2</v>
      </c>
      <c r="R294" s="65">
        <f t="shared" si="63"/>
        <v>1.110569045273146E-2</v>
      </c>
      <c r="S294" s="65">
        <f t="shared" si="63"/>
        <v>1.0390182140211103E-2</v>
      </c>
      <c r="T294" s="65">
        <f t="shared" si="63"/>
        <v>9.6731173765570028E-3</v>
      </c>
      <c r="U294" s="65">
        <f t="shared" si="63"/>
        <v>8.9569581545487168E-3</v>
      </c>
      <c r="V294" s="65">
        <f t="shared" si="63"/>
        <v>8.2441673199357187E-3</v>
      </c>
      <c r="W294" s="65">
        <f t="shared" si="63"/>
        <v>7.5372085714374235E-3</v>
      </c>
      <c r="X294" s="65">
        <f t="shared" si="63"/>
        <v>6.8385464607431624E-3</v>
      </c>
      <c r="Y294" s="65">
        <f t="shared" si="63"/>
        <v>6.1506463925122086E-3</v>
      </c>
      <c r="Z294" s="65">
        <f t="shared" si="63"/>
        <v>5.4759746243737591E-3</v>
      </c>
      <c r="AA294" s="65">
        <f t="shared" si="63"/>
        <v>4.7797642623235419E-3</v>
      </c>
      <c r="AB294" s="65">
        <f t="shared" si="63"/>
        <v>4.111579748123372E-3</v>
      </c>
      <c r="AC294" s="65">
        <f t="shared" si="63"/>
        <v>3.4732946665679545E-3</v>
      </c>
      <c r="AD294" s="65">
        <f t="shared" si="63"/>
        <v>2.8667832484877702E-3</v>
      </c>
      <c r="AE294" s="65">
        <f t="shared" si="63"/>
        <v>2.2939203707490591E-3</v>
      </c>
      <c r="AF294" s="65">
        <f t="shared" si="63"/>
        <v>1.7565815562538378E-3</v>
      </c>
      <c r="AG294" s="65">
        <f t="shared" si="63"/>
        <v>1.2566429739398878E-3</v>
      </c>
      <c r="AH294" s="65">
        <f t="shared" si="63"/>
        <v>7.9598143878075627E-4</v>
      </c>
      <c r="AI294" s="65">
        <f t="shared" si="63"/>
        <v>3.7647441178576555E-4</v>
      </c>
      <c r="AJ294" s="66">
        <f t="shared" si="63"/>
        <v>0</v>
      </c>
    </row>
    <row r="295" spans="1:36" customFormat="1" x14ac:dyDescent="0.3">
      <c r="A295" s="7" t="s">
        <v>209</v>
      </c>
      <c r="B295" s="76" t="s">
        <v>529</v>
      </c>
      <c r="C295" s="172">
        <f t="shared" ref="C295:AJ298" si="64">+C207*C392</f>
        <v>0</v>
      </c>
      <c r="D295" s="172">
        <f t="shared" si="64"/>
        <v>0</v>
      </c>
      <c r="E295" s="172">
        <f t="shared" si="64"/>
        <v>0</v>
      </c>
      <c r="F295" s="172">
        <f t="shared" si="64"/>
        <v>0</v>
      </c>
      <c r="G295" s="172">
        <f t="shared" si="64"/>
        <v>0</v>
      </c>
      <c r="H295" s="172">
        <f t="shared" si="64"/>
        <v>0</v>
      </c>
      <c r="I295" s="172">
        <f t="shared" si="64"/>
        <v>2.1243688009569662E-18</v>
      </c>
      <c r="J295" s="172">
        <f t="shared" si="64"/>
        <v>1.6318333140567749E-18</v>
      </c>
      <c r="K295" s="172">
        <f t="shared" si="64"/>
        <v>1.6704394097107432E-18</v>
      </c>
      <c r="L295" s="172">
        <f t="shared" si="64"/>
        <v>1.1393965986505312E-18</v>
      </c>
      <c r="M295" s="172">
        <f t="shared" si="64"/>
        <v>0</v>
      </c>
      <c r="N295" s="173">
        <f t="shared" si="64"/>
        <v>1.1910360623492179E-18</v>
      </c>
      <c r="O295" s="65">
        <f t="shared" si="64"/>
        <v>6.0845260713304563E-19</v>
      </c>
      <c r="P295" s="65">
        <f t="shared" si="64"/>
        <v>0</v>
      </c>
      <c r="Q295" s="65">
        <f t="shared" si="64"/>
        <v>2.4691100772735548E-18</v>
      </c>
      <c r="R295" s="65">
        <f t="shared" si="64"/>
        <v>0</v>
      </c>
      <c r="S295" s="65">
        <f t="shared" si="64"/>
        <v>0</v>
      </c>
      <c r="T295" s="65">
        <f t="shared" si="64"/>
        <v>6.0000797715393426E-19</v>
      </c>
      <c r="U295" s="65">
        <f t="shared" si="64"/>
        <v>1.1852408908403832E-18</v>
      </c>
      <c r="V295" s="65">
        <f t="shared" si="64"/>
        <v>1.1688341643648552E-18</v>
      </c>
      <c r="W295" s="65">
        <f t="shared" si="64"/>
        <v>1.1507953876838145E-18</v>
      </c>
      <c r="X295" s="65">
        <f t="shared" si="64"/>
        <v>1.696686260399685E-18</v>
      </c>
      <c r="Y295" s="65">
        <f t="shared" si="64"/>
        <v>2.7745503372882799E-18</v>
      </c>
      <c r="Z295" s="65">
        <f t="shared" si="64"/>
        <v>1.0868828844329095E-18</v>
      </c>
      <c r="AA295" s="65">
        <f t="shared" si="64"/>
        <v>5.2705033495413234E-19</v>
      </c>
      <c r="AB295" s="65">
        <f t="shared" si="64"/>
        <v>-1.5301179502434007E-18</v>
      </c>
      <c r="AC295" s="65">
        <f t="shared" si="64"/>
        <v>1.4772247228998178E-18</v>
      </c>
      <c r="AD295" s="65">
        <f t="shared" si="64"/>
        <v>-4.7415696097969727E-19</v>
      </c>
      <c r="AE295" s="65">
        <f t="shared" si="64"/>
        <v>0</v>
      </c>
      <c r="AF295" s="65">
        <f t="shared" si="64"/>
        <v>8.7158640373065482E-19</v>
      </c>
      <c r="AG295" s="65">
        <f t="shared" si="64"/>
        <v>4.1568042947616173E-19</v>
      </c>
      <c r="AH295" s="65">
        <f t="shared" si="64"/>
        <v>1.9747343317893635E-18</v>
      </c>
      <c r="AI295" s="65">
        <f t="shared" si="64"/>
        <v>0</v>
      </c>
      <c r="AJ295" s="66">
        <f t="shared" si="64"/>
        <v>0</v>
      </c>
    </row>
    <row r="296" spans="1:36" customFormat="1" x14ac:dyDescent="0.3">
      <c r="A296" s="7" t="s">
        <v>66</v>
      </c>
      <c r="B296" s="76" t="s">
        <v>529</v>
      </c>
      <c r="C296" s="172">
        <f t="shared" si="64"/>
        <v>3.7823386576283573E-3</v>
      </c>
      <c r="D296" s="172">
        <f t="shared" si="64"/>
        <v>3.8416908044116207E-3</v>
      </c>
      <c r="E296" s="172">
        <f t="shared" si="64"/>
        <v>3.7575722591577676E-3</v>
      </c>
      <c r="F296" s="172">
        <f t="shared" si="64"/>
        <v>3.9680697846221861E-3</v>
      </c>
      <c r="G296" s="172">
        <f t="shared" si="64"/>
        <v>4.7166898096417508E-3</v>
      </c>
      <c r="H296" s="172">
        <f t="shared" si="64"/>
        <v>3.5491039736111492E-3</v>
      </c>
      <c r="I296" s="172">
        <f t="shared" si="64"/>
        <v>3.5084531151825882E-3</v>
      </c>
      <c r="J296" s="172">
        <f t="shared" si="64"/>
        <v>3.4602372446632819E-3</v>
      </c>
      <c r="K296" s="172">
        <f t="shared" si="64"/>
        <v>3.4058339354435048E-3</v>
      </c>
      <c r="L296" s="172">
        <f t="shared" si="64"/>
        <v>3.3452312964022237E-3</v>
      </c>
      <c r="M296" s="172">
        <f t="shared" si="64"/>
        <v>3.2784174334498433E-3</v>
      </c>
      <c r="N296" s="173">
        <f t="shared" si="64"/>
        <v>3.2053804495282045E-3</v>
      </c>
      <c r="O296" s="65">
        <f t="shared" si="64"/>
        <v>3.1261084446105865E-3</v>
      </c>
      <c r="P296" s="65">
        <f t="shared" si="64"/>
        <v>3.0405895157017042E-3</v>
      </c>
      <c r="Q296" s="65">
        <f t="shared" si="64"/>
        <v>2.8693534903195474E-3</v>
      </c>
      <c r="R296" s="65">
        <f t="shared" si="64"/>
        <v>2.6965502720425944E-3</v>
      </c>
      <c r="S296" s="65">
        <f t="shared" si="64"/>
        <v>2.5227773050194497E-3</v>
      </c>
      <c r="T296" s="65">
        <f t="shared" si="64"/>
        <v>2.3486322008522903E-3</v>
      </c>
      <c r="U296" s="65">
        <f t="shared" si="64"/>
        <v>2.1747127385968604E-3</v>
      </c>
      <c r="V296" s="65">
        <f t="shared" si="64"/>
        <v>2.0016168647624712E-3</v>
      </c>
      <c r="W296" s="65">
        <f t="shared" si="64"/>
        <v>1.8299426933120063E-3</v>
      </c>
      <c r="X296" s="65">
        <f t="shared" si="64"/>
        <v>1.6602885056619171E-3</v>
      </c>
      <c r="Y296" s="65">
        <f t="shared" si="64"/>
        <v>1.4932527506822228E-3</v>
      </c>
      <c r="Z296" s="65">
        <f t="shared" si="64"/>
        <v>1.3294340446965134E-3</v>
      </c>
      <c r="AA296" s="65">
        <f t="shared" si="64"/>
        <v>1.160391806464675E-3</v>
      </c>
      <c r="AB296" s="65">
        <f t="shared" si="64"/>
        <v>9.9815894210021692E-4</v>
      </c>
      <c r="AC296" s="65">
        <f t="shared" si="64"/>
        <v>8.4318995059964397E-4</v>
      </c>
      <c r="AD296" s="65">
        <f t="shared" si="64"/>
        <v>6.9593945778807548E-4</v>
      </c>
      <c r="AE296" s="65">
        <f t="shared" si="64"/>
        <v>5.5686221631924689E-4</v>
      </c>
      <c r="AF296" s="65">
        <f t="shared" si="64"/>
        <v>4.2641310567550811E-4</v>
      </c>
      <c r="AG296" s="65">
        <f t="shared" si="64"/>
        <v>3.0504713216782543E-4</v>
      </c>
      <c r="AH296" s="65">
        <f t="shared" si="64"/>
        <v>1.932194289357794E-4</v>
      </c>
      <c r="AI296" s="65">
        <f t="shared" si="64"/>
        <v>9.1385255947567143E-5</v>
      </c>
      <c r="AJ296" s="66">
        <f t="shared" si="64"/>
        <v>0</v>
      </c>
    </row>
    <row r="297" spans="1:36" customFormat="1" x14ac:dyDescent="0.3">
      <c r="A297" s="7" t="s">
        <v>210</v>
      </c>
      <c r="B297" s="76" t="s">
        <v>529</v>
      </c>
      <c r="C297" s="172">
        <f t="shared" si="64"/>
        <v>1.4214579037651902E-3</v>
      </c>
      <c r="D297" s="172">
        <f t="shared" si="64"/>
        <v>1.3659649126774454E-3</v>
      </c>
      <c r="E297" s="172">
        <f t="shared" si="64"/>
        <v>1.4429638847162688E-3</v>
      </c>
      <c r="F297" s="172">
        <f t="shared" si="64"/>
        <v>1.6064522215762202E-3</v>
      </c>
      <c r="G297" s="172">
        <f t="shared" si="64"/>
        <v>1.6733298731330297E-3</v>
      </c>
      <c r="H297" s="172">
        <f t="shared" si="64"/>
        <v>1.5066058807219399E-3</v>
      </c>
      <c r="I297" s="172">
        <f t="shared" si="64"/>
        <v>1.489113096659231E-3</v>
      </c>
      <c r="J297" s="172">
        <f t="shared" si="64"/>
        <v>1.468632503441742E-3</v>
      </c>
      <c r="K297" s="172">
        <f t="shared" si="64"/>
        <v>1.445526246702661E-3</v>
      </c>
      <c r="L297" s="172">
        <f t="shared" si="64"/>
        <v>1.4197893655804111E-3</v>
      </c>
      <c r="M297" s="172">
        <f t="shared" si="64"/>
        <v>1.3914168981499643E-3</v>
      </c>
      <c r="N297" s="173">
        <f t="shared" si="64"/>
        <v>1.3604038814228397E-3</v>
      </c>
      <c r="O297" s="65">
        <f t="shared" si="64"/>
        <v>1.3267453513471019E-3</v>
      </c>
      <c r="P297" s="65">
        <f t="shared" si="64"/>
        <v>1.2904363428073639E-3</v>
      </c>
      <c r="Q297" s="65">
        <f t="shared" si="64"/>
        <v>1.2177499042470422E-3</v>
      </c>
      <c r="R297" s="65">
        <f t="shared" si="64"/>
        <v>1.1443999472074884E-3</v>
      </c>
      <c r="S297" s="65">
        <f t="shared" si="64"/>
        <v>1.0706400421239555E-3</v>
      </c>
      <c r="T297" s="65">
        <f t="shared" si="64"/>
        <v>9.9672381941998643E-4</v>
      </c>
      <c r="U297" s="65">
        <f t="shared" si="64"/>
        <v>9.2290496950741499E-4</v>
      </c>
      <c r="V297" s="65">
        <f t="shared" si="64"/>
        <v>8.4943724278636347E-4</v>
      </c>
      <c r="W297" s="65">
        <f t="shared" si="64"/>
        <v>7.7657444964524512E-4</v>
      </c>
      <c r="X297" s="65">
        <f t="shared" si="64"/>
        <v>7.0457046046076203E-4</v>
      </c>
      <c r="Y297" s="65">
        <f t="shared" si="64"/>
        <v>6.3367920559790746E-4</v>
      </c>
      <c r="Z297" s="65">
        <f t="shared" si="64"/>
        <v>5.6415467540996351E-4</v>
      </c>
      <c r="AA297" s="65">
        <f t="shared" si="64"/>
        <v>4.9241504402997927E-4</v>
      </c>
      <c r="AB297" s="65">
        <f t="shared" si="64"/>
        <v>4.2356652051877083E-4</v>
      </c>
      <c r="AC297" s="65">
        <f t="shared" si="64"/>
        <v>3.5780187356776732E-4</v>
      </c>
      <c r="AD297" s="65">
        <f t="shared" si="64"/>
        <v>2.9531391730327176E-4</v>
      </c>
      <c r="AE297" s="65">
        <f t="shared" si="64"/>
        <v>2.3629551128646041E-4</v>
      </c>
      <c r="AF297" s="65">
        <f t="shared" si="64"/>
        <v>1.8093956051338362E-4</v>
      </c>
      <c r="AG297" s="65">
        <f t="shared" si="64"/>
        <v>1.2943901541496498E-4</v>
      </c>
      <c r="AH297" s="65">
        <f t="shared" si="64"/>
        <v>8.1986871857001929E-5</v>
      </c>
      <c r="AI297" s="65">
        <f t="shared" si="64"/>
        <v>3.8776171140165417E-5</v>
      </c>
      <c r="AJ297" s="66">
        <f t="shared" si="64"/>
        <v>0</v>
      </c>
    </row>
    <row r="298" spans="1:36" customFormat="1" x14ac:dyDescent="0.3">
      <c r="A298" s="7" t="s">
        <v>67</v>
      </c>
      <c r="B298" s="76" t="s">
        <v>529</v>
      </c>
      <c r="C298" s="172">
        <f t="shared" si="64"/>
        <v>0</v>
      </c>
      <c r="D298" s="172">
        <f t="shared" si="64"/>
        <v>0</v>
      </c>
      <c r="E298" s="172">
        <f t="shared" si="64"/>
        <v>0</v>
      </c>
      <c r="F298" s="172">
        <f t="shared" si="64"/>
        <v>0</v>
      </c>
      <c r="G298" s="172">
        <f t="shared" si="64"/>
        <v>0</v>
      </c>
      <c r="H298" s="172">
        <f t="shared" si="64"/>
        <v>0</v>
      </c>
      <c r="I298" s="172">
        <f t="shared" si="64"/>
        <v>0</v>
      </c>
      <c r="J298" s="172">
        <f t="shared" si="64"/>
        <v>0</v>
      </c>
      <c r="K298" s="172">
        <f t="shared" si="64"/>
        <v>0</v>
      </c>
      <c r="L298" s="172">
        <f t="shared" si="64"/>
        <v>0</v>
      </c>
      <c r="M298" s="172">
        <f t="shared" si="64"/>
        <v>0</v>
      </c>
      <c r="N298" s="173">
        <f t="shared" si="64"/>
        <v>0</v>
      </c>
      <c r="O298" s="65">
        <f t="shared" si="64"/>
        <v>0</v>
      </c>
      <c r="P298" s="65">
        <f t="shared" si="64"/>
        <v>0</v>
      </c>
      <c r="Q298" s="65">
        <f t="shared" si="64"/>
        <v>0</v>
      </c>
      <c r="R298" s="65">
        <f t="shared" si="64"/>
        <v>0</v>
      </c>
      <c r="S298" s="65">
        <f t="shared" si="64"/>
        <v>0</v>
      </c>
      <c r="T298" s="65">
        <f t="shared" si="64"/>
        <v>0</v>
      </c>
      <c r="U298" s="65">
        <f t="shared" si="64"/>
        <v>0</v>
      </c>
      <c r="V298" s="65">
        <f t="shared" si="64"/>
        <v>0</v>
      </c>
      <c r="W298" s="65">
        <f t="shared" si="64"/>
        <v>0</v>
      </c>
      <c r="X298" s="65">
        <f t="shared" si="64"/>
        <v>0</v>
      </c>
      <c r="Y298" s="65">
        <f t="shared" si="64"/>
        <v>0</v>
      </c>
      <c r="Z298" s="65">
        <f t="shared" si="64"/>
        <v>0</v>
      </c>
      <c r="AA298" s="65">
        <f t="shared" si="64"/>
        <v>0</v>
      </c>
      <c r="AB298" s="65">
        <f t="shared" si="64"/>
        <v>0</v>
      </c>
      <c r="AC298" s="65">
        <f t="shared" si="64"/>
        <v>0</v>
      </c>
      <c r="AD298" s="65">
        <f t="shared" si="64"/>
        <v>0</v>
      </c>
      <c r="AE298" s="65">
        <f t="shared" si="64"/>
        <v>0</v>
      </c>
      <c r="AF298" s="65">
        <f t="shared" si="64"/>
        <v>0</v>
      </c>
      <c r="AG298" s="65">
        <f t="shared" si="64"/>
        <v>0</v>
      </c>
      <c r="AH298" s="65">
        <f t="shared" si="64"/>
        <v>0</v>
      </c>
      <c r="AI298" s="65">
        <f t="shared" si="64"/>
        <v>0</v>
      </c>
      <c r="AJ298" s="66">
        <f t="shared" si="64"/>
        <v>0</v>
      </c>
    </row>
    <row r="299" spans="1:36" customFormat="1" x14ac:dyDescent="0.3">
      <c r="A299" s="7" t="s">
        <v>69</v>
      </c>
      <c r="B299" s="76" t="s">
        <v>529</v>
      </c>
      <c r="C299" s="169">
        <f t="shared" ref="C299:AJ306" si="65">+C211*C398</f>
        <v>2.5971391444649806E-6</v>
      </c>
      <c r="D299" s="169">
        <f t="shared" si="65"/>
        <v>3.8795309294274778E-6</v>
      </c>
      <c r="E299" s="169">
        <f t="shared" si="65"/>
        <v>2.6443726395045243E-5</v>
      </c>
      <c r="F299" s="169">
        <f t="shared" si="65"/>
        <v>9.5257689602675053E-6</v>
      </c>
      <c r="G299" s="169">
        <f t="shared" si="65"/>
        <v>2.3025528951857789E-5</v>
      </c>
      <c r="H299" s="169">
        <f t="shared" si="65"/>
        <v>1.1585232122532862E-5</v>
      </c>
      <c r="I299" s="169">
        <f t="shared" si="65"/>
        <v>8.6200563524755941E-4</v>
      </c>
      <c r="J299" s="169">
        <f t="shared" si="65"/>
        <v>1.5969925500402744E-3</v>
      </c>
      <c r="K299" s="169">
        <f t="shared" si="65"/>
        <v>2.2158494246591874E-3</v>
      </c>
      <c r="L299" s="169">
        <f t="shared" si="65"/>
        <v>2.7173761228886039E-3</v>
      </c>
      <c r="M299" s="169">
        <f t="shared" si="65"/>
        <v>3.1003702084347004E-3</v>
      </c>
      <c r="N299" s="170">
        <f t="shared" si="65"/>
        <v>3.3636269449255265E-3</v>
      </c>
      <c r="O299" s="65">
        <f t="shared" si="65"/>
        <v>3.5059392959110171E-3</v>
      </c>
      <c r="P299" s="65">
        <f t="shared" si="65"/>
        <v>3.5260979248629728E-3</v>
      </c>
      <c r="Q299" s="65">
        <f t="shared" si="65"/>
        <v>4.0358436509621565E-3</v>
      </c>
      <c r="R299" s="65">
        <f t="shared" si="65"/>
        <v>4.5598533485566133E-3</v>
      </c>
      <c r="S299" s="65">
        <f t="shared" si="65"/>
        <v>5.097751963427496E-3</v>
      </c>
      <c r="T299" s="65">
        <f t="shared" si="65"/>
        <v>5.6491594042624152E-3</v>
      </c>
      <c r="U299" s="65">
        <f t="shared" si="65"/>
        <v>6.2136905426554727E-3</v>
      </c>
      <c r="V299" s="65">
        <f t="shared" si="65"/>
        <v>6.7909552131072406E-3</v>
      </c>
      <c r="W299" s="65">
        <f t="shared" si="65"/>
        <v>7.3805582130247469E-3</v>
      </c>
      <c r="X299" s="65">
        <f t="shared" si="65"/>
        <v>7.982099302721514E-3</v>
      </c>
      <c r="Y299" s="65">
        <f t="shared" si="65"/>
        <v>8.5951732054175226E-3</v>
      </c>
      <c r="Z299" s="65">
        <f t="shared" si="65"/>
        <v>9.2193696072392344E-3</v>
      </c>
      <c r="AA299" s="65">
        <f t="shared" si="65"/>
        <v>9.7152344845010501E-3</v>
      </c>
      <c r="AB299" s="65">
        <f t="shared" si="65"/>
        <v>1.0204483936760794E-2</v>
      </c>
      <c r="AC299" s="65">
        <f t="shared" si="65"/>
        <v>1.0686338794266614E-2</v>
      </c>
      <c r="AD299" s="65">
        <f t="shared" si="65"/>
        <v>1.11600124794626E-2</v>
      </c>
      <c r="AE299" s="65">
        <f t="shared" si="65"/>
        <v>1.1624711006988829E-2</v>
      </c>
      <c r="AF299" s="65">
        <f t="shared" si="65"/>
        <v>1.207963298368131E-2</v>
      </c>
      <c r="AG299" s="65">
        <f t="shared" si="65"/>
        <v>1.2523969608572036E-2</v>
      </c>
      <c r="AH299" s="65">
        <f t="shared" si="65"/>
        <v>1.2956904672888948E-2</v>
      </c>
      <c r="AI299" s="65">
        <f t="shared" si="65"/>
        <v>1.3377614560055932E-2</v>
      </c>
      <c r="AJ299" s="66">
        <f t="shared" si="65"/>
        <v>1.3785268245692858E-2</v>
      </c>
    </row>
    <row r="300" spans="1:36" customFormat="1" x14ac:dyDescent="0.3">
      <c r="A300" s="7" t="s">
        <v>211</v>
      </c>
      <c r="B300" s="76" t="s">
        <v>529</v>
      </c>
      <c r="C300" s="172">
        <f t="shared" si="65"/>
        <v>1.5663300309686809E-3</v>
      </c>
      <c r="D300" s="172">
        <f t="shared" si="65"/>
        <v>1.4265601577044154E-3</v>
      </c>
      <c r="E300" s="172">
        <f t="shared" si="65"/>
        <v>1.4109874485882692E-3</v>
      </c>
      <c r="F300" s="172">
        <f t="shared" si="65"/>
        <v>1.6827182242788467E-3</v>
      </c>
      <c r="G300" s="172">
        <f t="shared" si="65"/>
        <v>1.5101438338431604E-3</v>
      </c>
      <c r="H300" s="172">
        <f t="shared" si="65"/>
        <v>1.5030526557177333E-3</v>
      </c>
      <c r="I300" s="172">
        <f t="shared" si="65"/>
        <v>1.4823182186544665E-3</v>
      </c>
      <c r="J300" s="172">
        <f t="shared" si="65"/>
        <v>1.3970199176281742E-3</v>
      </c>
      <c r="K300" s="172">
        <f t="shared" si="65"/>
        <v>1.3088604375179399E-3</v>
      </c>
      <c r="L300" s="172">
        <f t="shared" si="65"/>
        <v>1.2178167061820031E-3</v>
      </c>
      <c r="M300" s="172">
        <f t="shared" si="65"/>
        <v>1.1238656093059049E-3</v>
      </c>
      <c r="N300" s="173">
        <f t="shared" si="65"/>
        <v>1.0269839904024876E-3</v>
      </c>
      <c r="O300" s="65">
        <f t="shared" si="65"/>
        <v>9.2714865081189475E-4</v>
      </c>
      <c r="P300" s="65">
        <f t="shared" si="65"/>
        <v>8.2433634970157006E-4</v>
      </c>
      <c r="Q300" s="65">
        <f t="shared" si="65"/>
        <v>8.4719307957951539E-4</v>
      </c>
      <c r="R300" s="65">
        <f t="shared" si="65"/>
        <v>8.7010796232363057E-4</v>
      </c>
      <c r="S300" s="65">
        <f t="shared" si="65"/>
        <v>8.9307178396089951E-4</v>
      </c>
      <c r="T300" s="65">
        <f t="shared" si="65"/>
        <v>9.1607523816151538E-4</v>
      </c>
      <c r="U300" s="65">
        <f t="shared" si="65"/>
        <v>9.3910892623888303E-4</v>
      </c>
      <c r="V300" s="65">
        <f t="shared" si="65"/>
        <v>9.6216335714961938E-4</v>
      </c>
      <c r="W300" s="65">
        <f t="shared" si="65"/>
        <v>9.8522894749355204E-4</v>
      </c>
      <c r="X300" s="65">
        <f t="shared" si="65"/>
        <v>1.0082960215137204E-3</v>
      </c>
      <c r="Y300" s="65">
        <f t="shared" si="65"/>
        <v>1.0313548110963751E-3</v>
      </c>
      <c r="Z300" s="65">
        <f t="shared" si="65"/>
        <v>1.0543954557709777E-3</v>
      </c>
      <c r="AA300" s="65">
        <f t="shared" si="65"/>
        <v>1.0622063357497733E-3</v>
      </c>
      <c r="AB300" s="65">
        <f t="shared" si="65"/>
        <v>1.0694674664799349E-3</v>
      </c>
      <c r="AC300" s="65">
        <f t="shared" si="65"/>
        <v>1.076161124377536E-3</v>
      </c>
      <c r="AD300" s="65">
        <f t="shared" si="65"/>
        <v>1.0822694500340949E-3</v>
      </c>
      <c r="AE300" s="65">
        <f t="shared" si="65"/>
        <v>1.0877744482165729E-3</v>
      </c>
      <c r="AF300" s="65">
        <f t="shared" si="65"/>
        <v>1.0926579878673755E-3</v>
      </c>
      <c r="AG300" s="65">
        <f t="shared" si="65"/>
        <v>1.0969018021043525E-3</v>
      </c>
      <c r="AH300" s="65">
        <f t="shared" si="65"/>
        <v>1.1004874882207974E-3</v>
      </c>
      <c r="AI300" s="65">
        <f t="shared" si="65"/>
        <v>1.1033965076854475E-3</v>
      </c>
      <c r="AJ300" s="66">
        <f t="shared" si="65"/>
        <v>1.1056101861424839E-3</v>
      </c>
    </row>
    <row r="301" spans="1:36" customFormat="1" x14ac:dyDescent="0.3">
      <c r="A301" s="7" t="s">
        <v>70</v>
      </c>
      <c r="B301" s="76" t="s">
        <v>529</v>
      </c>
      <c r="C301" s="172">
        <f t="shared" si="65"/>
        <v>1.2251997832848268E-2</v>
      </c>
      <c r="D301" s="172">
        <f t="shared" si="65"/>
        <v>1.215344452724457E-2</v>
      </c>
      <c r="E301" s="172">
        <f t="shared" si="65"/>
        <v>1.2632195853789675E-2</v>
      </c>
      <c r="F301" s="172">
        <f t="shared" si="65"/>
        <v>1.3385293361497075E-2</v>
      </c>
      <c r="G301" s="172">
        <f t="shared" si="65"/>
        <v>1.2452012802747731E-2</v>
      </c>
      <c r="H301" s="172">
        <f t="shared" si="65"/>
        <v>1.2732248249754821E-2</v>
      </c>
      <c r="I301" s="172">
        <f t="shared" si="65"/>
        <v>1.2070491252891533E-2</v>
      </c>
      <c r="J301" s="172">
        <f t="shared" si="65"/>
        <v>1.0934869282089877E-2</v>
      </c>
      <c r="K301" s="172">
        <f t="shared" si="65"/>
        <v>9.8403890022065732E-3</v>
      </c>
      <c r="L301" s="172">
        <f t="shared" si="65"/>
        <v>8.7875061623226801E-3</v>
      </c>
      <c r="M301" s="172">
        <f t="shared" si="65"/>
        <v>7.7766773927921409E-3</v>
      </c>
      <c r="N301" s="173">
        <f t="shared" si="65"/>
        <v>6.8083602052417804E-3</v>
      </c>
      <c r="O301" s="65">
        <f t="shared" si="65"/>
        <v>5.8830129925712933E-3</v>
      </c>
      <c r="P301" s="65">
        <f t="shared" si="65"/>
        <v>5.001095028953283E-3</v>
      </c>
      <c r="Q301" s="65">
        <f t="shared" si="65"/>
        <v>4.9085654269388386E-3</v>
      </c>
      <c r="R301" s="65">
        <f t="shared" si="65"/>
        <v>4.8085793552609694E-3</v>
      </c>
      <c r="S301" s="65">
        <f t="shared" si="65"/>
        <v>4.7012715760809893E-3</v>
      </c>
      <c r="T301" s="65">
        <f t="shared" si="65"/>
        <v>4.5867787815181069E-3</v>
      </c>
      <c r="U301" s="65">
        <f t="shared" si="65"/>
        <v>4.4652395936494154E-3</v>
      </c>
      <c r="V301" s="65">
        <f t="shared" si="65"/>
        <v>4.3367945645099038E-3</v>
      </c>
      <c r="W301" s="65">
        <f t="shared" si="65"/>
        <v>4.2015861760924447E-3</v>
      </c>
      <c r="X301" s="65">
        <f t="shared" si="65"/>
        <v>4.0597588403478149E-3</v>
      </c>
      <c r="Y301" s="65">
        <f t="shared" si="65"/>
        <v>3.9114588991846673E-3</v>
      </c>
      <c r="Z301" s="65">
        <f t="shared" si="65"/>
        <v>3.75683462446955E-3</v>
      </c>
      <c r="AA301" s="65">
        <f t="shared" si="65"/>
        <v>3.5452980159469349E-3</v>
      </c>
      <c r="AB301" s="65">
        <f t="shared" si="65"/>
        <v>3.3328729391314733E-3</v>
      </c>
      <c r="AC301" s="65">
        <f t="shared" si="65"/>
        <v>3.1198447852971733E-3</v>
      </c>
      <c r="AD301" s="65">
        <f t="shared" si="65"/>
        <v>2.9065017840115576E-3</v>
      </c>
      <c r="AE301" s="65">
        <f t="shared" si="65"/>
        <v>2.6931350031356512E-3</v>
      </c>
      <c r="AF301" s="65">
        <f t="shared" si="65"/>
        <v>2.4800383488239965E-3</v>
      </c>
      <c r="AG301" s="65">
        <f t="shared" si="65"/>
        <v>2.2675085655246368E-3</v>
      </c>
      <c r="AH301" s="65">
        <f t="shared" si="65"/>
        <v>2.055845235979124E-3</v>
      </c>
      <c r="AI301" s="65">
        <f t="shared" si="65"/>
        <v>1.8453507812225202E-3</v>
      </c>
      <c r="AJ301" s="66">
        <f t="shared" si="65"/>
        <v>1.6363304605833972E-3</v>
      </c>
    </row>
    <row r="302" spans="1:36" customFormat="1" x14ac:dyDescent="0.3">
      <c r="A302" s="7" t="s">
        <v>71</v>
      </c>
      <c r="B302" s="76" t="s">
        <v>529</v>
      </c>
      <c r="C302" s="172">
        <f t="shared" si="65"/>
        <v>2.7766541118091296E-4</v>
      </c>
      <c r="D302" s="172">
        <f t="shared" si="65"/>
        <v>2.912168560915553E-4</v>
      </c>
      <c r="E302" s="172">
        <f t="shared" si="65"/>
        <v>2.8665869396102283E-4</v>
      </c>
      <c r="F302" s="172">
        <f t="shared" si="65"/>
        <v>3.3171556783354592E-4</v>
      </c>
      <c r="G302" s="172">
        <f t="shared" si="65"/>
        <v>4.0437519262024295E-4</v>
      </c>
      <c r="H302" s="172">
        <f t="shared" si="65"/>
        <v>4.2740089017756825E-4</v>
      </c>
      <c r="I302" s="172">
        <f t="shared" si="65"/>
        <v>4.0145772553178008E-4</v>
      </c>
      <c r="J302" s="172">
        <f t="shared" si="65"/>
        <v>3.6040380129185955E-4</v>
      </c>
      <c r="K302" s="172">
        <f t="shared" si="65"/>
        <v>3.2119995342122656E-4</v>
      </c>
      <c r="L302" s="172">
        <f t="shared" si="65"/>
        <v>2.8386565758554483E-4</v>
      </c>
      <c r="M302" s="172">
        <f t="shared" si="65"/>
        <v>2.4842042677818539E-4</v>
      </c>
      <c r="N302" s="173">
        <f t="shared" si="65"/>
        <v>2.1488381132022657E-4</v>
      </c>
      <c r="O302" s="65">
        <f t="shared" si="65"/>
        <v>1.8327539886045329E-4</v>
      </c>
      <c r="P302" s="65">
        <f t="shared" si="65"/>
        <v>1.5361481437535805E-4</v>
      </c>
      <c r="Q302" s="65">
        <f t="shared" si="65"/>
        <v>1.4847108654204917E-4</v>
      </c>
      <c r="R302" s="65">
        <f t="shared" si="65"/>
        <v>1.4302171579746547E-4</v>
      </c>
      <c r="S302" s="65">
        <f t="shared" si="65"/>
        <v>1.3727278620654528E-4</v>
      </c>
      <c r="T302" s="65">
        <f t="shared" si="65"/>
        <v>1.3123046358064623E-4</v>
      </c>
      <c r="U302" s="65">
        <f t="shared" si="65"/>
        <v>1.2490099547754615E-4</v>
      </c>
      <c r="V302" s="65">
        <f t="shared" si="65"/>
        <v>1.1829071120144213E-4</v>
      </c>
      <c r="W302" s="65">
        <f t="shared" si="65"/>
        <v>1.1140602180295129E-4</v>
      </c>
      <c r="X302" s="65">
        <f t="shared" si="65"/>
        <v>1.0425342007911045E-4</v>
      </c>
      <c r="Y302" s="65">
        <f t="shared" si="65"/>
        <v>9.6839480573375933E-5</v>
      </c>
      <c r="Z302" s="65">
        <f t="shared" si="65"/>
        <v>8.9170859575624006E-5</v>
      </c>
      <c r="AA302" s="65">
        <f t="shared" si="65"/>
        <v>8.0107839248011605E-5</v>
      </c>
      <c r="AB302" s="65">
        <f t="shared" si="65"/>
        <v>7.1042977980950348E-5</v>
      </c>
      <c r="AC302" s="65">
        <f t="shared" si="65"/>
        <v>6.1988916938517021E-5</v>
      </c>
      <c r="AD302" s="65">
        <f t="shared" si="65"/>
        <v>5.29584175052001E-5</v>
      </c>
      <c r="AE302" s="65">
        <f t="shared" si="65"/>
        <v>4.3964361285900225E-5</v>
      </c>
      <c r="AF302" s="65">
        <f t="shared" si="65"/>
        <v>3.5019750105929584E-5</v>
      </c>
      <c r="AG302" s="65">
        <f t="shared" si="65"/>
        <v>2.6137706011012321E-5</v>
      </c>
      <c r="AH302" s="65">
        <f t="shared" si="65"/>
        <v>1.7331471267284468E-5</v>
      </c>
      <c r="AI302" s="65">
        <f t="shared" si="65"/>
        <v>8.6144083612937758E-6</v>
      </c>
      <c r="AJ302" s="66">
        <f t="shared" si="65"/>
        <v>0</v>
      </c>
    </row>
    <row r="303" spans="1:36" customFormat="1" x14ac:dyDescent="0.3">
      <c r="A303" s="7" t="s">
        <v>72</v>
      </c>
      <c r="B303" s="76" t="s">
        <v>529</v>
      </c>
      <c r="C303" s="172">
        <f t="shared" si="65"/>
        <v>0</v>
      </c>
      <c r="D303" s="172">
        <f t="shared" si="65"/>
        <v>0</v>
      </c>
      <c r="E303" s="172">
        <f t="shared" si="65"/>
        <v>0</v>
      </c>
      <c r="F303" s="172">
        <f t="shared" si="65"/>
        <v>0</v>
      </c>
      <c r="G303" s="172">
        <f t="shared" si="65"/>
        <v>0</v>
      </c>
      <c r="H303" s="172">
        <f t="shared" si="65"/>
        <v>0</v>
      </c>
      <c r="I303" s="172">
        <f t="shared" si="65"/>
        <v>0</v>
      </c>
      <c r="J303" s="172">
        <f t="shared" si="65"/>
        <v>0</v>
      </c>
      <c r="K303" s="172">
        <f t="shared" si="65"/>
        <v>0</v>
      </c>
      <c r="L303" s="172">
        <f t="shared" si="65"/>
        <v>0</v>
      </c>
      <c r="M303" s="172">
        <f t="shared" si="65"/>
        <v>0</v>
      </c>
      <c r="N303" s="173">
        <f t="shared" si="65"/>
        <v>0</v>
      </c>
      <c r="O303" s="65">
        <f t="shared" si="65"/>
        <v>0</v>
      </c>
      <c r="P303" s="65">
        <f t="shared" si="65"/>
        <v>0</v>
      </c>
      <c r="Q303" s="65">
        <f t="shared" si="65"/>
        <v>0</v>
      </c>
      <c r="R303" s="65">
        <f t="shared" si="65"/>
        <v>0</v>
      </c>
      <c r="S303" s="65">
        <f t="shared" si="65"/>
        <v>0</v>
      </c>
      <c r="T303" s="65">
        <f t="shared" si="65"/>
        <v>0</v>
      </c>
      <c r="U303" s="65">
        <f t="shared" si="65"/>
        <v>0</v>
      </c>
      <c r="V303" s="65">
        <f t="shared" si="65"/>
        <v>0</v>
      </c>
      <c r="W303" s="65">
        <f t="shared" si="65"/>
        <v>0</v>
      </c>
      <c r="X303" s="65">
        <f t="shared" si="65"/>
        <v>0</v>
      </c>
      <c r="Y303" s="65">
        <f t="shared" si="65"/>
        <v>0</v>
      </c>
      <c r="Z303" s="65">
        <f t="shared" si="65"/>
        <v>0</v>
      </c>
      <c r="AA303" s="65">
        <f t="shared" si="65"/>
        <v>0</v>
      </c>
      <c r="AB303" s="65">
        <f t="shared" si="65"/>
        <v>0</v>
      </c>
      <c r="AC303" s="65">
        <f t="shared" si="65"/>
        <v>0</v>
      </c>
      <c r="AD303" s="65">
        <f t="shared" si="65"/>
        <v>0</v>
      </c>
      <c r="AE303" s="65">
        <f t="shared" si="65"/>
        <v>0</v>
      </c>
      <c r="AF303" s="65">
        <f t="shared" si="65"/>
        <v>0</v>
      </c>
      <c r="AG303" s="65">
        <f t="shared" si="65"/>
        <v>0</v>
      </c>
      <c r="AH303" s="65">
        <f t="shared" si="65"/>
        <v>0</v>
      </c>
      <c r="AI303" s="65">
        <f t="shared" si="65"/>
        <v>0</v>
      </c>
      <c r="AJ303" s="66">
        <f t="shared" si="65"/>
        <v>0</v>
      </c>
    </row>
    <row r="304" spans="1:36" customFormat="1" x14ac:dyDescent="0.3">
      <c r="A304" s="7" t="s">
        <v>212</v>
      </c>
      <c r="B304" s="76" t="s">
        <v>529</v>
      </c>
      <c r="C304" s="172">
        <f t="shared" si="65"/>
        <v>1.5216809686324447E-5</v>
      </c>
      <c r="D304" s="172">
        <f t="shared" si="65"/>
        <v>1.4760049871100709E-5</v>
      </c>
      <c r="E304" s="172">
        <f t="shared" si="65"/>
        <v>1.3407848544974444E-5</v>
      </c>
      <c r="F304" s="172">
        <f t="shared" si="65"/>
        <v>1.1931526412716272E-5</v>
      </c>
      <c r="G304" s="172">
        <f t="shared" si="65"/>
        <v>1.2258729758201954E-5</v>
      </c>
      <c r="H304" s="172">
        <f t="shared" si="65"/>
        <v>2.3961890014751876E-5</v>
      </c>
      <c r="I304" s="172">
        <f t="shared" si="65"/>
        <v>2.1574613465657034E-5</v>
      </c>
      <c r="J304" s="172">
        <f t="shared" si="65"/>
        <v>1.9346342661562357E-5</v>
      </c>
      <c r="K304" s="172">
        <f t="shared" si="65"/>
        <v>1.7222383551142224E-5</v>
      </c>
      <c r="L304" s="172">
        <f t="shared" si="65"/>
        <v>1.5203404758312206E-5</v>
      </c>
      <c r="M304" s="172">
        <f t="shared" si="65"/>
        <v>1.3290076022019925E-5</v>
      </c>
      <c r="N304" s="173">
        <f t="shared" si="65"/>
        <v>1.1483068196245012E-5</v>
      </c>
      <c r="O304" s="65">
        <f t="shared" si="65"/>
        <v>9.783053249999136E-6</v>
      </c>
      <c r="P304" s="65">
        <f t="shared" si="65"/>
        <v>8.1907042673259786E-6</v>
      </c>
      <c r="Q304" s="65">
        <f t="shared" si="65"/>
        <v>7.9076934370807692E-6</v>
      </c>
      <c r="R304" s="65">
        <f t="shared" si="65"/>
        <v>7.6090702489584307E-6</v>
      </c>
      <c r="S304" s="65">
        <f t="shared" si="65"/>
        <v>7.2952066585847097E-6</v>
      </c>
      <c r="T304" s="65">
        <f t="shared" si="65"/>
        <v>6.9664770634678837E-6</v>
      </c>
      <c r="U304" s="65">
        <f t="shared" si="65"/>
        <v>6.6232583029987682E-6</v>
      </c>
      <c r="V304" s="65">
        <f t="shared" si="65"/>
        <v>6.2659296584507149E-6</v>
      </c>
      <c r="W304" s="65">
        <f t="shared" si="65"/>
        <v>5.8948728529796083E-6</v>
      </c>
      <c r="X304" s="65">
        <f t="shared" si="65"/>
        <v>5.5104720516238723E-6</v>
      </c>
      <c r="Y304" s="65">
        <f t="shared" si="65"/>
        <v>5.1131138613044622E-6</v>
      </c>
      <c r="Z304" s="65">
        <f t="shared" si="65"/>
        <v>4.7031873308248675E-6</v>
      </c>
      <c r="AA304" s="65">
        <f t="shared" si="65"/>
        <v>4.2206800813183871E-6</v>
      </c>
      <c r="AB304" s="65">
        <f t="shared" si="65"/>
        <v>3.7391116969151509E-6</v>
      </c>
      <c r="AC304" s="65">
        <f t="shared" si="65"/>
        <v>3.2591395283808977E-6</v>
      </c>
      <c r="AD304" s="65">
        <f t="shared" si="65"/>
        <v>2.7814245176371145E-6</v>
      </c>
      <c r="AE304" s="65">
        <f t="shared" si="65"/>
        <v>2.3066311977610172E-6</v>
      </c>
      <c r="AF304" s="65">
        <f t="shared" si="65"/>
        <v>1.8354276929855623E-6</v>
      </c>
      <c r="AG304" s="65">
        <f t="shared" si="65"/>
        <v>1.3684857186994387E-6</v>
      </c>
      <c r="AH304" s="65">
        <f t="shared" si="65"/>
        <v>9.0648058144707309E-7</v>
      </c>
      <c r="AI304" s="65">
        <f t="shared" si="65"/>
        <v>4.5009117892862743E-7</v>
      </c>
      <c r="AJ304" s="66">
        <f t="shared" si="65"/>
        <v>0</v>
      </c>
    </row>
    <row r="305" spans="1:36" customFormat="1" x14ac:dyDescent="0.3">
      <c r="A305" s="7" t="s">
        <v>213</v>
      </c>
      <c r="B305" s="76" t="s">
        <v>529</v>
      </c>
      <c r="C305" s="172">
        <f t="shared" si="65"/>
        <v>9.3095109698994658E-6</v>
      </c>
      <c r="D305" s="172">
        <f t="shared" si="65"/>
        <v>9.3557186633606138E-6</v>
      </c>
      <c r="E305" s="172">
        <f t="shared" si="65"/>
        <v>0</v>
      </c>
      <c r="F305" s="172">
        <f t="shared" si="65"/>
        <v>0</v>
      </c>
      <c r="G305" s="172">
        <f t="shared" si="65"/>
        <v>0</v>
      </c>
      <c r="H305" s="172">
        <f t="shared" si="65"/>
        <v>0</v>
      </c>
      <c r="I305" s="172">
        <f t="shared" si="65"/>
        <v>0</v>
      </c>
      <c r="J305" s="172">
        <f t="shared" si="65"/>
        <v>0</v>
      </c>
      <c r="K305" s="172">
        <f t="shared" si="65"/>
        <v>0</v>
      </c>
      <c r="L305" s="172">
        <f t="shared" si="65"/>
        <v>0</v>
      </c>
      <c r="M305" s="172">
        <f t="shared" si="65"/>
        <v>0</v>
      </c>
      <c r="N305" s="173">
        <f t="shared" si="65"/>
        <v>0</v>
      </c>
      <c r="O305" s="65">
        <f t="shared" si="65"/>
        <v>0</v>
      </c>
      <c r="P305" s="65">
        <f t="shared" si="65"/>
        <v>0</v>
      </c>
      <c r="Q305" s="65">
        <f t="shared" si="65"/>
        <v>0</v>
      </c>
      <c r="R305" s="65">
        <f t="shared" si="65"/>
        <v>0</v>
      </c>
      <c r="S305" s="65">
        <f t="shared" si="65"/>
        <v>0</v>
      </c>
      <c r="T305" s="65">
        <f t="shared" si="65"/>
        <v>0</v>
      </c>
      <c r="U305" s="65">
        <f t="shared" si="65"/>
        <v>0</v>
      </c>
      <c r="V305" s="65">
        <f t="shared" si="65"/>
        <v>0</v>
      </c>
      <c r="W305" s="65">
        <f t="shared" si="65"/>
        <v>0</v>
      </c>
      <c r="X305" s="65">
        <f t="shared" si="65"/>
        <v>0</v>
      </c>
      <c r="Y305" s="65">
        <f t="shared" si="65"/>
        <v>0</v>
      </c>
      <c r="Z305" s="65">
        <f t="shared" si="65"/>
        <v>0</v>
      </c>
      <c r="AA305" s="65">
        <f t="shared" si="65"/>
        <v>0</v>
      </c>
      <c r="AB305" s="65">
        <f t="shared" si="65"/>
        <v>0</v>
      </c>
      <c r="AC305" s="65">
        <f t="shared" si="65"/>
        <v>0</v>
      </c>
      <c r="AD305" s="65">
        <f t="shared" si="65"/>
        <v>0</v>
      </c>
      <c r="AE305" s="65">
        <f t="shared" si="65"/>
        <v>0</v>
      </c>
      <c r="AF305" s="65">
        <f t="shared" si="65"/>
        <v>0</v>
      </c>
      <c r="AG305" s="65">
        <f t="shared" si="65"/>
        <v>0</v>
      </c>
      <c r="AH305" s="65">
        <f t="shared" si="65"/>
        <v>0</v>
      </c>
      <c r="AI305" s="65">
        <f t="shared" si="65"/>
        <v>0</v>
      </c>
      <c r="AJ305" s="66">
        <f t="shared" si="65"/>
        <v>0</v>
      </c>
    </row>
    <row r="306" spans="1:36" customFormat="1" x14ac:dyDescent="0.3">
      <c r="A306" s="7" t="s">
        <v>73</v>
      </c>
      <c r="B306" s="76" t="s">
        <v>529</v>
      </c>
      <c r="C306" s="172">
        <f t="shared" si="65"/>
        <v>0</v>
      </c>
      <c r="D306" s="172">
        <f t="shared" si="65"/>
        <v>0</v>
      </c>
      <c r="E306" s="172">
        <f t="shared" si="65"/>
        <v>0</v>
      </c>
      <c r="F306" s="172">
        <f t="shared" si="65"/>
        <v>0</v>
      </c>
      <c r="G306" s="172">
        <f t="shared" si="65"/>
        <v>0</v>
      </c>
      <c r="H306" s="172">
        <f t="shared" si="65"/>
        <v>0</v>
      </c>
      <c r="I306" s="172">
        <f t="shared" si="65"/>
        <v>0</v>
      </c>
      <c r="J306" s="172">
        <f t="shared" si="65"/>
        <v>0</v>
      </c>
      <c r="K306" s="172">
        <f t="shared" si="65"/>
        <v>0</v>
      </c>
      <c r="L306" s="172">
        <f t="shared" si="65"/>
        <v>0</v>
      </c>
      <c r="M306" s="172">
        <f t="shared" si="65"/>
        <v>0</v>
      </c>
      <c r="N306" s="173">
        <f t="shared" si="65"/>
        <v>0</v>
      </c>
      <c r="O306" s="65">
        <f t="shared" si="65"/>
        <v>0</v>
      </c>
      <c r="P306" s="65">
        <f t="shared" si="65"/>
        <v>0</v>
      </c>
      <c r="Q306" s="65">
        <f t="shared" si="65"/>
        <v>0</v>
      </c>
      <c r="R306" s="65">
        <f t="shared" si="65"/>
        <v>0</v>
      </c>
      <c r="S306" s="65">
        <f t="shared" si="65"/>
        <v>0</v>
      </c>
      <c r="T306" s="65">
        <f t="shared" ref="T306:AJ306" si="66">+T218*T405</f>
        <v>0</v>
      </c>
      <c r="U306" s="65">
        <f t="shared" si="66"/>
        <v>0</v>
      </c>
      <c r="V306" s="65">
        <f t="shared" si="66"/>
        <v>0</v>
      </c>
      <c r="W306" s="65">
        <f t="shared" si="66"/>
        <v>0</v>
      </c>
      <c r="X306" s="65">
        <f t="shared" si="66"/>
        <v>0</v>
      </c>
      <c r="Y306" s="65">
        <f t="shared" si="66"/>
        <v>0</v>
      </c>
      <c r="Z306" s="65">
        <f t="shared" si="66"/>
        <v>0</v>
      </c>
      <c r="AA306" s="65">
        <f t="shared" si="66"/>
        <v>0</v>
      </c>
      <c r="AB306" s="65">
        <f t="shared" si="66"/>
        <v>0</v>
      </c>
      <c r="AC306" s="65">
        <f t="shared" si="66"/>
        <v>0</v>
      </c>
      <c r="AD306" s="65">
        <f t="shared" si="66"/>
        <v>0</v>
      </c>
      <c r="AE306" s="65">
        <f t="shared" si="66"/>
        <v>0</v>
      </c>
      <c r="AF306" s="65">
        <f t="shared" si="66"/>
        <v>0</v>
      </c>
      <c r="AG306" s="65">
        <f t="shared" si="66"/>
        <v>0</v>
      </c>
      <c r="AH306" s="65">
        <f t="shared" si="66"/>
        <v>0</v>
      </c>
      <c r="AI306" s="65">
        <f t="shared" si="66"/>
        <v>0</v>
      </c>
      <c r="AJ306" s="66">
        <f t="shared" si="66"/>
        <v>0</v>
      </c>
    </row>
    <row r="307" spans="1:36" customFormat="1" x14ac:dyDescent="0.3">
      <c r="A307" s="7" t="s">
        <v>74</v>
      </c>
      <c r="B307" s="76" t="s">
        <v>529</v>
      </c>
      <c r="C307" s="175">
        <f t="shared" ref="C307:AJ307" si="67">+C219*C404</f>
        <v>1.7996296979068968E-4</v>
      </c>
      <c r="D307" s="175">
        <f t="shared" si="67"/>
        <v>1.8168454521633041E-4</v>
      </c>
      <c r="E307" s="175">
        <f t="shared" si="67"/>
        <v>1.8313810173688024E-4</v>
      </c>
      <c r="F307" s="175">
        <f t="shared" si="67"/>
        <v>2.1923401880914864E-4</v>
      </c>
      <c r="G307" s="175">
        <f t="shared" si="67"/>
        <v>2.8240508731902934E-4</v>
      </c>
      <c r="H307" s="175">
        <f t="shared" si="67"/>
        <v>2.2953682234132749E-4</v>
      </c>
      <c r="I307" s="175">
        <f t="shared" si="67"/>
        <v>2.0685182848231718E-4</v>
      </c>
      <c r="J307" s="175">
        <f t="shared" si="67"/>
        <v>1.8522371468706049E-4</v>
      </c>
      <c r="K307" s="175">
        <f t="shared" si="67"/>
        <v>1.646543559072096E-4</v>
      </c>
      <c r="L307" s="175">
        <f t="shared" si="67"/>
        <v>1.4514562709441636E-4</v>
      </c>
      <c r="M307" s="175">
        <f t="shared" si="67"/>
        <v>1.2669940320033293E-4</v>
      </c>
      <c r="N307" s="176">
        <f t="shared" si="67"/>
        <v>1.0931755917661132E-4</v>
      </c>
      <c r="O307" s="65">
        <f t="shared" si="67"/>
        <v>9.3001969974903552E-5</v>
      </c>
      <c r="P307" s="65">
        <f t="shared" si="67"/>
        <v>7.7754510546861679E-5</v>
      </c>
      <c r="Q307" s="65">
        <f t="shared" si="67"/>
        <v>7.4962083964899478E-5</v>
      </c>
      <c r="R307" s="65">
        <f t="shared" si="67"/>
        <v>7.2029726271759622E-5</v>
      </c>
      <c r="S307" s="65">
        <f t="shared" si="67"/>
        <v>6.8961543548333451E-5</v>
      </c>
      <c r="T307" s="65">
        <f t="shared" si="67"/>
        <v>6.5761641875512292E-5</v>
      </c>
      <c r="U307" s="65">
        <f t="shared" si="67"/>
        <v>6.2434127334187511E-5</v>
      </c>
      <c r="V307" s="65">
        <f t="shared" si="67"/>
        <v>5.8983106005250477E-5</v>
      </c>
      <c r="W307" s="65">
        <f t="shared" si="67"/>
        <v>5.5412683969592522E-5</v>
      </c>
      <c r="X307" s="65">
        <f t="shared" si="67"/>
        <v>5.1726967308104973E-5</v>
      </c>
      <c r="Y307" s="65">
        <f t="shared" si="67"/>
        <v>4.7930062101679237E-5</v>
      </c>
      <c r="Z307" s="65">
        <f t="shared" si="67"/>
        <v>4.4026074431206615E-5</v>
      </c>
      <c r="AA307" s="65">
        <f t="shared" si="67"/>
        <v>3.9454461529155001E-5</v>
      </c>
      <c r="AB307" s="65">
        <f t="shared" si="67"/>
        <v>3.4904302436138351E-5</v>
      </c>
      <c r="AC307" s="65">
        <f t="shared" si="67"/>
        <v>3.0381635762012804E-5</v>
      </c>
      <c r="AD307" s="65">
        <f t="shared" si="67"/>
        <v>2.5892500116634499E-5</v>
      </c>
      <c r="AE307" s="65">
        <f t="shared" si="67"/>
        <v>2.1442934109859564E-5</v>
      </c>
      <c r="AF307" s="65">
        <f t="shared" si="67"/>
        <v>1.7038976351544113E-5</v>
      </c>
      <c r="AG307" s="65">
        <f t="shared" si="67"/>
        <v>1.2686665451544309E-5</v>
      </c>
      <c r="AH307" s="65">
        <f t="shared" si="67"/>
        <v>8.3920400197162569E-6</v>
      </c>
      <c r="AI307" s="65">
        <f t="shared" si="67"/>
        <v>4.1611386659161269E-6</v>
      </c>
      <c r="AJ307" s="66">
        <f t="shared" si="67"/>
        <v>0</v>
      </c>
    </row>
    <row r="308" spans="1:36" customFormat="1" x14ac:dyDescent="0.3">
      <c r="A308" s="7" t="s">
        <v>214</v>
      </c>
      <c r="B308" s="76" t="s">
        <v>529</v>
      </c>
      <c r="C308" s="172">
        <f t="shared" ref="C308:AJ311" si="68">+C220*C407</f>
        <v>2.9166002449298941E-4</v>
      </c>
      <c r="D308" s="172">
        <f t="shared" si="68"/>
        <v>8.4682013174450037E-4</v>
      </c>
      <c r="E308" s="172">
        <f t="shared" si="68"/>
        <v>1.0225906710462664E-3</v>
      </c>
      <c r="F308" s="172">
        <f t="shared" si="68"/>
        <v>9.9731247142625674E-4</v>
      </c>
      <c r="G308" s="172">
        <f t="shared" si="68"/>
        <v>1.0687616093738672E-3</v>
      </c>
      <c r="H308" s="172">
        <f t="shared" si="68"/>
        <v>1.018163770730486E-3</v>
      </c>
      <c r="I308" s="172">
        <f t="shared" si="68"/>
        <v>1.5235231953020867E-3</v>
      </c>
      <c r="J308" s="172">
        <f t="shared" si="68"/>
        <v>2.4237224691740951E-3</v>
      </c>
      <c r="K308" s="172">
        <f t="shared" si="68"/>
        <v>3.2991433713353371E-3</v>
      </c>
      <c r="L308" s="172">
        <f t="shared" si="68"/>
        <v>4.1494877029899851E-3</v>
      </c>
      <c r="M308" s="172">
        <f t="shared" si="68"/>
        <v>4.9744566808821661E-3</v>
      </c>
      <c r="N308" s="173">
        <f t="shared" si="68"/>
        <v>5.7737509372959546E-3</v>
      </c>
      <c r="O308" s="65">
        <f t="shared" si="68"/>
        <v>6.5470705200553802E-3</v>
      </c>
      <c r="P308" s="65">
        <f t="shared" si="68"/>
        <v>7.2941148925243669E-3</v>
      </c>
      <c r="Q308" s="65">
        <f t="shared" si="68"/>
        <v>7.4271242204620056E-3</v>
      </c>
      <c r="R308" s="65">
        <f t="shared" si="68"/>
        <v>7.5550810003057771E-3</v>
      </c>
      <c r="S308" s="65">
        <f t="shared" si="68"/>
        <v>7.6777237119695259E-3</v>
      </c>
      <c r="T308" s="65">
        <f t="shared" si="68"/>
        <v>7.7947885161354933E-3</v>
      </c>
      <c r="U308" s="65">
        <f t="shared" si="68"/>
        <v>7.9060092542542777E-3</v>
      </c>
      <c r="V308" s="65">
        <f t="shared" si="68"/>
        <v>8.0111174485448505E-3</v>
      </c>
      <c r="W308" s="65">
        <f t="shared" si="68"/>
        <v>8.1098423019945517E-3</v>
      </c>
      <c r="X308" s="65">
        <f t="shared" si="68"/>
        <v>8.2019106983590093E-3</v>
      </c>
      <c r="Y308" s="65">
        <f t="shared" si="68"/>
        <v>8.2870472021624574E-3</v>
      </c>
      <c r="Z308" s="65">
        <f t="shared" si="68"/>
        <v>8.3649740586972665E-3</v>
      </c>
      <c r="AA308" s="65">
        <f t="shared" si="68"/>
        <v>8.0896315109314654E-3</v>
      </c>
      <c r="AB308" s="65">
        <f t="shared" si="68"/>
        <v>7.8121950693810132E-3</v>
      </c>
      <c r="AC308" s="65">
        <f t="shared" si="68"/>
        <v>7.5330549612701693E-3</v>
      </c>
      <c r="AD308" s="65">
        <f t="shared" si="68"/>
        <v>7.2526055429448103E-3</v>
      </c>
      <c r="AE308" s="65">
        <f t="shared" si="68"/>
        <v>6.9712452998723909E-3</v>
      </c>
      <c r="AF308" s="65">
        <f t="shared" si="68"/>
        <v>6.6893768466422237E-3</v>
      </c>
      <c r="AG308" s="65">
        <f t="shared" si="68"/>
        <v>6.4074069269650239E-3</v>
      </c>
      <c r="AH308" s="65">
        <f t="shared" si="68"/>
        <v>6.1257464136732238E-3</v>
      </c>
      <c r="AI308" s="65">
        <f t="shared" si="68"/>
        <v>5.8448103087208872E-3</v>
      </c>
      <c r="AJ308" s="65">
        <f t="shared" si="68"/>
        <v>5.5650177431837118E-3</v>
      </c>
    </row>
    <row r="309" spans="1:36" customFormat="1" x14ac:dyDescent="0.3">
      <c r="A309" s="7" t="s">
        <v>215</v>
      </c>
      <c r="B309" s="76" t="s">
        <v>529</v>
      </c>
      <c r="C309" s="172">
        <f t="shared" si="68"/>
        <v>9.2648140658928204E-4</v>
      </c>
      <c r="D309" s="172">
        <f t="shared" si="68"/>
        <v>8.5385575815187813E-4</v>
      </c>
      <c r="E309" s="172">
        <f t="shared" si="68"/>
        <v>8.8266346484170495E-4</v>
      </c>
      <c r="F309" s="172">
        <f t="shared" si="68"/>
        <v>7.3101192849598772E-4</v>
      </c>
      <c r="G309" s="172">
        <f t="shared" si="68"/>
        <v>5.1720123052873825E-4</v>
      </c>
      <c r="H309" s="172">
        <f t="shared" si="68"/>
        <v>4.5759608091889013E-4</v>
      </c>
      <c r="I309" s="172">
        <f t="shared" si="68"/>
        <v>1.4906481809754265E-3</v>
      </c>
      <c r="J309" s="172">
        <f t="shared" si="68"/>
        <v>2.4156639688794907E-3</v>
      </c>
      <c r="K309" s="172">
        <f t="shared" si="68"/>
        <v>3.3504350498302165E-3</v>
      </c>
      <c r="L309" s="172">
        <f t="shared" si="68"/>
        <v>4.2950065638466184E-3</v>
      </c>
      <c r="M309" s="172">
        <f t="shared" si="68"/>
        <v>5.2494237203553652E-3</v>
      </c>
      <c r="N309" s="173">
        <f t="shared" si="68"/>
        <v>6.2137317981907914E-3</v>
      </c>
      <c r="O309" s="65">
        <f t="shared" si="68"/>
        <v>7.1879761455948933E-3</v>
      </c>
      <c r="P309" s="65">
        <f t="shared" si="68"/>
        <v>8.1722021802173167E-3</v>
      </c>
      <c r="Q309" s="65">
        <f t="shared" si="68"/>
        <v>8.4945658932302978E-3</v>
      </c>
      <c r="R309" s="65">
        <f t="shared" si="68"/>
        <v>8.8240182325794482E-3</v>
      </c>
      <c r="S309" s="65">
        <f t="shared" si="68"/>
        <v>9.1606288548873385E-3</v>
      </c>
      <c r="T309" s="65">
        <f t="shared" si="68"/>
        <v>9.5044676921973124E-3</v>
      </c>
      <c r="U309" s="65">
        <f t="shared" si="68"/>
        <v>9.8556049519735057E-3</v>
      </c>
      <c r="V309" s="65">
        <f t="shared" si="68"/>
        <v>1.0214111117100806E-2</v>
      </c>
      <c r="W309" s="65">
        <f t="shared" si="68"/>
        <v>1.0580056945884904E-2</v>
      </c>
      <c r="X309" s="65">
        <f t="shared" si="68"/>
        <v>1.095351347205226E-2</v>
      </c>
      <c r="Y309" s="65">
        <f t="shared" si="68"/>
        <v>1.1334552004750097E-2</v>
      </c>
      <c r="Z309" s="65">
        <f t="shared" si="68"/>
        <v>1.1723244128546438E-2</v>
      </c>
      <c r="AA309" s="65">
        <f t="shared" si="68"/>
        <v>1.1622859272983932E-2</v>
      </c>
      <c r="AB309" s="65">
        <f t="shared" si="68"/>
        <v>1.1513072678781981E-2</v>
      </c>
      <c r="AC309" s="65">
        <f t="shared" si="68"/>
        <v>1.1393769282066471E-2</v>
      </c>
      <c r="AD309" s="65">
        <f t="shared" si="68"/>
        <v>1.1264833528608697E-2</v>
      </c>
      <c r="AE309" s="65">
        <f t="shared" si="68"/>
        <v>1.1126149373825341E-2</v>
      </c>
      <c r="AF309" s="65">
        <f t="shared" si="68"/>
        <v>1.0977600282778499E-2</v>
      </c>
      <c r="AG309" s="65">
        <f t="shared" si="68"/>
        <v>1.0819069230175679E-2</v>
      </c>
      <c r="AH309" s="65">
        <f t="shared" si="68"/>
        <v>1.0650438700369773E-2</v>
      </c>
      <c r="AI309" s="65">
        <f t="shared" si="68"/>
        <v>1.0471590687359087E-2</v>
      </c>
      <c r="AJ309" s="65">
        <f t="shared" si="68"/>
        <v>1.0282406694787334E-2</v>
      </c>
    </row>
    <row r="310" spans="1:36" customFormat="1" x14ac:dyDescent="0.3">
      <c r="A310" s="7" t="s">
        <v>216</v>
      </c>
      <c r="B310" s="76" t="s">
        <v>529</v>
      </c>
      <c r="C310" s="172">
        <f t="shared" si="68"/>
        <v>4.1190147238984686E-4</v>
      </c>
      <c r="D310" s="172">
        <f t="shared" si="68"/>
        <v>3.9813237262290431E-4</v>
      </c>
      <c r="E310" s="172">
        <f t="shared" si="68"/>
        <v>4.1923371859509942E-4</v>
      </c>
      <c r="F310" s="172">
        <f t="shared" si="68"/>
        <v>5.1424214347608598E-4</v>
      </c>
      <c r="G310" s="172">
        <f t="shared" si="68"/>
        <v>4.2218744867840566E-4</v>
      </c>
      <c r="H310" s="172">
        <f t="shared" si="68"/>
        <v>1.6678120383823496E-4</v>
      </c>
      <c r="I310" s="172">
        <f t="shared" si="68"/>
        <v>7.6506893754428791E-4</v>
      </c>
      <c r="J310" s="172">
        <f t="shared" si="68"/>
        <v>1.2504075390506893E-3</v>
      </c>
      <c r="K310" s="172">
        <f t="shared" si="68"/>
        <v>1.7488784654557834E-3</v>
      </c>
      <c r="L310" s="172">
        <f t="shared" si="68"/>
        <v>2.2605823569835089E-3</v>
      </c>
      <c r="M310" s="172">
        <f t="shared" si="68"/>
        <v>2.7856200357165859E-3</v>
      </c>
      <c r="N310" s="173">
        <f t="shared" si="68"/>
        <v>3.3240925055965402E-3</v>
      </c>
      <c r="O310" s="65">
        <f t="shared" si="68"/>
        <v>3.876100952423662E-3</v>
      </c>
      <c r="P310" s="65">
        <f t="shared" si="68"/>
        <v>4.4417467438570288E-3</v>
      </c>
      <c r="Q310" s="65">
        <f t="shared" si="68"/>
        <v>4.6530888958864628E-3</v>
      </c>
      <c r="R310" s="65">
        <f t="shared" si="68"/>
        <v>4.87093219692752E-3</v>
      </c>
      <c r="S310" s="65">
        <f t="shared" si="68"/>
        <v>5.0953891851388995E-3</v>
      </c>
      <c r="T310" s="65">
        <f t="shared" si="68"/>
        <v>5.3265731203242265E-3</v>
      </c>
      <c r="U310" s="65">
        <f t="shared" si="68"/>
        <v>5.5645979839320861E-3</v>
      </c>
      <c r="V310" s="65">
        <f t="shared" si="68"/>
        <v>5.8095784790560658E-3</v>
      </c>
      <c r="W310" s="65">
        <f t="shared" si="68"/>
        <v>6.0616300304346671E-3</v>
      </c>
      <c r="X310" s="65">
        <f t="shared" si="68"/>
        <v>6.3208687844513653E-3</v>
      </c>
      <c r="Y310" s="65">
        <f t="shared" si="68"/>
        <v>6.5874116091346304E-3</v>
      </c>
      <c r="Z310" s="65">
        <f t="shared" si="68"/>
        <v>6.8613760941578523E-3</v>
      </c>
      <c r="AA310" s="65">
        <f t="shared" si="68"/>
        <v>6.8500835648443673E-3</v>
      </c>
      <c r="AB310" s="65">
        <f t="shared" si="68"/>
        <v>6.8322025030543975E-3</v>
      </c>
      <c r="AC310" s="65">
        <f t="shared" si="68"/>
        <v>6.8075560023501186E-3</v>
      </c>
      <c r="AD310" s="65">
        <f t="shared" si="68"/>
        <v>6.7759658714889592E-3</v>
      </c>
      <c r="AE310" s="65">
        <f t="shared" si="68"/>
        <v>6.7372526344236352E-3</v>
      </c>
      <c r="AF310" s="65">
        <f t="shared" si="68"/>
        <v>6.6912355303020794E-3</v>
      </c>
      <c r="AG310" s="65">
        <f t="shared" si="68"/>
        <v>6.6377325134674555E-3</v>
      </c>
      <c r="AH310" s="65">
        <f t="shared" si="68"/>
        <v>6.5765602534582244E-3</v>
      </c>
      <c r="AI310" s="65">
        <f t="shared" si="68"/>
        <v>6.5075341350080513E-3</v>
      </c>
      <c r="AJ310" s="65">
        <f t="shared" si="68"/>
        <v>6.4304682580458442E-3</v>
      </c>
    </row>
    <row r="311" spans="1:36" customFormat="1" x14ac:dyDescent="0.3">
      <c r="A311" s="7" t="s">
        <v>217</v>
      </c>
      <c r="B311" s="76" t="s">
        <v>529</v>
      </c>
      <c r="C311" s="172">
        <f t="shared" si="68"/>
        <v>0</v>
      </c>
      <c r="D311" s="172">
        <f t="shared" si="68"/>
        <v>0</v>
      </c>
      <c r="E311" s="172">
        <f t="shared" si="68"/>
        <v>0</v>
      </c>
      <c r="F311" s="172">
        <f t="shared" si="68"/>
        <v>0</v>
      </c>
      <c r="G311" s="172">
        <f t="shared" si="68"/>
        <v>0</v>
      </c>
      <c r="H311" s="172">
        <f t="shared" si="68"/>
        <v>0</v>
      </c>
      <c r="I311" s="172">
        <f t="shared" si="68"/>
        <v>9.3433068938521392E-10</v>
      </c>
      <c r="J311" s="172">
        <f t="shared" si="68"/>
        <v>1.6562685230548023E-9</v>
      </c>
      <c r="K311" s="172">
        <f t="shared" si="68"/>
        <v>2.4935683200395236E-9</v>
      </c>
      <c r="L311" s="172">
        <f t="shared" si="68"/>
        <v>3.4473508592081464E-9</v>
      </c>
      <c r="M311" s="172">
        <f t="shared" si="68"/>
        <v>4.5187390508365908E-9</v>
      </c>
      <c r="N311" s="173">
        <f t="shared" si="68"/>
        <v>5.7088579203783978E-9</v>
      </c>
      <c r="O311" s="65">
        <f t="shared" si="68"/>
        <v>7.0188346288116504E-9</v>
      </c>
      <c r="P311" s="65">
        <f t="shared" si="68"/>
        <v>8.4497984808583572E-9</v>
      </c>
      <c r="Q311" s="65">
        <f t="shared" si="68"/>
        <v>9.2696824413724518E-9</v>
      </c>
      <c r="R311" s="65">
        <f t="shared" si="68"/>
        <v>1.0132713071956159E-8</v>
      </c>
      <c r="S311" s="65">
        <f t="shared" si="68"/>
        <v>1.1039983347175984E-8</v>
      </c>
      <c r="T311" s="65">
        <f t="shared" si="68"/>
        <v>1.1992594694325685E-8</v>
      </c>
      <c r="U311" s="65">
        <f t="shared" si="68"/>
        <v>1.2991656981240485E-8</v>
      </c>
      <c r="V311" s="65">
        <f t="shared" si="68"/>
        <v>1.4038288501232478E-8</v>
      </c>
      <c r="W311" s="65">
        <f t="shared" si="68"/>
        <v>1.5133616001775942E-8</v>
      </c>
      <c r="X311" s="65">
        <f t="shared" si="68"/>
        <v>1.6278774685256974E-8</v>
      </c>
      <c r="Y311" s="65">
        <f t="shared" si="68"/>
        <v>1.7474908135481298E-8</v>
      </c>
      <c r="Z311" s="65">
        <f t="shared" si="68"/>
        <v>1.8723168434002443E-8</v>
      </c>
      <c r="AA311" s="65">
        <f t="shared" si="68"/>
        <v>1.920387406683006E-8</v>
      </c>
      <c r="AB311" s="65">
        <f t="shared" si="68"/>
        <v>1.9655078559465369E-8</v>
      </c>
      <c r="AC311" s="65">
        <f t="shared" si="68"/>
        <v>2.0075110299060376E-8</v>
      </c>
      <c r="AD311" s="65">
        <f t="shared" si="68"/>
        <v>2.0462282646240523E-8</v>
      </c>
      <c r="AE311" s="65">
        <f t="shared" si="68"/>
        <v>2.0814893933264151E-8</v>
      </c>
      <c r="AF311" s="65">
        <f t="shared" si="68"/>
        <v>2.1131227439346717E-8</v>
      </c>
      <c r="AG311" s="65">
        <f t="shared" si="68"/>
        <v>2.1409551460660933E-8</v>
      </c>
      <c r="AH311" s="65">
        <f t="shared" si="68"/>
        <v>2.1648119236787287E-8</v>
      </c>
      <c r="AI311" s="65">
        <f t="shared" si="68"/>
        <v>2.184516899688486E-8</v>
      </c>
      <c r="AJ311" s="65">
        <f t="shared" si="68"/>
        <v>2.1998923943478573E-8</v>
      </c>
    </row>
    <row r="312" spans="1:36" customFormat="1" x14ac:dyDescent="0.3">
      <c r="A312" s="7" t="s">
        <v>218</v>
      </c>
      <c r="B312" s="76" t="s">
        <v>529</v>
      </c>
      <c r="C312" s="178">
        <f t="shared" ref="C312:AJ312" si="69">+C224*C414</f>
        <v>6.0325513708270939E-2</v>
      </c>
      <c r="D312" s="178">
        <f t="shared" si="69"/>
        <v>6.0913094905513367E-2</v>
      </c>
      <c r="E312" s="178">
        <f t="shared" si="69"/>
        <v>6.1591769816922985E-2</v>
      </c>
      <c r="F312" s="178">
        <f t="shared" si="69"/>
        <v>6.4097021066763182E-2</v>
      </c>
      <c r="G312" s="178">
        <f t="shared" si="69"/>
        <v>6.4681106390338264E-2</v>
      </c>
      <c r="H312" s="178">
        <f t="shared" si="69"/>
        <v>6.4032409916078073E-2</v>
      </c>
      <c r="I312" s="178">
        <f t="shared" si="69"/>
        <v>6.3195889095915572E-2</v>
      </c>
      <c r="J312" s="178">
        <f t="shared" si="69"/>
        <v>6.2352323287294037E-2</v>
      </c>
      <c r="K312" s="178">
        <f t="shared" si="69"/>
        <v>6.1501702041758574E-2</v>
      </c>
      <c r="L312" s="178">
        <f t="shared" si="69"/>
        <v>6.0644014910854319E-2</v>
      </c>
      <c r="M312" s="178">
        <f t="shared" si="69"/>
        <v>5.9779251446126412E-2</v>
      </c>
      <c r="N312" s="179">
        <f t="shared" si="69"/>
        <v>5.8907401199119976E-2</v>
      </c>
      <c r="O312" s="65">
        <f t="shared" si="69"/>
        <v>5.8028453721380158E-2</v>
      </c>
      <c r="P312" s="65">
        <f t="shared" si="69"/>
        <v>5.7142398564452059E-2</v>
      </c>
      <c r="Q312" s="65">
        <f t="shared" si="69"/>
        <v>5.8543751675677429E-2</v>
      </c>
      <c r="R312" s="65">
        <f t="shared" si="69"/>
        <v>5.9901917665397292E-2</v>
      </c>
      <c r="S312" s="65">
        <f t="shared" si="69"/>
        <v>6.121378277137491E-2</v>
      </c>
      <c r="T312" s="65">
        <f t="shared" si="69"/>
        <v>6.2476233231373572E-2</v>
      </c>
      <c r="U312" s="65">
        <f t="shared" si="69"/>
        <v>6.3686155283156548E-2</v>
      </c>
      <c r="V312" s="65">
        <f t="shared" si="69"/>
        <v>6.4840435164487148E-2</v>
      </c>
      <c r="W312" s="65">
        <f t="shared" si="69"/>
        <v>6.5935959113128648E-2</v>
      </c>
      <c r="X312" s="65">
        <f t="shared" si="69"/>
        <v>6.6969613366844302E-2</v>
      </c>
      <c r="Y312" s="65">
        <f t="shared" si="69"/>
        <v>6.7938284163397422E-2</v>
      </c>
      <c r="Z312" s="65">
        <f t="shared" si="69"/>
        <v>6.8838857740551304E-2</v>
      </c>
      <c r="AA312" s="65">
        <f t="shared" si="69"/>
        <v>7.1020265357236934E-2</v>
      </c>
      <c r="AB312" s="65">
        <f t="shared" si="69"/>
        <v>7.3094261287335691E-2</v>
      </c>
      <c r="AC312" s="65">
        <f t="shared" si="69"/>
        <v>7.5055406919433951E-2</v>
      </c>
      <c r="AD312" s="65">
        <f t="shared" si="69"/>
        <v>7.6898263642118186E-2</v>
      </c>
      <c r="AE312" s="65">
        <f t="shared" si="69"/>
        <v>7.8617392843974829E-2</v>
      </c>
      <c r="AF312" s="65">
        <f t="shared" si="69"/>
        <v>8.0207355913590322E-2</v>
      </c>
      <c r="AG312" s="65">
        <f t="shared" si="69"/>
        <v>8.1662714239551112E-2</v>
      </c>
      <c r="AH312" s="65">
        <f t="shared" si="69"/>
        <v>8.2978029210443671E-2</v>
      </c>
      <c r="AI312" s="65">
        <f t="shared" si="69"/>
        <v>8.4147862214854374E-2</v>
      </c>
      <c r="AJ312" s="66">
        <f t="shared" si="69"/>
        <v>8.5166774641369722E-2</v>
      </c>
    </row>
    <row r="313" spans="1:36" customFormat="1" x14ac:dyDescent="0.3">
      <c r="A313" s="7" t="s">
        <v>467</v>
      </c>
      <c r="B313" s="76" t="s">
        <v>529</v>
      </c>
      <c r="C313" s="172">
        <f t="shared" ref="C313:AJ313" si="70">+C225*C408</f>
        <v>0</v>
      </c>
      <c r="D313" s="172">
        <f t="shared" si="70"/>
        <v>0</v>
      </c>
      <c r="E313" s="172">
        <f t="shared" si="70"/>
        <v>0</v>
      </c>
      <c r="F313" s="172">
        <f t="shared" si="70"/>
        <v>0</v>
      </c>
      <c r="G313" s="172">
        <f t="shared" si="70"/>
        <v>0</v>
      </c>
      <c r="H313" s="172">
        <f t="shared" si="70"/>
        <v>0</v>
      </c>
      <c r="I313" s="172">
        <f t="shared" si="70"/>
        <v>6.4645057132479142E-5</v>
      </c>
      <c r="J313" s="172">
        <f t="shared" si="70"/>
        <v>1.2971275560363392E-4</v>
      </c>
      <c r="K313" s="172">
        <f t="shared" si="70"/>
        <v>1.9520369776973679E-4</v>
      </c>
      <c r="L313" s="172">
        <f t="shared" si="70"/>
        <v>2.6111848598706024E-4</v>
      </c>
      <c r="M313" s="172">
        <f t="shared" si="70"/>
        <v>3.2745772261187671E-4</v>
      </c>
      <c r="N313" s="173">
        <f t="shared" si="70"/>
        <v>3.9422201000045869E-4</v>
      </c>
      <c r="O313" s="65">
        <f t="shared" si="70"/>
        <v>4.6141195050907862E-4</v>
      </c>
      <c r="P313" s="65">
        <f t="shared" si="70"/>
        <v>5.2902814649400905E-4</v>
      </c>
      <c r="Q313" s="65">
        <f t="shared" si="70"/>
        <v>5.7086548308027179E-4</v>
      </c>
      <c r="R313" s="65">
        <f t="shared" si="70"/>
        <v>6.1418121300137977E-4</v>
      </c>
      <c r="S313" s="65">
        <f t="shared" si="70"/>
        <v>6.5898530696463888E-4</v>
      </c>
      <c r="T313" s="65">
        <f t="shared" si="70"/>
        <v>7.0528773567735321E-4</v>
      </c>
      <c r="U313" s="65">
        <f t="shared" si="70"/>
        <v>7.5309846984682822E-4</v>
      </c>
      <c r="V313" s="65">
        <f t="shared" si="70"/>
        <v>8.0242748018036854E-4</v>
      </c>
      <c r="W313" s="65">
        <f t="shared" si="70"/>
        <v>8.5328473738527952E-4</v>
      </c>
      <c r="X313" s="65">
        <f t="shared" si="70"/>
        <v>9.0568021216886566E-4</v>
      </c>
      <c r="Y313" s="65">
        <f t="shared" si="70"/>
        <v>9.5962387523843213E-4</v>
      </c>
      <c r="Z313" s="65">
        <f t="shared" si="70"/>
        <v>1.015125697301284E-3</v>
      </c>
      <c r="AA313" s="65">
        <f t="shared" si="70"/>
        <v>1.2010823988053265E-3</v>
      </c>
      <c r="AB313" s="65">
        <f t="shared" si="70"/>
        <v>1.3924293198078078E-3</v>
      </c>
      <c r="AC313" s="65">
        <f t="shared" si="70"/>
        <v>1.5892006216553975E-3</v>
      </c>
      <c r="AD313" s="65">
        <f t="shared" si="70"/>
        <v>1.7914304656947658E-3</v>
      </c>
      <c r="AE313" s="65">
        <f t="shared" si="70"/>
        <v>1.9991530132725832E-3</v>
      </c>
      <c r="AF313" s="65">
        <f t="shared" si="70"/>
        <v>2.2124024257355181E-3</v>
      </c>
      <c r="AG313" s="65">
        <f t="shared" si="70"/>
        <v>2.4312128644302412E-3</v>
      </c>
      <c r="AH313" s="65">
        <f t="shared" si="70"/>
        <v>2.6556184907034234E-3</v>
      </c>
      <c r="AI313" s="65">
        <f t="shared" si="70"/>
        <v>2.8856534659017336E-3</v>
      </c>
      <c r="AJ313" s="66">
        <f t="shared" si="70"/>
        <v>3.1213519513718416E-3</v>
      </c>
    </row>
    <row r="314" spans="1:36" customFormat="1" x14ac:dyDescent="0.3">
      <c r="A314" s="7" t="s">
        <v>75</v>
      </c>
      <c r="B314" s="76" t="s">
        <v>529</v>
      </c>
      <c r="C314" s="177">
        <f t="shared" ref="C314:AJ314" si="71">+C226*C380</f>
        <v>0</v>
      </c>
      <c r="D314" s="177">
        <f t="shared" si="71"/>
        <v>0</v>
      </c>
      <c r="E314" s="177">
        <f t="shared" si="71"/>
        <v>0</v>
      </c>
      <c r="F314" s="177">
        <f t="shared" si="71"/>
        <v>0</v>
      </c>
      <c r="G314" s="177">
        <f t="shared" si="71"/>
        <v>0</v>
      </c>
      <c r="H314" s="177">
        <f t="shared" si="71"/>
        <v>0</v>
      </c>
      <c r="I314" s="177">
        <f t="shared" si="71"/>
        <v>0</v>
      </c>
      <c r="J314" s="177">
        <f t="shared" si="71"/>
        <v>0</v>
      </c>
      <c r="K314" s="177">
        <f t="shared" si="71"/>
        <v>0</v>
      </c>
      <c r="L314" s="177">
        <f t="shared" si="71"/>
        <v>0</v>
      </c>
      <c r="M314" s="177">
        <f t="shared" si="71"/>
        <v>0</v>
      </c>
      <c r="N314" s="180">
        <f t="shared" si="71"/>
        <v>0</v>
      </c>
      <c r="O314" s="65">
        <f t="shared" si="71"/>
        <v>0</v>
      </c>
      <c r="P314" s="65">
        <f t="shared" si="71"/>
        <v>0</v>
      </c>
      <c r="Q314" s="65">
        <f t="shared" si="71"/>
        <v>0</v>
      </c>
      <c r="R314" s="65">
        <f t="shared" si="71"/>
        <v>0</v>
      </c>
      <c r="S314" s="65">
        <f t="shared" si="71"/>
        <v>0</v>
      </c>
      <c r="T314" s="65">
        <f t="shared" si="71"/>
        <v>0</v>
      </c>
      <c r="U314" s="65">
        <f t="shared" si="71"/>
        <v>0</v>
      </c>
      <c r="V314" s="65">
        <f t="shared" si="71"/>
        <v>0</v>
      </c>
      <c r="W314" s="65">
        <f t="shared" si="71"/>
        <v>0</v>
      </c>
      <c r="X314" s="65">
        <f t="shared" si="71"/>
        <v>0</v>
      </c>
      <c r="Y314" s="65">
        <f t="shared" si="71"/>
        <v>0</v>
      </c>
      <c r="Z314" s="65">
        <f t="shared" si="71"/>
        <v>0</v>
      </c>
      <c r="AA314" s="65">
        <f t="shared" si="71"/>
        <v>0</v>
      </c>
      <c r="AB314" s="65">
        <f t="shared" si="71"/>
        <v>0</v>
      </c>
      <c r="AC314" s="65">
        <f t="shared" si="71"/>
        <v>0</v>
      </c>
      <c r="AD314" s="65">
        <f t="shared" si="71"/>
        <v>0</v>
      </c>
      <c r="AE314" s="65">
        <f t="shared" si="71"/>
        <v>0</v>
      </c>
      <c r="AF314" s="65">
        <f t="shared" si="71"/>
        <v>0</v>
      </c>
      <c r="AG314" s="65">
        <f t="shared" si="71"/>
        <v>0</v>
      </c>
      <c r="AH314" s="65">
        <f t="shared" si="71"/>
        <v>0</v>
      </c>
      <c r="AI314" s="65">
        <f t="shared" si="71"/>
        <v>0</v>
      </c>
      <c r="AJ314" s="66">
        <f t="shared" si="71"/>
        <v>0</v>
      </c>
    </row>
    <row r="315" spans="1:36" customFormat="1" x14ac:dyDescent="0.3">
      <c r="A315" s="7" t="s">
        <v>219</v>
      </c>
      <c r="B315" s="76" t="s">
        <v>529</v>
      </c>
      <c r="C315" s="172">
        <f t="shared" ref="C315:AJ317" si="72">+C227*C386</f>
        <v>3.2103483713541762E-3</v>
      </c>
      <c r="D315" s="172">
        <f t="shared" si="72"/>
        <v>3.3954590064324808E-3</v>
      </c>
      <c r="E315" s="172">
        <f t="shared" si="72"/>
        <v>3.141988614128937E-3</v>
      </c>
      <c r="F315" s="172">
        <f t="shared" si="72"/>
        <v>1.7789755290704458E-3</v>
      </c>
      <c r="G315" s="172">
        <f t="shared" si="72"/>
        <v>2.2867608062380742E-3</v>
      </c>
      <c r="H315" s="172">
        <f t="shared" si="72"/>
        <v>2.712363723372664E-3</v>
      </c>
      <c r="I315" s="172">
        <f t="shared" si="72"/>
        <v>4.839891267641166E-3</v>
      </c>
      <c r="J315" s="172">
        <f t="shared" si="72"/>
        <v>6.8110554784684531E-3</v>
      </c>
      <c r="K315" s="172">
        <f t="shared" si="72"/>
        <v>8.6301472986814749E-3</v>
      </c>
      <c r="L315" s="172">
        <f t="shared" si="72"/>
        <v>1.0301457671107184E-2</v>
      </c>
      <c r="M315" s="172">
        <f t="shared" si="72"/>
        <v>1.1829277538572528E-2</v>
      </c>
      <c r="N315" s="173">
        <f t="shared" si="72"/>
        <v>1.3217897843904465E-2</v>
      </c>
      <c r="O315" s="65">
        <f t="shared" si="72"/>
        <v>1.4471609529929928E-2</v>
      </c>
      <c r="P315" s="65">
        <f t="shared" si="72"/>
        <v>1.5594703539475892E-2</v>
      </c>
      <c r="Q315" s="65">
        <f t="shared" si="72"/>
        <v>1.5819572678312015E-2</v>
      </c>
      <c r="R315" s="65">
        <f t="shared" si="72"/>
        <v>1.581455134474697E-2</v>
      </c>
      <c r="S315" s="65">
        <f t="shared" si="72"/>
        <v>1.5595693036022765E-2</v>
      </c>
      <c r="T315" s="65">
        <f t="shared" si="72"/>
        <v>1.5179051249381424E-2</v>
      </c>
      <c r="U315" s="65">
        <f t="shared" si="72"/>
        <v>1.4580679482064948E-2</v>
      </c>
      <c r="V315" s="65">
        <f t="shared" si="72"/>
        <v>1.3816631231315359E-2</v>
      </c>
      <c r="W315" s="65">
        <f t="shared" si="72"/>
        <v>1.2902959994374665E-2</v>
      </c>
      <c r="X315" s="65">
        <f t="shared" si="72"/>
        <v>1.1855719268484888E-2</v>
      </c>
      <c r="Y315" s="65">
        <f t="shared" si="72"/>
        <v>1.0690962550888037E-2</v>
      </c>
      <c r="Z315" s="65">
        <f t="shared" si="72"/>
        <v>9.4247433388261227E-3</v>
      </c>
      <c r="AA315" s="65">
        <f t="shared" si="72"/>
        <v>8.9411079501769911E-3</v>
      </c>
      <c r="AB315" s="65">
        <f t="shared" si="72"/>
        <v>8.3906441015523178E-3</v>
      </c>
      <c r="AC315" s="65">
        <f t="shared" si="72"/>
        <v>7.7775759131207649E-3</v>
      </c>
      <c r="AD315" s="65">
        <f t="shared" si="72"/>
        <v>7.1061275050510074E-3</v>
      </c>
      <c r="AE315" s="65">
        <f t="shared" si="72"/>
        <v>6.3805229975117178E-3</v>
      </c>
      <c r="AF315" s="65">
        <f t="shared" si="72"/>
        <v>5.6049865106715712E-3</v>
      </c>
      <c r="AG315" s="65">
        <f t="shared" si="72"/>
        <v>4.7837421646992374E-3</v>
      </c>
      <c r="AH315" s="65">
        <f t="shared" si="72"/>
        <v>3.9210140797633916E-3</v>
      </c>
      <c r="AI315" s="65">
        <f t="shared" si="72"/>
        <v>3.0210263760327058E-3</v>
      </c>
      <c r="AJ315" s="66">
        <f t="shared" si="72"/>
        <v>2.0880031736758534E-3</v>
      </c>
    </row>
    <row r="316" spans="1:36" customFormat="1" x14ac:dyDescent="0.3">
      <c r="A316" s="7" t="s">
        <v>220</v>
      </c>
      <c r="B316" s="76" t="s">
        <v>529</v>
      </c>
      <c r="C316" s="172">
        <f t="shared" si="72"/>
        <v>6.9607330270494072E-3</v>
      </c>
      <c r="D316" s="172">
        <f t="shared" si="72"/>
        <v>6.8526652183376353E-3</v>
      </c>
      <c r="E316" s="172">
        <f t="shared" si="72"/>
        <v>7.0624184936080468E-3</v>
      </c>
      <c r="F316" s="172">
        <f t="shared" si="72"/>
        <v>6.312161798899877E-3</v>
      </c>
      <c r="G316" s="172">
        <f t="shared" si="72"/>
        <v>6.6998054950762487E-3</v>
      </c>
      <c r="H316" s="172">
        <f t="shared" si="72"/>
        <v>7.0733417245026449E-3</v>
      </c>
      <c r="I316" s="172">
        <f t="shared" si="72"/>
        <v>6.7144997470297996E-3</v>
      </c>
      <c r="J316" s="172">
        <f t="shared" si="72"/>
        <v>6.353312503463944E-3</v>
      </c>
      <c r="K316" s="172">
        <f t="shared" si="72"/>
        <v>6.0052739755855119E-3</v>
      </c>
      <c r="L316" s="172">
        <f t="shared" si="72"/>
        <v>5.6701431671300701E-3</v>
      </c>
      <c r="M316" s="172">
        <f t="shared" si="72"/>
        <v>5.3476789278833134E-3</v>
      </c>
      <c r="N316" s="173">
        <f t="shared" si="72"/>
        <v>5.0376399536810682E-3</v>
      </c>
      <c r="O316" s="65">
        <f t="shared" si="72"/>
        <v>4.7397847864092922E-3</v>
      </c>
      <c r="P316" s="65">
        <f t="shared" si="72"/>
        <v>4.453871814004075E-3</v>
      </c>
      <c r="Q316" s="65">
        <f t="shared" si="72"/>
        <v>3.98520567195528E-3</v>
      </c>
      <c r="R316" s="65">
        <f t="shared" si="72"/>
        <v>3.5465121666621497E-3</v>
      </c>
      <c r="S316" s="65">
        <f t="shared" si="72"/>
        <v>3.1368795391867395E-3</v>
      </c>
      <c r="T316" s="65">
        <f t="shared" si="72"/>
        <v>2.7553954546258876E-3</v>
      </c>
      <c r="U316" s="65">
        <f t="shared" si="72"/>
        <v>2.4011470021112159E-3</v>
      </c>
      <c r="V316" s="65">
        <f t="shared" si="72"/>
        <v>2.0732206948091392E-3</v>
      </c>
      <c r="W316" s="65">
        <f t="shared" si="72"/>
        <v>1.7707024699208501E-3</v>
      </c>
      <c r="X316" s="65">
        <f t="shared" si="72"/>
        <v>1.492677688682334E-3</v>
      </c>
      <c r="Y316" s="65">
        <f t="shared" si="72"/>
        <v>1.2382311363643578E-3</v>
      </c>
      <c r="Z316" s="65">
        <f t="shared" si="72"/>
        <v>1.0064470222724779E-3</v>
      </c>
      <c r="AA316" s="65">
        <f t="shared" si="72"/>
        <v>8.8203605995313826E-4</v>
      </c>
      <c r="AB316" s="65">
        <f t="shared" si="72"/>
        <v>7.6588980760144011E-4</v>
      </c>
      <c r="AC316" s="65">
        <f t="shared" si="72"/>
        <v>6.5776814782630185E-4</v>
      </c>
      <c r="AD316" s="65">
        <f t="shared" si="72"/>
        <v>5.5743081168422865E-4</v>
      </c>
      <c r="AE316" s="65">
        <f t="shared" si="72"/>
        <v>4.6463737867930976E-4</v>
      </c>
      <c r="AF316" s="65">
        <f t="shared" si="72"/>
        <v>3.7914727676321942E-4</v>
      </c>
      <c r="AG316" s="65">
        <f t="shared" si="72"/>
        <v>3.0071978233521697E-4</v>
      </c>
      <c r="AH316" s="65">
        <f t="shared" si="72"/>
        <v>2.2911402024214644E-4</v>
      </c>
      <c r="AI316" s="65">
        <f t="shared" si="72"/>
        <v>1.6408896377843741E-4</v>
      </c>
      <c r="AJ316" s="66">
        <f t="shared" si="72"/>
        <v>1.054034346861039E-4</v>
      </c>
    </row>
    <row r="317" spans="1:36" customFormat="1" x14ac:dyDescent="0.3">
      <c r="A317" s="7" t="s">
        <v>221</v>
      </c>
      <c r="B317" s="76" t="s">
        <v>529</v>
      </c>
      <c r="C317" s="172">
        <f t="shared" si="72"/>
        <v>3.1569388177485058E-2</v>
      </c>
      <c r="D317" s="172">
        <f t="shared" si="72"/>
        <v>3.1710578711616262E-2</v>
      </c>
      <c r="E317" s="172">
        <f t="shared" si="72"/>
        <v>3.2387555765725211E-2</v>
      </c>
      <c r="F317" s="172">
        <f t="shared" si="72"/>
        <v>2.9776861312047945E-2</v>
      </c>
      <c r="G317" s="172">
        <f t="shared" si="72"/>
        <v>3.1032656212461717E-2</v>
      </c>
      <c r="H317" s="172">
        <f t="shared" si="72"/>
        <v>3.1551630309946024E-2</v>
      </c>
      <c r="I317" s="172">
        <f t="shared" si="72"/>
        <v>2.9504450744335803E-2</v>
      </c>
      <c r="J317" s="172">
        <f t="shared" si="72"/>
        <v>2.7478431470903817E-2</v>
      </c>
      <c r="K317" s="172">
        <f t="shared" si="72"/>
        <v>2.5541837975774927E-2</v>
      </c>
      <c r="L317" s="172">
        <f t="shared" si="72"/>
        <v>2.3692747137010237E-2</v>
      </c>
      <c r="M317" s="172">
        <f t="shared" si="72"/>
        <v>2.1929234608756423E-2</v>
      </c>
      <c r="N317" s="173">
        <f t="shared" si="72"/>
        <v>2.0249374821245808E-2</v>
      </c>
      <c r="O317" s="65">
        <f t="shared" si="72"/>
        <v>1.8651240980796284E-2</v>
      </c>
      <c r="P317" s="65">
        <f t="shared" si="72"/>
        <v>1.7132905069811362E-2</v>
      </c>
      <c r="Q317" s="65">
        <f t="shared" si="72"/>
        <v>1.4962366132547559E-2</v>
      </c>
      <c r="R317" s="65">
        <f t="shared" si="72"/>
        <v>1.2973023340433732E-2</v>
      </c>
      <c r="S317" s="65">
        <f t="shared" si="72"/>
        <v>1.1157601265926452E-2</v>
      </c>
      <c r="T317" s="65">
        <f t="shared" si="72"/>
        <v>9.5088199025104257E-3</v>
      </c>
      <c r="U317" s="65">
        <f t="shared" si="72"/>
        <v>8.019394664698528E-3</v>
      </c>
      <c r="V317" s="65">
        <f t="shared" si="72"/>
        <v>6.6820363880317904E-3</v>
      </c>
      <c r="W317" s="65">
        <f t="shared" si="72"/>
        <v>5.4894513290793942E-3</v>
      </c>
      <c r="X317" s="65">
        <f t="shared" si="72"/>
        <v>4.4343411654386806E-3</v>
      </c>
      <c r="Y317" s="65">
        <f t="shared" si="72"/>
        <v>3.5094029957351467E-3</v>
      </c>
      <c r="Z317" s="65">
        <f t="shared" si="72"/>
        <v>2.7073293396224487E-3</v>
      </c>
      <c r="AA317" s="65">
        <f t="shared" si="72"/>
        <v>2.23807829029876E-3</v>
      </c>
      <c r="AB317" s="65">
        <f t="shared" si="72"/>
        <v>1.8195213315995227E-3</v>
      </c>
      <c r="AC317" s="65">
        <f t="shared" si="72"/>
        <v>1.4497424405382688E-3</v>
      </c>
      <c r="AD317" s="65">
        <f t="shared" si="72"/>
        <v>1.1268243892740984E-3</v>
      </c>
      <c r="AE317" s="65">
        <f t="shared" si="72"/>
        <v>8.4884874511167714E-4</v>
      </c>
      <c r="AF317" s="65">
        <f t="shared" si="72"/>
        <v>6.1389587050123722E-4</v>
      </c>
      <c r="AG317" s="65">
        <f t="shared" si="72"/>
        <v>4.2004492303858112E-4</v>
      </c>
      <c r="AH317" s="65">
        <f t="shared" si="72"/>
        <v>2.6537385546507449E-4</v>
      </c>
      <c r="AI317" s="65">
        <f t="shared" si="72"/>
        <v>1.4795941566765174E-4</v>
      </c>
      <c r="AJ317" s="66">
        <f t="shared" si="72"/>
        <v>6.5877146678815015E-5</v>
      </c>
    </row>
    <row r="318" spans="1:36" customFormat="1" x14ac:dyDescent="0.3">
      <c r="A318" s="7" t="s">
        <v>222</v>
      </c>
      <c r="B318" s="76" t="s">
        <v>529</v>
      </c>
      <c r="C318" s="172">
        <f t="shared" ref="C318:AJ318" si="73">+C230*C390</f>
        <v>2.337849057394772E-3</v>
      </c>
      <c r="D318" s="172">
        <f t="shared" si="73"/>
        <v>2.4259085845863624E-3</v>
      </c>
      <c r="E318" s="172">
        <f t="shared" si="73"/>
        <v>2.0730232088794626E-3</v>
      </c>
      <c r="F318" s="172">
        <f t="shared" si="73"/>
        <v>1.6066087255772231E-3</v>
      </c>
      <c r="G318" s="172">
        <f t="shared" si="73"/>
        <v>1.8075535355000711E-3</v>
      </c>
      <c r="H318" s="172">
        <f t="shared" si="73"/>
        <v>1.9443990482751067E-3</v>
      </c>
      <c r="I318" s="172">
        <f t="shared" si="73"/>
        <v>2.8376285219258589E-3</v>
      </c>
      <c r="J318" s="172">
        <f t="shared" si="73"/>
        <v>3.5975883052198317E-3</v>
      </c>
      <c r="K318" s="172">
        <f t="shared" si="73"/>
        <v>4.3028251563392165E-3</v>
      </c>
      <c r="L318" s="172">
        <f t="shared" si="73"/>
        <v>4.9544228714815284E-3</v>
      </c>
      <c r="M318" s="172">
        <f t="shared" si="73"/>
        <v>5.5534892735005E-3</v>
      </c>
      <c r="N318" s="173">
        <f t="shared" si="73"/>
        <v>6.1011562119060985E-3</v>
      </c>
      <c r="O318" s="65">
        <f t="shared" si="73"/>
        <v>6.5985795628644966E-3</v>
      </c>
      <c r="P318" s="65">
        <f t="shared" si="73"/>
        <v>7.0469392291981001E-3</v>
      </c>
      <c r="Q318" s="65">
        <f t="shared" si="73"/>
        <v>7.1009560309443897E-3</v>
      </c>
      <c r="R318" s="65">
        <f t="shared" si="73"/>
        <v>7.0635947059135553E-3</v>
      </c>
      <c r="S318" s="65">
        <f t="shared" si="73"/>
        <v>6.9404911727206121E-3</v>
      </c>
      <c r="T318" s="65">
        <f t="shared" si="73"/>
        <v>6.7373712397495308E-3</v>
      </c>
      <c r="U318" s="65">
        <f t="shared" si="73"/>
        <v>6.4600506051532506E-3</v>
      </c>
      <c r="V318" s="65">
        <f t="shared" si="73"/>
        <v>6.1144348568536906E-3</v>
      </c>
      <c r="W318" s="65">
        <f t="shared" si="73"/>
        <v>5.7065194725417281E-3</v>
      </c>
      <c r="X318" s="65">
        <f t="shared" si="73"/>
        <v>5.2423898196772359E-3</v>
      </c>
      <c r="Y318" s="65">
        <f t="shared" si="73"/>
        <v>4.7282211554890317E-3</v>
      </c>
      <c r="Z318" s="65">
        <f t="shared" si="73"/>
        <v>4.1702786269749142E-3</v>
      </c>
      <c r="AA318" s="65">
        <f t="shared" si="73"/>
        <v>3.9592797475564408E-3</v>
      </c>
      <c r="AB318" s="65">
        <f t="shared" si="73"/>
        <v>3.719184231187769E-3</v>
      </c>
      <c r="AC318" s="65">
        <f t="shared" si="73"/>
        <v>3.4515075592357206E-3</v>
      </c>
      <c r="AD318" s="65">
        <f t="shared" si="73"/>
        <v>3.1577888655573197E-3</v>
      </c>
      <c r="AE318" s="65">
        <f t="shared" si="73"/>
        <v>2.8395909364997787E-3</v>
      </c>
      <c r="AF318" s="65">
        <f t="shared" si="73"/>
        <v>2.4985002109004974E-3</v>
      </c>
      <c r="AG318" s="65">
        <f t="shared" si="73"/>
        <v>2.1361267800870808E-3</v>
      </c>
      <c r="AH318" s="65">
        <f t="shared" si="73"/>
        <v>1.7541043878773126E-3</v>
      </c>
      <c r="AI318" s="65">
        <f t="shared" si="73"/>
        <v>1.354090430579177E-3</v>
      </c>
      <c r="AJ318" s="66">
        <f t="shared" si="73"/>
        <v>9.3776595699084542E-4</v>
      </c>
    </row>
    <row r="319" spans="1:36" customFormat="1" x14ac:dyDescent="0.3">
      <c r="A319" s="7" t="s">
        <v>223</v>
      </c>
      <c r="B319" s="76" t="s">
        <v>529</v>
      </c>
      <c r="C319" s="169">
        <f t="shared" ref="C319:AJ319" si="74">+C231*C396</f>
        <v>7.09366710902636E-5</v>
      </c>
      <c r="D319" s="169">
        <f t="shared" si="74"/>
        <v>7.7041473947959813E-5</v>
      </c>
      <c r="E319" s="169">
        <f t="shared" si="74"/>
        <v>8.3530553365795753E-5</v>
      </c>
      <c r="F319" s="169">
        <f t="shared" si="74"/>
        <v>1.0384287732650109E-4</v>
      </c>
      <c r="G319" s="169">
        <f t="shared" si="74"/>
        <v>1.2017668362123618E-4</v>
      </c>
      <c r="H319" s="169">
        <f t="shared" si="74"/>
        <v>1.6015130288556345E-4</v>
      </c>
      <c r="I319" s="169">
        <f t="shared" si="74"/>
        <v>1.6577132695657303E-4</v>
      </c>
      <c r="J319" s="169">
        <f t="shared" si="74"/>
        <v>1.7047232092159606E-4</v>
      </c>
      <c r="K319" s="169">
        <f t="shared" si="74"/>
        <v>1.742878770090682E-4</v>
      </c>
      <c r="L319" s="169">
        <f t="shared" si="74"/>
        <v>1.7725158744742492E-4</v>
      </c>
      <c r="M319" s="169">
        <f t="shared" si="74"/>
        <v>1.7939704446510191E-4</v>
      </c>
      <c r="N319" s="170">
        <f t="shared" si="74"/>
        <v>1.8075784029053472E-4</v>
      </c>
      <c r="O319" s="65">
        <f t="shared" si="74"/>
        <v>1.813675671521588E-4</v>
      </c>
      <c r="P319" s="65">
        <f t="shared" si="74"/>
        <v>1.8125981727840998E-4</v>
      </c>
      <c r="Q319" s="65">
        <f t="shared" si="74"/>
        <v>1.9748691095834757E-4</v>
      </c>
      <c r="R319" s="65">
        <f t="shared" si="74"/>
        <v>2.1094691815391219E-4</v>
      </c>
      <c r="S319" s="65">
        <f t="shared" si="74"/>
        <v>2.2177531226857418E-4</v>
      </c>
      <c r="T319" s="65">
        <f t="shared" si="74"/>
        <v>2.301075667058038E-4</v>
      </c>
      <c r="U319" s="65">
        <f t="shared" si="74"/>
        <v>2.3607915486907128E-4</v>
      </c>
      <c r="V319" s="65">
        <f t="shared" si="74"/>
        <v>2.3982555016184692E-4</v>
      </c>
      <c r="W319" s="65">
        <f t="shared" si="74"/>
        <v>2.4148222598760106E-4</v>
      </c>
      <c r="X319" s="65">
        <f t="shared" si="74"/>
        <v>2.4118465574980393E-4</v>
      </c>
      <c r="Y319" s="65">
        <f t="shared" si="74"/>
        <v>2.3906831285192576E-4</v>
      </c>
      <c r="Z319" s="65">
        <f t="shared" si="74"/>
        <v>2.3526867069743675E-4</v>
      </c>
      <c r="AA319" s="65">
        <f t="shared" si="74"/>
        <v>2.0893221940221883E-4</v>
      </c>
      <c r="AB319" s="65">
        <f t="shared" si="74"/>
        <v>1.8448119966798179E-4</v>
      </c>
      <c r="AC319" s="65">
        <f t="shared" si="74"/>
        <v>1.6185625991499246E-4</v>
      </c>
      <c r="AD319" s="65">
        <f t="shared" si="74"/>
        <v>1.4099804856351755E-4</v>
      </c>
      <c r="AE319" s="65">
        <f t="shared" si="74"/>
        <v>1.2184721403382373E-4</v>
      </c>
      <c r="AF319" s="65">
        <f t="shared" si="74"/>
        <v>1.0434440474617778E-4</v>
      </c>
      <c r="AG319" s="65">
        <f t="shared" si="74"/>
        <v>8.8430269120846341E-5</v>
      </c>
      <c r="AH319" s="65">
        <f t="shared" si="74"/>
        <v>7.4045455578096271E-5</v>
      </c>
      <c r="AI319" s="65">
        <f t="shared" si="74"/>
        <v>6.1130612538194231E-5</v>
      </c>
      <c r="AJ319" s="66">
        <f t="shared" si="74"/>
        <v>4.9626388421406925E-5</v>
      </c>
    </row>
    <row r="320" spans="1:36" customFormat="1" x14ac:dyDescent="0.3">
      <c r="A320" s="7" t="s">
        <v>468</v>
      </c>
      <c r="B320" s="76" t="s">
        <v>529</v>
      </c>
      <c r="C320" s="175">
        <f t="shared" ref="C320:AJ320" si="75">+C232*C390</f>
        <v>0</v>
      </c>
      <c r="D320" s="175">
        <f t="shared" si="75"/>
        <v>0</v>
      </c>
      <c r="E320" s="175">
        <f t="shared" si="75"/>
        <v>0</v>
      </c>
      <c r="F320" s="175">
        <f t="shared" si="75"/>
        <v>0</v>
      </c>
      <c r="G320" s="175">
        <f t="shared" si="75"/>
        <v>0</v>
      </c>
      <c r="H320" s="175">
        <f t="shared" si="75"/>
        <v>0</v>
      </c>
      <c r="I320" s="175">
        <f t="shared" si="75"/>
        <v>2.1905130619361797E-5</v>
      </c>
      <c r="J320" s="175">
        <f t="shared" si="75"/>
        <v>4.6401798719219533E-5</v>
      </c>
      <c r="K320" s="175">
        <f t="shared" si="75"/>
        <v>7.3341427732127998E-5</v>
      </c>
      <c r="L320" s="175">
        <f t="shared" si="75"/>
        <v>1.0257299164948687E-4</v>
      </c>
      <c r="M320" s="175">
        <f t="shared" si="75"/>
        <v>1.3394301502154049E-4</v>
      </c>
      <c r="N320" s="176">
        <f t="shared" si="75"/>
        <v>1.6729557295737838E-4</v>
      </c>
      <c r="O320" s="65">
        <f t="shared" si="75"/>
        <v>2.0247229112493458E-4</v>
      </c>
      <c r="P320" s="65">
        <f t="shared" si="75"/>
        <v>2.393123457509881E-4</v>
      </c>
      <c r="Q320" s="65">
        <f t="shared" si="75"/>
        <v>3.0383598083654249E-4</v>
      </c>
      <c r="R320" s="65">
        <f t="shared" si="75"/>
        <v>3.7390680935000484E-4</v>
      </c>
      <c r="S320" s="65">
        <f t="shared" si="75"/>
        <v>4.4885451786868749E-4</v>
      </c>
      <c r="T320" s="65">
        <f t="shared" si="75"/>
        <v>5.2799891466931415E-4</v>
      </c>
      <c r="U320" s="65">
        <f t="shared" si="75"/>
        <v>6.1064992972802146E-4</v>
      </c>
      <c r="V320" s="65">
        <f t="shared" si="75"/>
        <v>6.9610761472035823E-4</v>
      </c>
      <c r="W320" s="65">
        <f t="shared" si="75"/>
        <v>7.8366214302128554E-4</v>
      </c>
      <c r="X320" s="65">
        <f t="shared" si="75"/>
        <v>8.7259380970517862E-4</v>
      </c>
      <c r="Y320" s="65">
        <f t="shared" si="75"/>
        <v>9.6217303154582311E-4</v>
      </c>
      <c r="Z320" s="65">
        <f t="shared" si="75"/>
        <v>1.0516603470164185E-3</v>
      </c>
      <c r="AA320" s="65">
        <f t="shared" si="75"/>
        <v>1.0362104389102216E-3</v>
      </c>
      <c r="AB320" s="65">
        <f t="shared" si="75"/>
        <v>1.0146171843337863E-3</v>
      </c>
      <c r="AC320" s="65">
        <f t="shared" si="75"/>
        <v>9.8714825690963395E-4</v>
      </c>
      <c r="AD320" s="65">
        <f t="shared" si="75"/>
        <v>9.540756579934801E-4</v>
      </c>
      <c r="AE320" s="65">
        <f t="shared" si="75"/>
        <v>9.1567571667423441E-4</v>
      </c>
      <c r="AF320" s="65">
        <f t="shared" si="75"/>
        <v>8.7222908977399669E-4</v>
      </c>
      <c r="AG320" s="65">
        <f t="shared" si="75"/>
        <v>8.2402076184806387E-4</v>
      </c>
      <c r="AH320" s="65">
        <f t="shared" si="75"/>
        <v>7.7134004518492191E-4</v>
      </c>
      <c r="AI320" s="65">
        <f t="shared" si="75"/>
        <v>7.1448057980625095E-4</v>
      </c>
      <c r="AJ320" s="66">
        <f t="shared" si="75"/>
        <v>6.5374033346692409E-4</v>
      </c>
    </row>
    <row r="321" spans="1:36" customFormat="1" x14ac:dyDescent="0.3">
      <c r="A321" s="7" t="s">
        <v>224</v>
      </c>
      <c r="B321" s="76" t="s">
        <v>529</v>
      </c>
      <c r="C321" s="172">
        <f t="shared" ref="C321:AJ321" si="76">+C233*C405</f>
        <v>1.9795469695783013E-5</v>
      </c>
      <c r="D321" s="172">
        <f t="shared" si="76"/>
        <v>3.7515610156182106E-5</v>
      </c>
      <c r="E321" s="172">
        <f t="shared" si="76"/>
        <v>5.4642314468586719E-5</v>
      </c>
      <c r="F321" s="172">
        <f t="shared" si="76"/>
        <v>4.648559023481751E-5</v>
      </c>
      <c r="G321" s="172">
        <f t="shared" si="76"/>
        <v>1.2126198375382854E-4</v>
      </c>
      <c r="H321" s="172">
        <f t="shared" si="76"/>
        <v>1.7696084259520589E-4</v>
      </c>
      <c r="I321" s="172">
        <f t="shared" si="76"/>
        <v>1.7849745930067845E-4</v>
      </c>
      <c r="J321" s="172">
        <f t="shared" si="76"/>
        <v>1.8026346923054291E-4</v>
      </c>
      <c r="K321" s="172">
        <f t="shared" si="76"/>
        <v>1.8185006332762713E-4</v>
      </c>
      <c r="L321" s="172">
        <f t="shared" si="76"/>
        <v>1.8325728764513908E-4</v>
      </c>
      <c r="M321" s="172">
        <f t="shared" si="76"/>
        <v>1.8448519294563567E-4</v>
      </c>
      <c r="N321" s="173">
        <f t="shared" si="76"/>
        <v>1.8553383470102275E-4</v>
      </c>
      <c r="O321" s="65">
        <f t="shared" si="76"/>
        <v>1.8640327309255524E-4</v>
      </c>
      <c r="P321" s="65">
        <f t="shared" si="76"/>
        <v>1.8709357301083688E-4</v>
      </c>
      <c r="Q321" s="65">
        <f t="shared" si="76"/>
        <v>1.7188190605725104E-4</v>
      </c>
      <c r="R321" s="65">
        <f t="shared" si="76"/>
        <v>1.5722273698131446E-4</v>
      </c>
      <c r="S321" s="65">
        <f t="shared" si="76"/>
        <v>1.4311600108235078E-4</v>
      </c>
      <c r="T321" s="65">
        <f t="shared" si="76"/>
        <v>1.2956161914651608E-4</v>
      </c>
      <c r="U321" s="65">
        <f t="shared" si="76"/>
        <v>1.165594974467981E-4</v>
      </c>
      <c r="V321" s="65">
        <f t="shared" si="76"/>
        <v>1.0410952774301693E-4</v>
      </c>
      <c r="W321" s="65">
        <f t="shared" si="76"/>
        <v>9.2211587281824763E-5</v>
      </c>
      <c r="X321" s="65">
        <f t="shared" si="76"/>
        <v>8.0865538796705906E-5</v>
      </c>
      <c r="Y321" s="65">
        <f t="shared" si="76"/>
        <v>7.0071230507976761E-5</v>
      </c>
      <c r="Z321" s="65">
        <f t="shared" si="76"/>
        <v>5.982849612278591E-5</v>
      </c>
      <c r="AA321" s="65">
        <f t="shared" si="76"/>
        <v>5.3812269340821889E-5</v>
      </c>
      <c r="AB321" s="65">
        <f t="shared" si="76"/>
        <v>4.7973883355956203E-5</v>
      </c>
      <c r="AC321" s="65">
        <f t="shared" si="76"/>
        <v>4.231330925085855E-5</v>
      </c>
      <c r="AD321" s="65">
        <f t="shared" si="76"/>
        <v>3.683051345162052E-5</v>
      </c>
      <c r="AE321" s="65">
        <f t="shared" si="76"/>
        <v>3.1525457727755649E-5</v>
      </c>
      <c r="AF321" s="65">
        <f t="shared" si="76"/>
        <v>2.6398099192199424E-5</v>
      </c>
      <c r="AG321" s="65">
        <f t="shared" si="76"/>
        <v>2.1448390301309222E-5</v>
      </c>
      <c r="AH321" s="65">
        <f t="shared" si="76"/>
        <v>1.6676278854864378E-5</v>
      </c>
      <c r="AI321" s="65">
        <f t="shared" si="76"/>
        <v>1.2081707996066147E-5</v>
      </c>
      <c r="AJ321" s="66">
        <f t="shared" si="76"/>
        <v>7.6646162115377201E-6</v>
      </c>
    </row>
    <row r="322" spans="1:36" customFormat="1" x14ac:dyDescent="0.3">
      <c r="A322" s="7" t="s">
        <v>225</v>
      </c>
      <c r="B322" s="76" t="s">
        <v>529</v>
      </c>
      <c r="C322" s="172">
        <f t="shared" ref="C322:AJ322" si="77">+C234*C403</f>
        <v>1.9968353179298055E-3</v>
      </c>
      <c r="D322" s="172">
        <f t="shared" si="77"/>
        <v>2.1314440142767665E-3</v>
      </c>
      <c r="E322" s="172">
        <f t="shared" si="77"/>
        <v>2.1887420819802494E-3</v>
      </c>
      <c r="F322" s="172">
        <f t="shared" si="77"/>
        <v>2.1343785744112088E-3</v>
      </c>
      <c r="G322" s="172">
        <f t="shared" si="77"/>
        <v>2.6442824836952991E-3</v>
      </c>
      <c r="H322" s="172">
        <f t="shared" si="77"/>
        <v>2.5815677246405558E-3</v>
      </c>
      <c r="I322" s="172">
        <f t="shared" si="77"/>
        <v>2.517409284475026E-3</v>
      </c>
      <c r="J322" s="172">
        <f t="shared" si="77"/>
        <v>2.4546136680094004E-3</v>
      </c>
      <c r="K322" s="172">
        <f t="shared" si="77"/>
        <v>2.3874696728310961E-3</v>
      </c>
      <c r="L322" s="172">
        <f t="shared" si="77"/>
        <v>2.3162320989617989E-3</v>
      </c>
      <c r="M322" s="172">
        <f t="shared" si="77"/>
        <v>2.2411572937609077E-3</v>
      </c>
      <c r="N322" s="173">
        <f t="shared" si="77"/>
        <v>2.16250315192553E-3</v>
      </c>
      <c r="O322" s="65">
        <f t="shared" si="77"/>
        <v>2.0805291154904846E-3</v>
      </c>
      <c r="P322" s="65">
        <f t="shared" si="77"/>
        <v>1.9954961738282997E-3</v>
      </c>
      <c r="Q322" s="65">
        <f t="shared" si="77"/>
        <v>1.7477879540266081E-3</v>
      </c>
      <c r="R322" s="65">
        <f t="shared" si="77"/>
        <v>1.520305457119139E-3</v>
      </c>
      <c r="S322" s="65">
        <f t="shared" si="77"/>
        <v>1.3122888196422391E-3</v>
      </c>
      <c r="T322" s="65">
        <f t="shared" si="77"/>
        <v>1.1229734095809729E-3</v>
      </c>
      <c r="U322" s="65">
        <f t="shared" si="77"/>
        <v>9.5158982636912425E-4</v>
      </c>
      <c r="V322" s="65">
        <f t="shared" si="77"/>
        <v>7.973639008891977E-4</v>
      </c>
      <c r="W322" s="65">
        <f t="shared" si="77"/>
        <v>6.5951669547241606E-4</v>
      </c>
      <c r="X322" s="65">
        <f t="shared" si="77"/>
        <v>5.3726450389872209E-4</v>
      </c>
      <c r="Y322" s="65">
        <f t="shared" si="77"/>
        <v>4.2981885139677784E-4</v>
      </c>
      <c r="Z322" s="65">
        <f t="shared" si="77"/>
        <v>3.363864946439645E-4</v>
      </c>
      <c r="AA322" s="65">
        <f t="shared" si="77"/>
        <v>2.7494695234123461E-4</v>
      </c>
      <c r="AB322" s="65">
        <f t="shared" si="77"/>
        <v>2.2042078586311401E-4</v>
      </c>
      <c r="AC322" s="65">
        <f t="shared" si="77"/>
        <v>1.7256151109409606E-4</v>
      </c>
      <c r="AD322" s="65">
        <f t="shared" si="77"/>
        <v>1.3112111391974524E-4</v>
      </c>
      <c r="AE322" s="65">
        <f t="shared" si="77"/>
        <v>9.5850050226696363E-5</v>
      </c>
      <c r="AF322" s="65">
        <f t="shared" si="77"/>
        <v>6.6497245902654722E-5</v>
      </c>
      <c r="AG322" s="65">
        <f t="shared" si="77"/>
        <v>4.2810096836396471E-5</v>
      </c>
      <c r="AH322" s="65">
        <f t="shared" si="77"/>
        <v>2.4534468917768157E-5</v>
      </c>
      <c r="AI322" s="65">
        <f t="shared" si="77"/>
        <v>1.1414698037686998E-5</v>
      </c>
      <c r="AJ322" s="66">
        <f t="shared" si="77"/>
        <v>3.1935900881407178E-6</v>
      </c>
    </row>
    <row r="323" spans="1:36" customFormat="1" x14ac:dyDescent="0.3">
      <c r="A323" s="7" t="s">
        <v>226</v>
      </c>
      <c r="B323" s="76" t="s">
        <v>529</v>
      </c>
      <c r="C323" s="172">
        <f t="shared" ref="C323:AJ323" si="78">+C235*C402</f>
        <v>0</v>
      </c>
      <c r="D323" s="172">
        <f t="shared" si="78"/>
        <v>0</v>
      </c>
      <c r="E323" s="172">
        <f t="shared" si="78"/>
        <v>0</v>
      </c>
      <c r="F323" s="172">
        <f t="shared" si="78"/>
        <v>0</v>
      </c>
      <c r="G323" s="172">
        <f t="shared" si="78"/>
        <v>0</v>
      </c>
      <c r="H323" s="172">
        <f t="shared" si="78"/>
        <v>0</v>
      </c>
      <c r="I323" s="172">
        <f t="shared" si="78"/>
        <v>0</v>
      </c>
      <c r="J323" s="172">
        <f t="shared" si="78"/>
        <v>0</v>
      </c>
      <c r="K323" s="172">
        <f t="shared" si="78"/>
        <v>0</v>
      </c>
      <c r="L323" s="172">
        <f t="shared" si="78"/>
        <v>0</v>
      </c>
      <c r="M323" s="172">
        <f t="shared" si="78"/>
        <v>0</v>
      </c>
      <c r="N323" s="173">
        <f t="shared" si="78"/>
        <v>0</v>
      </c>
      <c r="O323" s="65">
        <f t="shared" si="78"/>
        <v>0</v>
      </c>
      <c r="P323" s="65">
        <f t="shared" si="78"/>
        <v>0</v>
      </c>
      <c r="Q323" s="65">
        <f t="shared" si="78"/>
        <v>0</v>
      </c>
      <c r="R323" s="65">
        <f t="shared" si="78"/>
        <v>0</v>
      </c>
      <c r="S323" s="65">
        <f t="shared" si="78"/>
        <v>0</v>
      </c>
      <c r="T323" s="65">
        <f t="shared" si="78"/>
        <v>0</v>
      </c>
      <c r="U323" s="65">
        <f t="shared" si="78"/>
        <v>0</v>
      </c>
      <c r="V323" s="65">
        <f t="shared" si="78"/>
        <v>0</v>
      </c>
      <c r="W323" s="65">
        <f t="shared" si="78"/>
        <v>0</v>
      </c>
      <c r="X323" s="65">
        <f t="shared" si="78"/>
        <v>0</v>
      </c>
      <c r="Y323" s="65">
        <f t="shared" si="78"/>
        <v>0</v>
      </c>
      <c r="Z323" s="65">
        <f t="shared" si="78"/>
        <v>0</v>
      </c>
      <c r="AA323" s="65">
        <f t="shared" si="78"/>
        <v>0</v>
      </c>
      <c r="AB323" s="65">
        <f t="shared" si="78"/>
        <v>0</v>
      </c>
      <c r="AC323" s="65">
        <f t="shared" si="78"/>
        <v>0</v>
      </c>
      <c r="AD323" s="65">
        <f t="shared" si="78"/>
        <v>0</v>
      </c>
      <c r="AE323" s="65">
        <f t="shared" si="78"/>
        <v>0</v>
      </c>
      <c r="AF323" s="65">
        <f t="shared" si="78"/>
        <v>0</v>
      </c>
      <c r="AG323" s="65">
        <f t="shared" si="78"/>
        <v>0</v>
      </c>
      <c r="AH323" s="65">
        <f t="shared" si="78"/>
        <v>0</v>
      </c>
      <c r="AI323" s="65">
        <f t="shared" si="78"/>
        <v>0</v>
      </c>
      <c r="AJ323" s="66">
        <f t="shared" si="78"/>
        <v>0</v>
      </c>
    </row>
    <row r="324" spans="1:36" customFormat="1" x14ac:dyDescent="0.3">
      <c r="A324" s="7" t="s">
        <v>227</v>
      </c>
      <c r="B324" s="76" t="s">
        <v>529</v>
      </c>
      <c r="C324" s="172">
        <f t="shared" ref="C324:AJ324" si="79">+C236*C406</f>
        <v>5.5145917357154786E-5</v>
      </c>
      <c r="D324" s="172">
        <f t="shared" si="79"/>
        <v>6.0310065974862418E-5</v>
      </c>
      <c r="E324" s="172">
        <f t="shared" si="79"/>
        <v>4.2481035516429128E-5</v>
      </c>
      <c r="F324" s="172">
        <f t="shared" si="79"/>
        <v>3.098041370829814E-5</v>
      </c>
      <c r="G324" s="172">
        <f t="shared" si="79"/>
        <v>6.0399579114976929E-5</v>
      </c>
      <c r="H324" s="172">
        <f t="shared" si="79"/>
        <v>5.9970596212448386E-5</v>
      </c>
      <c r="I324" s="172">
        <f t="shared" si="79"/>
        <v>1.2211227955657856E-4</v>
      </c>
      <c r="J324" s="172">
        <f t="shared" si="79"/>
        <v>1.8542491826208495E-4</v>
      </c>
      <c r="K324" s="172">
        <f t="shared" si="79"/>
        <v>2.4972437401835974E-4</v>
      </c>
      <c r="L324" s="172">
        <f t="shared" si="79"/>
        <v>3.1482650851479482E-4</v>
      </c>
      <c r="M324" s="172">
        <f t="shared" si="79"/>
        <v>3.8054718344078254E-4</v>
      </c>
      <c r="N324" s="173">
        <f t="shared" si="79"/>
        <v>4.4670226048571491E-4</v>
      </c>
      <c r="O324" s="65">
        <f t="shared" si="79"/>
        <v>5.1310760133898388E-4</v>
      </c>
      <c r="P324" s="65">
        <f t="shared" si="79"/>
        <v>5.7957906768998175E-4</v>
      </c>
      <c r="Q324" s="65">
        <f t="shared" si="79"/>
        <v>5.9179781398357653E-4</v>
      </c>
      <c r="R324" s="65">
        <f t="shared" si="79"/>
        <v>5.9562524300582718E-4</v>
      </c>
      <c r="S324" s="65">
        <f t="shared" si="79"/>
        <v>5.9162882814735188E-4</v>
      </c>
      <c r="T324" s="65">
        <f t="shared" si="79"/>
        <v>5.8037604279876785E-4</v>
      </c>
      <c r="U324" s="65">
        <f t="shared" si="79"/>
        <v>5.6243436035069211E-4</v>
      </c>
      <c r="V324" s="65">
        <f t="shared" si="79"/>
        <v>5.3837125419374239E-4</v>
      </c>
      <c r="W324" s="65">
        <f t="shared" si="79"/>
        <v>5.0875419771853625E-4</v>
      </c>
      <c r="X324" s="65">
        <f t="shared" si="79"/>
        <v>4.741506643156909E-4</v>
      </c>
      <c r="Y324" s="65">
        <f t="shared" si="79"/>
        <v>4.3512812737582388E-4</v>
      </c>
      <c r="Z324" s="65">
        <f t="shared" si="79"/>
        <v>3.9225406028955257E-4</v>
      </c>
      <c r="AA324" s="65">
        <f t="shared" si="79"/>
        <v>3.7146519005966622E-4</v>
      </c>
      <c r="AB324" s="65">
        <f t="shared" si="79"/>
        <v>3.4780234269228961E-4</v>
      </c>
      <c r="AC324" s="65">
        <f t="shared" si="79"/>
        <v>3.2144759312570528E-4</v>
      </c>
      <c r="AD324" s="65">
        <f t="shared" si="79"/>
        <v>2.9258301629819523E-4</v>
      </c>
      <c r="AE324" s="65">
        <f t="shared" si="79"/>
        <v>2.613906871480422E-4</v>
      </c>
      <c r="AF324" s="65">
        <f t="shared" si="79"/>
        <v>2.2805268061352836E-4</v>
      </c>
      <c r="AG324" s="65">
        <f t="shared" si="79"/>
        <v>1.9275107163293603E-4</v>
      </c>
      <c r="AH324" s="65">
        <f t="shared" si="79"/>
        <v>1.5566793514454772E-4</v>
      </c>
      <c r="AI324" s="65">
        <f t="shared" si="79"/>
        <v>1.1698534608664558E-4</v>
      </c>
      <c r="AJ324" s="66">
        <f t="shared" si="79"/>
        <v>7.6885379397512234E-5</v>
      </c>
    </row>
    <row r="325" spans="1:36" customFormat="1" x14ac:dyDescent="0.3">
      <c r="A325" s="7" t="s">
        <v>469</v>
      </c>
      <c r="B325" s="76" t="s">
        <v>529</v>
      </c>
      <c r="C325" s="172">
        <f t="shared" ref="C325:AJ325" si="80">+C237*C404</f>
        <v>0</v>
      </c>
      <c r="D325" s="172">
        <f t="shared" si="80"/>
        <v>0</v>
      </c>
      <c r="E325" s="172">
        <f t="shared" si="80"/>
        <v>0</v>
      </c>
      <c r="F325" s="172">
        <f t="shared" si="80"/>
        <v>0</v>
      </c>
      <c r="G325" s="172">
        <f t="shared" si="80"/>
        <v>0</v>
      </c>
      <c r="H325" s="172">
        <f t="shared" si="80"/>
        <v>0</v>
      </c>
      <c r="I325" s="172">
        <f t="shared" si="80"/>
        <v>2.2273795288078193E-4</v>
      </c>
      <c r="J325" s="172">
        <f t="shared" si="80"/>
        <v>4.4993800484237161E-4</v>
      </c>
      <c r="K325" s="172">
        <f t="shared" si="80"/>
        <v>6.8093296723853317E-4</v>
      </c>
      <c r="L325" s="172">
        <f t="shared" si="80"/>
        <v>9.1505565142303109E-4</v>
      </c>
      <c r="M325" s="172">
        <f t="shared" si="80"/>
        <v>1.1516388687496297E-3</v>
      </c>
      <c r="N325" s="173">
        <f t="shared" si="80"/>
        <v>1.3900154305720922E-3</v>
      </c>
      <c r="O325" s="65">
        <f t="shared" si="80"/>
        <v>1.629518148244184E-3</v>
      </c>
      <c r="P325" s="65">
        <f t="shared" si="80"/>
        <v>1.8694798331196692E-3</v>
      </c>
      <c r="Q325" s="65">
        <f t="shared" si="80"/>
        <v>1.9324613842135927E-3</v>
      </c>
      <c r="R325" s="65">
        <f t="shared" si="80"/>
        <v>1.9643625977776085E-3</v>
      </c>
      <c r="S325" s="65">
        <f t="shared" si="80"/>
        <v>1.9672396010891485E-3</v>
      </c>
      <c r="T325" s="65">
        <f t="shared" si="80"/>
        <v>1.9431485214256433E-3</v>
      </c>
      <c r="U325" s="65">
        <f t="shared" si="80"/>
        <v>1.8941454860645227E-3</v>
      </c>
      <c r="V325" s="65">
        <f t="shared" si="80"/>
        <v>1.8222866222832169E-3</v>
      </c>
      <c r="W325" s="65">
        <f t="shared" si="80"/>
        <v>1.7296280573591567E-3</v>
      </c>
      <c r="X325" s="65">
        <f t="shared" si="80"/>
        <v>1.6182259185697719E-3</v>
      </c>
      <c r="Y325" s="65">
        <f t="shared" si="80"/>
        <v>1.4901363331924942E-3</v>
      </c>
      <c r="Z325" s="65">
        <f t="shared" si="80"/>
        <v>1.3474154285047528E-3</v>
      </c>
      <c r="AA325" s="65">
        <f t="shared" si="80"/>
        <v>1.2795031305492337E-3</v>
      </c>
      <c r="AB325" s="65">
        <f t="shared" si="80"/>
        <v>1.2009606301012208E-3</v>
      </c>
      <c r="AC325" s="65">
        <f t="shared" si="80"/>
        <v>1.1124476395865802E-3</v>
      </c>
      <c r="AD325" s="65">
        <f t="shared" si="80"/>
        <v>1.014623871431178E-3</v>
      </c>
      <c r="AE325" s="65">
        <f t="shared" si="80"/>
        <v>9.0814903806088118E-4</v>
      </c>
      <c r="AF325" s="65">
        <f t="shared" si="80"/>
        <v>7.9368285190155546E-4</v>
      </c>
      <c r="AG325" s="65">
        <f t="shared" si="80"/>
        <v>6.7188502537906755E-4</v>
      </c>
      <c r="AH325" s="65">
        <f t="shared" si="80"/>
        <v>5.4341527091928354E-4</v>
      </c>
      <c r="AI325" s="65">
        <f t="shared" si="80"/>
        <v>4.0893330094806974E-4</v>
      </c>
      <c r="AJ325" s="66">
        <f t="shared" si="80"/>
        <v>2.6909882789129274E-4</v>
      </c>
    </row>
    <row r="326" spans="1:36" customFormat="1" x14ac:dyDescent="0.3">
      <c r="A326" s="7" t="s">
        <v>228</v>
      </c>
      <c r="B326" s="76" t="s">
        <v>529</v>
      </c>
      <c r="C326" s="178">
        <f t="shared" ref="C326:AJ326" si="81">+C238*C415</f>
        <v>2.126918071189368E-3</v>
      </c>
      <c r="D326" s="178">
        <f t="shared" si="81"/>
        <v>2.1404161002381511E-3</v>
      </c>
      <c r="E326" s="178">
        <f t="shared" si="81"/>
        <v>2.1461911754474179E-3</v>
      </c>
      <c r="F326" s="178">
        <f t="shared" si="81"/>
        <v>2.0213202709061543E-3</v>
      </c>
      <c r="G326" s="178">
        <f t="shared" si="81"/>
        <v>2.1667985343176207E-3</v>
      </c>
      <c r="H326" s="178">
        <f t="shared" si="81"/>
        <v>2.2172392596582495E-3</v>
      </c>
      <c r="I326" s="178">
        <f t="shared" si="81"/>
        <v>6.441452954320491E-3</v>
      </c>
      <c r="J326" s="178">
        <f t="shared" si="81"/>
        <v>1.0529552302610524E-2</v>
      </c>
      <c r="K326" s="178">
        <f t="shared" si="81"/>
        <v>1.4496283707690525E-2</v>
      </c>
      <c r="L326" s="178">
        <f t="shared" si="81"/>
        <v>1.8341638036302899E-2</v>
      </c>
      <c r="M326" s="178">
        <f t="shared" si="81"/>
        <v>2.2065700653764554E-2</v>
      </c>
      <c r="N326" s="179">
        <f t="shared" si="81"/>
        <v>2.5598112911972434E-2</v>
      </c>
      <c r="O326" s="65">
        <f t="shared" si="81"/>
        <v>2.8951663305608742E-2</v>
      </c>
      <c r="P326" s="65">
        <f t="shared" si="81"/>
        <v>3.2152748837954798E-2</v>
      </c>
      <c r="Q326" s="65">
        <f t="shared" si="81"/>
        <v>4.2277175779776903E-2</v>
      </c>
      <c r="R326" s="65">
        <f t="shared" si="81"/>
        <v>5.1821249063377518E-2</v>
      </c>
      <c r="S326" s="65">
        <f t="shared" si="81"/>
        <v>6.0784968688756637E-2</v>
      </c>
      <c r="T326" s="65">
        <f t="shared" si="81"/>
        <v>6.9168334655914293E-2</v>
      </c>
      <c r="U326" s="65">
        <f t="shared" si="81"/>
        <v>7.6971346964850418E-2</v>
      </c>
      <c r="V326" s="65">
        <f t="shared" si="81"/>
        <v>8.4194005615565087E-2</v>
      </c>
      <c r="W326" s="65">
        <f t="shared" si="81"/>
        <v>9.0836310608058246E-2</v>
      </c>
      <c r="X326" s="65">
        <f t="shared" si="81"/>
        <v>9.6898261942329922E-2</v>
      </c>
      <c r="Y326" s="65">
        <f t="shared" si="81"/>
        <v>0.10237985961838011</v>
      </c>
      <c r="Z326" s="65">
        <f t="shared" si="81"/>
        <v>0.10728110363620881</v>
      </c>
      <c r="AA326" s="65">
        <f t="shared" si="81"/>
        <v>0.10887653040391329</v>
      </c>
      <c r="AB326" s="65">
        <f t="shared" si="81"/>
        <v>0.11034943734535896</v>
      </c>
      <c r="AC326" s="65">
        <f t="shared" si="81"/>
        <v>0.11169982446054573</v>
      </c>
      <c r="AD326" s="65">
        <f t="shared" si="81"/>
        <v>0.11292769174947367</v>
      </c>
      <c r="AE326" s="65">
        <f t="shared" si="81"/>
        <v>0.11403303921214279</v>
      </c>
      <c r="AF326" s="65">
        <f t="shared" si="81"/>
        <v>0.11501586684855303</v>
      </c>
      <c r="AG326" s="65">
        <f t="shared" si="81"/>
        <v>0.11587617465870444</v>
      </c>
      <c r="AH326" s="65">
        <f t="shared" si="81"/>
        <v>0.11661396264259698</v>
      </c>
      <c r="AI326" s="65">
        <f t="shared" si="81"/>
        <v>0.11722923080023066</v>
      </c>
      <c r="AJ326" s="66">
        <f t="shared" si="81"/>
        <v>0.11772197913160552</v>
      </c>
    </row>
    <row r="327" spans="1:36" customFormat="1" x14ac:dyDescent="0.3">
      <c r="A327" s="7" t="s">
        <v>472</v>
      </c>
      <c r="B327" s="76" t="s">
        <v>529</v>
      </c>
      <c r="C327" s="172">
        <f t="shared" ref="C327:AJ328" si="82">+C239*C412</f>
        <v>0</v>
      </c>
      <c r="D327" s="172">
        <f t="shared" si="82"/>
        <v>0</v>
      </c>
      <c r="E327" s="172">
        <f t="shared" si="82"/>
        <v>0</v>
      </c>
      <c r="F327" s="172">
        <f t="shared" si="82"/>
        <v>0</v>
      </c>
      <c r="G327" s="172">
        <f t="shared" si="82"/>
        <v>0</v>
      </c>
      <c r="H327" s="172">
        <f t="shared" si="82"/>
        <v>0</v>
      </c>
      <c r="I327" s="172">
        <f t="shared" si="82"/>
        <v>1.7527716684208788E-4</v>
      </c>
      <c r="J327" s="172">
        <f t="shared" si="82"/>
        <v>3.4934152925690515E-4</v>
      </c>
      <c r="K327" s="172">
        <f t="shared" si="82"/>
        <v>5.2192337430087055E-4</v>
      </c>
      <c r="L327" s="172">
        <f t="shared" si="82"/>
        <v>6.9275298903040275E-4</v>
      </c>
      <c r="M327" s="172">
        <f t="shared" si="82"/>
        <v>8.6156066050192067E-4</v>
      </c>
      <c r="N327" s="173">
        <f t="shared" si="82"/>
        <v>1.0280766757718427E-3</v>
      </c>
      <c r="O327" s="65">
        <f t="shared" si="82"/>
        <v>1.1920313218965876E-3</v>
      </c>
      <c r="P327" s="65">
        <f t="shared" si="82"/>
        <v>1.3531548859325743E-3</v>
      </c>
      <c r="Q327" s="65">
        <f t="shared" si="82"/>
        <v>3.4298057116401558E-3</v>
      </c>
      <c r="R327" s="65">
        <f t="shared" si="82"/>
        <v>5.4055519306963297E-3</v>
      </c>
      <c r="S327" s="65">
        <f t="shared" si="82"/>
        <v>7.277927328794012E-3</v>
      </c>
      <c r="T327" s="65">
        <f t="shared" si="82"/>
        <v>9.0446414648650744E-3</v>
      </c>
      <c r="U327" s="65">
        <f t="shared" si="82"/>
        <v>1.0703579671080337E-2</v>
      </c>
      <c r="V327" s="65">
        <f t="shared" si="82"/>
        <v>1.2252803052849582E-2</v>
      </c>
      <c r="W327" s="65">
        <f t="shared" si="82"/>
        <v>1.369054848882155E-2</v>
      </c>
      <c r="X327" s="65">
        <f t="shared" si="82"/>
        <v>1.5015228630883927E-2</v>
      </c>
      <c r="Y327" s="65">
        <f t="shared" si="82"/>
        <v>1.6225431904163364E-2</v>
      </c>
      <c r="Z327" s="65">
        <f t="shared" si="82"/>
        <v>1.7319922507025461E-2</v>
      </c>
      <c r="AA327" s="65">
        <f t="shared" si="82"/>
        <v>1.8838773343691492E-2</v>
      </c>
      <c r="AB327" s="65">
        <f t="shared" si="82"/>
        <v>2.028933739411528E-2</v>
      </c>
      <c r="AC327" s="65">
        <f t="shared" si="82"/>
        <v>2.1670467784321076E-2</v>
      </c>
      <c r="AD327" s="65">
        <f t="shared" si="82"/>
        <v>2.2981117126804108E-2</v>
      </c>
      <c r="AE327" s="65">
        <f t="shared" si="82"/>
        <v>2.4220337520530558E-2</v>
      </c>
      <c r="AF327" s="65">
        <f t="shared" si="82"/>
        <v>2.5387280550937592E-2</v>
      </c>
      <c r="AG327" s="65">
        <f t="shared" si="82"/>
        <v>2.648119728993335E-2</v>
      </c>
      <c r="AH327" s="65">
        <f t="shared" si="82"/>
        <v>2.7501438295896928E-2</v>
      </c>
      <c r="AI327" s="65">
        <f t="shared" si="82"/>
        <v>2.8447453613678432E-2</v>
      </c>
      <c r="AJ327" s="66">
        <f t="shared" si="82"/>
        <v>2.9318792774598902E-2</v>
      </c>
    </row>
    <row r="328" spans="1:36" customFormat="1" x14ac:dyDescent="0.3">
      <c r="A328" s="7" t="s">
        <v>507</v>
      </c>
      <c r="B328" s="76" t="s">
        <v>529</v>
      </c>
      <c r="C328" s="172">
        <f t="shared" si="82"/>
        <v>0</v>
      </c>
      <c r="D328" s="172">
        <f t="shared" si="82"/>
        <v>0</v>
      </c>
      <c r="E328" s="172">
        <f t="shared" si="82"/>
        <v>0</v>
      </c>
      <c r="F328" s="172">
        <f t="shared" si="82"/>
        <v>0</v>
      </c>
      <c r="G328" s="172">
        <f t="shared" si="82"/>
        <v>0</v>
      </c>
      <c r="H328" s="172">
        <f t="shared" si="82"/>
        <v>0</v>
      </c>
      <c r="I328" s="172">
        <f t="shared" si="82"/>
        <v>0</v>
      </c>
      <c r="J328" s="172">
        <f t="shared" si="82"/>
        <v>0</v>
      </c>
      <c r="K328" s="172">
        <f t="shared" si="82"/>
        <v>0</v>
      </c>
      <c r="L328" s="172">
        <f t="shared" si="82"/>
        <v>0</v>
      </c>
      <c r="M328" s="172">
        <f t="shared" si="82"/>
        <v>0</v>
      </c>
      <c r="N328" s="173">
        <f t="shared" si="82"/>
        <v>0</v>
      </c>
      <c r="O328" s="65">
        <f t="shared" si="82"/>
        <v>0</v>
      </c>
      <c r="P328" s="65">
        <f t="shared" si="82"/>
        <v>0</v>
      </c>
      <c r="Q328" s="65">
        <f t="shared" si="82"/>
        <v>3.1944930542627712E-5</v>
      </c>
      <c r="R328" s="65">
        <f t="shared" si="82"/>
        <v>1.0183143354529978E-4</v>
      </c>
      <c r="S328" s="65">
        <f t="shared" si="82"/>
        <v>2.0799505219964626E-4</v>
      </c>
      <c r="T328" s="65">
        <f t="shared" si="82"/>
        <v>3.4859555645834142E-4</v>
      </c>
      <c r="U328" s="65">
        <f t="shared" si="82"/>
        <v>5.2161694303510414E-4</v>
      </c>
      <c r="V328" s="65">
        <f t="shared" si="82"/>
        <v>7.2486743540469767E-4</v>
      </c>
      <c r="W328" s="65">
        <f t="shared" si="82"/>
        <v>9.5597948380292982E-4</v>
      </c>
      <c r="X328" s="65">
        <f t="shared" si="82"/>
        <v>1.2124097652266525E-3</v>
      </c>
      <c r="Y328" s="65">
        <f t="shared" si="82"/>
        <v>1.4914391834337621E-3</v>
      </c>
      <c r="Z328" s="65">
        <f t="shared" si="82"/>
        <v>1.7901728689432004E-3</v>
      </c>
      <c r="AA328" s="65">
        <f t="shared" si="82"/>
        <v>2.1678092534197493E-3</v>
      </c>
      <c r="AB328" s="65">
        <f t="shared" si="82"/>
        <v>2.578087292847293E-3</v>
      </c>
      <c r="AC328" s="65">
        <f t="shared" si="82"/>
        <v>3.0198159291337256E-3</v>
      </c>
      <c r="AD328" s="65">
        <f t="shared" si="82"/>
        <v>3.4917046177159721E-3</v>
      </c>
      <c r="AE328" s="65">
        <f t="shared" si="82"/>
        <v>3.9923633275599814E-3</v>
      </c>
      <c r="AF328" s="65">
        <f t="shared" si="82"/>
        <v>4.5203025411607294E-3</v>
      </c>
      <c r="AG328" s="65">
        <f t="shared" si="82"/>
        <v>5.0739332545422225E-3</v>
      </c>
      <c r="AH328" s="65">
        <f t="shared" si="82"/>
        <v>5.6515669772574904E-3</v>
      </c>
      <c r="AI328" s="65">
        <f t="shared" si="82"/>
        <v>6.2514157323885931E-3</v>
      </c>
      <c r="AJ328" s="66">
        <f t="shared" si="82"/>
        <v>6.8715920565466174E-3</v>
      </c>
    </row>
    <row r="329" spans="1:36" customFormat="1" x14ac:dyDescent="0.3">
      <c r="A329" s="7" t="s">
        <v>229</v>
      </c>
      <c r="B329" s="76" t="s">
        <v>529</v>
      </c>
      <c r="C329" s="178">
        <f t="shared" ref="C329:AJ329" si="83">+C241*C379</f>
        <v>0</v>
      </c>
      <c r="D329" s="178">
        <f t="shared" si="83"/>
        <v>0</v>
      </c>
      <c r="E329" s="178">
        <f t="shared" si="83"/>
        <v>0</v>
      </c>
      <c r="F329" s="178">
        <f t="shared" si="83"/>
        <v>0</v>
      </c>
      <c r="G329" s="178">
        <f t="shared" si="83"/>
        <v>0</v>
      </c>
      <c r="H329" s="178">
        <f t="shared" si="83"/>
        <v>0</v>
      </c>
      <c r="I329" s="178">
        <f t="shared" si="83"/>
        <v>0</v>
      </c>
      <c r="J329" s="178">
        <f t="shared" si="83"/>
        <v>0</v>
      </c>
      <c r="K329" s="178">
        <f t="shared" si="83"/>
        <v>0</v>
      </c>
      <c r="L329" s="178">
        <f t="shared" si="83"/>
        <v>0</v>
      </c>
      <c r="M329" s="178">
        <f t="shared" si="83"/>
        <v>0</v>
      </c>
      <c r="N329" s="179">
        <f t="shared" si="83"/>
        <v>0</v>
      </c>
      <c r="O329" s="65">
        <f t="shared" si="83"/>
        <v>0</v>
      </c>
      <c r="P329" s="65">
        <f t="shared" si="83"/>
        <v>0</v>
      </c>
      <c r="Q329" s="65">
        <f t="shared" si="83"/>
        <v>0</v>
      </c>
      <c r="R329" s="65">
        <f t="shared" si="83"/>
        <v>0</v>
      </c>
      <c r="S329" s="65">
        <f t="shared" si="83"/>
        <v>0</v>
      </c>
      <c r="T329" s="65">
        <f t="shared" si="83"/>
        <v>0</v>
      </c>
      <c r="U329" s="65">
        <f t="shared" si="83"/>
        <v>0</v>
      </c>
      <c r="V329" s="65">
        <f t="shared" si="83"/>
        <v>0</v>
      </c>
      <c r="W329" s="65">
        <f t="shared" si="83"/>
        <v>0</v>
      </c>
      <c r="X329" s="65">
        <f t="shared" si="83"/>
        <v>0</v>
      </c>
      <c r="Y329" s="65">
        <f t="shared" si="83"/>
        <v>0</v>
      </c>
      <c r="Z329" s="65">
        <f t="shared" si="83"/>
        <v>0</v>
      </c>
      <c r="AA329" s="65">
        <f t="shared" si="83"/>
        <v>0</v>
      </c>
      <c r="AB329" s="65">
        <f t="shared" si="83"/>
        <v>0</v>
      </c>
      <c r="AC329" s="65">
        <f t="shared" si="83"/>
        <v>0</v>
      </c>
      <c r="AD329" s="65">
        <f t="shared" si="83"/>
        <v>0</v>
      </c>
      <c r="AE329" s="65">
        <f t="shared" si="83"/>
        <v>0</v>
      </c>
      <c r="AF329" s="65">
        <f t="shared" si="83"/>
        <v>0</v>
      </c>
      <c r="AG329" s="65">
        <f t="shared" si="83"/>
        <v>0</v>
      </c>
      <c r="AH329" s="65">
        <f t="shared" si="83"/>
        <v>0</v>
      </c>
      <c r="AI329" s="65">
        <f t="shared" si="83"/>
        <v>0</v>
      </c>
      <c r="AJ329" s="66">
        <f t="shared" si="83"/>
        <v>0</v>
      </c>
    </row>
    <row r="330" spans="1:36" customFormat="1" x14ac:dyDescent="0.3">
      <c r="A330" s="7" t="s">
        <v>230</v>
      </c>
      <c r="B330" s="76" t="s">
        <v>529</v>
      </c>
      <c r="C330" s="172">
        <f t="shared" ref="C330:AJ330" si="84">+C242*C385</f>
        <v>2.3192891402175398E-3</v>
      </c>
      <c r="D330" s="172">
        <f t="shared" si="84"/>
        <v>2.267876504678783E-3</v>
      </c>
      <c r="E330" s="172">
        <f t="shared" si="84"/>
        <v>2.184953698409237E-3</v>
      </c>
      <c r="F330" s="172">
        <f t="shared" si="84"/>
        <v>2.6116528833021744E-3</v>
      </c>
      <c r="G330" s="172">
        <f t="shared" si="84"/>
        <v>2.232621298642773E-3</v>
      </c>
      <c r="H330" s="172">
        <f t="shared" si="84"/>
        <v>1.9477560895601975E-3</v>
      </c>
      <c r="I330" s="172">
        <f t="shared" si="84"/>
        <v>1.9459794181180311E-3</v>
      </c>
      <c r="J330" s="172">
        <f t="shared" si="84"/>
        <v>1.8585961313695274E-3</v>
      </c>
      <c r="K330" s="172">
        <f t="shared" si="84"/>
        <v>1.7679419389682546E-3</v>
      </c>
      <c r="L330" s="172">
        <f t="shared" si="84"/>
        <v>1.673993869775072E-3</v>
      </c>
      <c r="M330" s="172">
        <f t="shared" si="84"/>
        <v>1.5767289526508375E-3</v>
      </c>
      <c r="N330" s="173">
        <f t="shared" si="84"/>
        <v>1.4761242164564072E-3</v>
      </c>
      <c r="O330" s="65">
        <f t="shared" si="84"/>
        <v>1.3721566900526388E-3</v>
      </c>
      <c r="P330" s="65">
        <f t="shared" si="84"/>
        <v>1.2648034023003906E-3</v>
      </c>
      <c r="Q330" s="65">
        <f t="shared" si="84"/>
        <v>1.1541282915368449E-3</v>
      </c>
      <c r="R330" s="65">
        <f t="shared" si="84"/>
        <v>1.040002586590386E-3</v>
      </c>
      <c r="S330" s="65">
        <f t="shared" si="84"/>
        <v>9.2240315782406482E-4</v>
      </c>
      <c r="T330" s="65">
        <f t="shared" si="84"/>
        <v>8.0130687560093312E-4</v>
      </c>
      <c r="U330" s="65">
        <f t="shared" si="84"/>
        <v>6.7669061028404322E-4</v>
      </c>
      <c r="V330" s="65">
        <f t="shared" si="84"/>
        <v>5.4853123223644459E-4</v>
      </c>
      <c r="W330" s="65">
        <f t="shared" si="84"/>
        <v>4.1680561182118981E-4</v>
      </c>
      <c r="X330" s="65">
        <f t="shared" si="84"/>
        <v>2.8149061940132967E-4</v>
      </c>
      <c r="Y330" s="65">
        <f t="shared" si="84"/>
        <v>1.4256312533991614E-4</v>
      </c>
      <c r="Z330" s="65">
        <f t="shared" si="84"/>
        <v>0</v>
      </c>
      <c r="AA330" s="65">
        <f t="shared" si="84"/>
        <v>0</v>
      </c>
      <c r="AB330" s="65">
        <f t="shared" si="84"/>
        <v>0</v>
      </c>
      <c r="AC330" s="65">
        <f t="shared" si="84"/>
        <v>0</v>
      </c>
      <c r="AD330" s="65">
        <f t="shared" si="84"/>
        <v>0</v>
      </c>
      <c r="AE330" s="65">
        <f t="shared" si="84"/>
        <v>0</v>
      </c>
      <c r="AF330" s="65">
        <f t="shared" si="84"/>
        <v>0</v>
      </c>
      <c r="AG330" s="65">
        <f t="shared" si="84"/>
        <v>0</v>
      </c>
      <c r="AH330" s="65">
        <f t="shared" si="84"/>
        <v>0</v>
      </c>
      <c r="AI330" s="65">
        <f t="shared" si="84"/>
        <v>0</v>
      </c>
      <c r="AJ330" s="66">
        <f t="shared" si="84"/>
        <v>0</v>
      </c>
    </row>
    <row r="331" spans="1:36" customFormat="1" x14ac:dyDescent="0.3">
      <c r="A331" s="7" t="s">
        <v>231</v>
      </c>
      <c r="B331" s="76" t="s">
        <v>529</v>
      </c>
      <c r="C331" s="178">
        <f t="shared" ref="C331:AJ331" si="85">+C243*C395</f>
        <v>1.3325091183806056E-3</v>
      </c>
      <c r="D331" s="178">
        <f t="shared" si="85"/>
        <v>1.4452552776016662E-3</v>
      </c>
      <c r="E331" s="178">
        <f t="shared" si="85"/>
        <v>1.4964615872973355E-3</v>
      </c>
      <c r="F331" s="178">
        <f t="shared" si="85"/>
        <v>1.6804480418223552E-3</v>
      </c>
      <c r="G331" s="178">
        <f t="shared" si="85"/>
        <v>1.5974231024822752E-3</v>
      </c>
      <c r="H331" s="178">
        <f t="shared" si="85"/>
        <v>1.4415404190791248E-3</v>
      </c>
      <c r="I331" s="178">
        <f t="shared" si="85"/>
        <v>1.5518651859581503E-3</v>
      </c>
      <c r="J331" s="178">
        <f t="shared" si="85"/>
        <v>1.6633244372112016E-3</v>
      </c>
      <c r="K331" s="178">
        <f t="shared" si="85"/>
        <v>1.7769974837712331E-3</v>
      </c>
      <c r="L331" s="178">
        <f t="shared" si="85"/>
        <v>1.892884959847977E-3</v>
      </c>
      <c r="M331" s="178">
        <f t="shared" si="85"/>
        <v>2.0109874996511647E-3</v>
      </c>
      <c r="N331" s="179">
        <f t="shared" si="85"/>
        <v>2.1313057373905271E-3</v>
      </c>
      <c r="O331" s="65">
        <f t="shared" si="85"/>
        <v>2.2538403072757964E-3</v>
      </c>
      <c r="P331" s="65">
        <f t="shared" si="85"/>
        <v>2.3785918435167033E-3</v>
      </c>
      <c r="Q331" s="65">
        <f t="shared" si="85"/>
        <v>2.29300732908871E-3</v>
      </c>
      <c r="R331" s="65">
        <f t="shared" si="85"/>
        <v>2.2049391110775976E-3</v>
      </c>
      <c r="S331" s="65">
        <f t="shared" si="85"/>
        <v>2.1143864762485287E-3</v>
      </c>
      <c r="T331" s="65">
        <f t="shared" si="85"/>
        <v>2.0213487113666653E-3</v>
      </c>
      <c r="U331" s="65">
        <f t="shared" si="85"/>
        <v>1.9258251031971717E-3</v>
      </c>
      <c r="V331" s="65">
        <f t="shared" si="85"/>
        <v>1.8278149385052107E-3</v>
      </c>
      <c r="W331" s="65">
        <f t="shared" si="85"/>
        <v>1.7273175040559443E-3</v>
      </c>
      <c r="X331" s="65">
        <f t="shared" si="85"/>
        <v>1.6243320866145359E-3</v>
      </c>
      <c r="Y331" s="65">
        <f t="shared" si="85"/>
        <v>1.518857972946149E-3</v>
      </c>
      <c r="Z331" s="65">
        <f t="shared" si="85"/>
        <v>1.4108944498159458E-3</v>
      </c>
      <c r="AA331" s="65">
        <f t="shared" si="85"/>
        <v>1.2746895009398006E-3</v>
      </c>
      <c r="AB331" s="65">
        <f t="shared" si="85"/>
        <v>1.1409278390060078E-3</v>
      </c>
      <c r="AC331" s="65">
        <f t="shared" si="85"/>
        <v>1.0096101772494046E-3</v>
      </c>
      <c r="AD331" s="65">
        <f t="shared" si="85"/>
        <v>8.807372289048285E-4</v>
      </c>
      <c r="AE331" s="65">
        <f t="shared" si="85"/>
        <v>7.5430970720711599E-4</v>
      </c>
      <c r="AF331" s="65">
        <f t="shared" si="85"/>
        <v>6.3032832539110424E-4</v>
      </c>
      <c r="AG331" s="65">
        <f t="shared" si="85"/>
        <v>5.0879379669163053E-4</v>
      </c>
      <c r="AH331" s="65">
        <f t="shared" si="85"/>
        <v>3.8970683434353217E-4</v>
      </c>
      <c r="AI331" s="65">
        <f t="shared" si="85"/>
        <v>2.7306815158164536E-4</v>
      </c>
      <c r="AJ331" s="66">
        <f t="shared" si="85"/>
        <v>1.5887846164080752E-4</v>
      </c>
    </row>
    <row r="332" spans="1:36" customFormat="1" x14ac:dyDescent="0.3">
      <c r="A332" s="7" t="s">
        <v>232</v>
      </c>
      <c r="B332" s="76" t="s">
        <v>529</v>
      </c>
      <c r="C332" s="172">
        <f t="shared" ref="C332:AJ332" si="86">+C244*C402</f>
        <v>4.336920599867961E-3</v>
      </c>
      <c r="D332" s="172">
        <f t="shared" si="86"/>
        <v>4.2780154332972631E-3</v>
      </c>
      <c r="E332" s="172">
        <f t="shared" si="86"/>
        <v>4.2759899129257237E-3</v>
      </c>
      <c r="F332" s="172">
        <f t="shared" si="86"/>
        <v>4.7365880699884013E-3</v>
      </c>
      <c r="G332" s="172">
        <f t="shared" si="86"/>
        <v>4.6453461587198088E-3</v>
      </c>
      <c r="H332" s="172">
        <f t="shared" si="86"/>
        <v>4.5023825618999624E-3</v>
      </c>
      <c r="I332" s="172">
        <f t="shared" si="86"/>
        <v>4.644728059525551E-3</v>
      </c>
      <c r="J332" s="172">
        <f t="shared" si="86"/>
        <v>4.5935192724683013E-3</v>
      </c>
      <c r="K332" s="172">
        <f t="shared" si="86"/>
        <v>4.5391106853601487E-3</v>
      </c>
      <c r="L332" s="172">
        <f t="shared" si="86"/>
        <v>4.481478588042786E-3</v>
      </c>
      <c r="M332" s="172">
        <f t="shared" si="86"/>
        <v>4.4205992703578991E-3</v>
      </c>
      <c r="N332" s="173">
        <f t="shared" si="86"/>
        <v>4.3564490221471739E-3</v>
      </c>
      <c r="O332" s="65">
        <f t="shared" si="86"/>
        <v>4.2890041332522989E-3</v>
      </c>
      <c r="P332" s="65">
        <f t="shared" si="86"/>
        <v>4.2182408935149632E-3</v>
      </c>
      <c r="Q332" s="65">
        <f t="shared" si="86"/>
        <v>4.1057373475277105E-3</v>
      </c>
      <c r="R332" s="65">
        <f t="shared" si="86"/>
        <v>3.9887848553843809E-3</v>
      </c>
      <c r="S332" s="65">
        <f t="shared" si="86"/>
        <v>3.8673525612601856E-3</v>
      </c>
      <c r="T332" s="65">
        <f t="shared" si="86"/>
        <v>3.7414096093303395E-3</v>
      </c>
      <c r="U332" s="65">
        <f t="shared" si="86"/>
        <v>3.6109251437700589E-3</v>
      </c>
      <c r="V332" s="65">
        <f t="shared" si="86"/>
        <v>3.4758683087545471E-3</v>
      </c>
      <c r="W332" s="65">
        <f t="shared" si="86"/>
        <v>3.3362082484590227E-3</v>
      </c>
      <c r="X332" s="65">
        <f t="shared" si="86"/>
        <v>3.1919141070586975E-3</v>
      </c>
      <c r="Y332" s="65">
        <f t="shared" si="86"/>
        <v>3.0429550287287858E-3</v>
      </c>
      <c r="Z332" s="65">
        <f t="shared" si="86"/>
        <v>2.8893001576445025E-3</v>
      </c>
      <c r="AA332" s="65">
        <f t="shared" si="86"/>
        <v>2.6768410411893498E-3</v>
      </c>
      <c r="AB332" s="65">
        <f t="shared" si="86"/>
        <v>2.4670823741523365E-3</v>
      </c>
      <c r="AC332" s="65">
        <f t="shared" si="86"/>
        <v>2.2600550123582502E-3</v>
      </c>
      <c r="AD332" s="65">
        <f t="shared" si="86"/>
        <v>2.0557898116318773E-3</v>
      </c>
      <c r="AE332" s="65">
        <f t="shared" si="86"/>
        <v>1.8543176277980057E-3</v>
      </c>
      <c r="AF332" s="65">
        <f t="shared" si="86"/>
        <v>1.6556693166814233E-3</v>
      </c>
      <c r="AG332" s="65">
        <f t="shared" si="86"/>
        <v>1.4598757341069135E-3</v>
      </c>
      <c r="AH332" s="65">
        <f t="shared" si="86"/>
        <v>1.2669677358992668E-3</v>
      </c>
      <c r="AI332" s="65">
        <f t="shared" si="86"/>
        <v>1.076976177883269E-3</v>
      </c>
      <c r="AJ332" s="66">
        <f t="shared" si="86"/>
        <v>8.8993191588370791E-4</v>
      </c>
    </row>
    <row r="333" spans="1:36" customFormat="1" x14ac:dyDescent="0.3">
      <c r="A333" s="7" t="s">
        <v>233</v>
      </c>
      <c r="B333" s="76" t="s">
        <v>529</v>
      </c>
      <c r="C333" s="178">
        <f t="shared" ref="C333:AJ333" si="87">+C245*C410</f>
        <v>2.6971183660220538E-4</v>
      </c>
      <c r="D333" s="178">
        <f t="shared" si="87"/>
        <v>2.9197563717223092E-4</v>
      </c>
      <c r="E333" s="178">
        <f t="shared" si="87"/>
        <v>2.9259900075156845E-4</v>
      </c>
      <c r="F333" s="178">
        <f t="shared" si="87"/>
        <v>3.3132619020310457E-4</v>
      </c>
      <c r="G333" s="178">
        <f t="shared" si="87"/>
        <v>3.3900295344194934E-4</v>
      </c>
      <c r="H333" s="178">
        <f t="shared" si="87"/>
        <v>3.3447436619128077E-4</v>
      </c>
      <c r="I333" s="178">
        <f t="shared" si="87"/>
        <v>4.0503959468598161E-4</v>
      </c>
      <c r="J333" s="178">
        <f t="shared" si="87"/>
        <v>4.6300039892377019E-4</v>
      </c>
      <c r="K333" s="178">
        <f t="shared" si="87"/>
        <v>5.2250992941554669E-4</v>
      </c>
      <c r="L333" s="178">
        <f t="shared" si="87"/>
        <v>5.8357846339041855E-4</v>
      </c>
      <c r="M333" s="178">
        <f t="shared" si="87"/>
        <v>6.4621627807749215E-4</v>
      </c>
      <c r="N333" s="179">
        <f t="shared" si="87"/>
        <v>7.1043365070587439E-4</v>
      </c>
      <c r="O333" s="65">
        <f t="shared" si="87"/>
        <v>7.7624085850467196E-4</v>
      </c>
      <c r="P333" s="65">
        <f t="shared" si="87"/>
        <v>8.4364817870299252E-4</v>
      </c>
      <c r="Q333" s="65">
        <f t="shared" si="87"/>
        <v>9.0668366424570275E-4</v>
      </c>
      <c r="R333" s="65">
        <f t="shared" si="87"/>
        <v>9.7118239957184915E-4</v>
      </c>
      <c r="S333" s="65">
        <f t="shared" si="87"/>
        <v>1.037153641428868E-3</v>
      </c>
      <c r="T333" s="65">
        <f t="shared" si="87"/>
        <v>1.1046066465641954E-3</v>
      </c>
      <c r="U333" s="65">
        <f t="shared" si="87"/>
        <v>1.1735506717252689E-3</v>
      </c>
      <c r="V333" s="65">
        <f t="shared" si="87"/>
        <v>1.2439949736595222E-3</v>
      </c>
      <c r="W333" s="65">
        <f t="shared" si="87"/>
        <v>1.3159488091143924E-3</v>
      </c>
      <c r="X333" s="65">
        <f t="shared" si="87"/>
        <v>1.389421434837316E-3</v>
      </c>
      <c r="Y333" s="65">
        <f t="shared" si="87"/>
        <v>1.4644221075757284E-3</v>
      </c>
      <c r="Z333" s="65">
        <f t="shared" si="87"/>
        <v>1.5409600840770681E-3</v>
      </c>
      <c r="AA333" s="65">
        <f t="shared" si="87"/>
        <v>1.5869843315622573E-3</v>
      </c>
      <c r="AB333" s="65">
        <f t="shared" si="87"/>
        <v>1.6320698782853922E-3</v>
      </c>
      <c r="AC333" s="65">
        <f t="shared" si="87"/>
        <v>1.6762074674990357E-3</v>
      </c>
      <c r="AD333" s="65">
        <f t="shared" si="87"/>
        <v>1.719387842455752E-3</v>
      </c>
      <c r="AE333" s="65">
        <f t="shared" si="87"/>
        <v>1.761601746408105E-3</v>
      </c>
      <c r="AF333" s="65">
        <f t="shared" si="87"/>
        <v>1.8028399226086608E-3</v>
      </c>
      <c r="AG333" s="65">
        <f t="shared" si="87"/>
        <v>1.8430931143099789E-3</v>
      </c>
      <c r="AH333" s="65">
        <f t="shared" si="87"/>
        <v>1.882352064764625E-3</v>
      </c>
      <c r="AI333" s="65">
        <f t="shared" si="87"/>
        <v>1.920607517225163E-3</v>
      </c>
      <c r="AJ333" s="66">
        <f t="shared" si="87"/>
        <v>1.9578502149441572E-3</v>
      </c>
    </row>
    <row r="334" spans="1:36" customFormat="1" x14ac:dyDescent="0.3">
      <c r="A334" s="7" t="s">
        <v>234</v>
      </c>
      <c r="B334" s="76" t="s">
        <v>529</v>
      </c>
      <c r="C334" s="172">
        <f t="shared" ref="C334:AJ334" si="88">+C246*C410</f>
        <v>2.6363123107798984E-6</v>
      </c>
      <c r="D334" s="172">
        <f t="shared" si="88"/>
        <v>3.2211479901335273E-6</v>
      </c>
      <c r="E334" s="172">
        <f t="shared" si="88"/>
        <v>2.6117353676738202E-6</v>
      </c>
      <c r="F334" s="172">
        <f t="shared" si="88"/>
        <v>2.8293176047010257E-6</v>
      </c>
      <c r="G334" s="172">
        <f t="shared" si="88"/>
        <v>2.7634650170756772E-6</v>
      </c>
      <c r="H334" s="172">
        <f t="shared" si="88"/>
        <v>1.8587145358961973E-6</v>
      </c>
      <c r="I334" s="172">
        <f t="shared" si="88"/>
        <v>6.8605257630480912E-5</v>
      </c>
      <c r="J334" s="172">
        <f t="shared" si="88"/>
        <v>1.3724437890538533E-4</v>
      </c>
      <c r="K334" s="172">
        <f t="shared" si="88"/>
        <v>2.0786804479910737E-4</v>
      </c>
      <c r="L334" s="172">
        <f t="shared" si="88"/>
        <v>2.8048962809153644E-4</v>
      </c>
      <c r="M334" s="172">
        <f t="shared" si="88"/>
        <v>3.5512250156256333E-4</v>
      </c>
      <c r="N334" s="173">
        <f t="shared" si="88"/>
        <v>4.317800379920895E-4</v>
      </c>
      <c r="O334" s="65">
        <f t="shared" si="88"/>
        <v>5.1047561016000253E-4</v>
      </c>
      <c r="P334" s="65">
        <f t="shared" si="88"/>
        <v>5.9122259084619193E-4</v>
      </c>
      <c r="Q334" s="65">
        <f t="shared" si="88"/>
        <v>6.4213179800652837E-4</v>
      </c>
      <c r="R334" s="65">
        <f t="shared" si="88"/>
        <v>6.9425169835934573E-4</v>
      </c>
      <c r="S334" s="65">
        <f t="shared" si="88"/>
        <v>7.4758999362919715E-4</v>
      </c>
      <c r="T334" s="65">
        <f t="shared" si="88"/>
        <v>8.021543855406398E-4</v>
      </c>
      <c r="U334" s="65">
        <f t="shared" si="88"/>
        <v>8.5795257581823146E-4</v>
      </c>
      <c r="V334" s="65">
        <f t="shared" si="88"/>
        <v>9.1499226618652128E-4</v>
      </c>
      <c r="W334" s="65">
        <f t="shared" si="88"/>
        <v>9.7328115837007172E-4</v>
      </c>
      <c r="X334" s="65">
        <f t="shared" si="88"/>
        <v>1.0328269540934294E-3</v>
      </c>
      <c r="Y334" s="65">
        <f t="shared" si="88"/>
        <v>1.0936373550811532E-3</v>
      </c>
      <c r="Z334" s="65">
        <f t="shared" si="88"/>
        <v>1.1557200630578021E-3</v>
      </c>
      <c r="AA334" s="65">
        <f t="shared" si="88"/>
        <v>1.032495830173036E-3</v>
      </c>
      <c r="AB334" s="65">
        <f t="shared" si="88"/>
        <v>9.1092272276394059E-4</v>
      </c>
      <c r="AC334" s="65">
        <f t="shared" si="88"/>
        <v>7.9101925432538845E-4</v>
      </c>
      <c r="AD334" s="65">
        <f t="shared" si="88"/>
        <v>6.7280393835225151E-4</v>
      </c>
      <c r="AE334" s="65">
        <f t="shared" si="88"/>
        <v>5.562952883394021E-4</v>
      </c>
      <c r="AF334" s="65">
        <f t="shared" si="88"/>
        <v>4.4151181778171323E-4</v>
      </c>
      <c r="AG334" s="65">
        <f t="shared" si="88"/>
        <v>3.2847204017405588E-4</v>
      </c>
      <c r="AH334" s="65">
        <f t="shared" si="88"/>
        <v>2.1719446901130108E-4</v>
      </c>
      <c r="AI334" s="65">
        <f t="shared" si="88"/>
        <v>1.07697617788327E-4</v>
      </c>
      <c r="AJ334" s="66">
        <f t="shared" si="88"/>
        <v>0</v>
      </c>
    </row>
    <row r="335" spans="1:36" customFormat="1" x14ac:dyDescent="0.3">
      <c r="A335" s="7" t="s">
        <v>235</v>
      </c>
      <c r="B335" s="76" t="s">
        <v>529</v>
      </c>
      <c r="C335" s="178">
        <f t="shared" ref="C335:AJ335" si="89">+C247*C416</f>
        <v>1.0760193869543676E-2</v>
      </c>
      <c r="D335" s="178">
        <f t="shared" si="89"/>
        <v>1.12015678883796E-2</v>
      </c>
      <c r="E335" s="178">
        <f t="shared" si="89"/>
        <v>1.1107334482952763E-2</v>
      </c>
      <c r="F335" s="178">
        <f t="shared" si="89"/>
        <v>1.237809151622012E-2</v>
      </c>
      <c r="G335" s="178">
        <f t="shared" si="89"/>
        <v>1.2584276491869691E-2</v>
      </c>
      <c r="H335" s="178">
        <f t="shared" si="89"/>
        <v>1.1833556500231227E-2</v>
      </c>
      <c r="I335" s="178">
        <f t="shared" si="89"/>
        <v>1.3991157311199886E-2</v>
      </c>
      <c r="J335" s="178">
        <f t="shared" si="89"/>
        <v>1.4296220943236092E-2</v>
      </c>
      <c r="K335" s="178">
        <f t="shared" si="89"/>
        <v>1.4595136903977485E-2</v>
      </c>
      <c r="L335" s="178">
        <f t="shared" si="89"/>
        <v>1.48915034429814E-2</v>
      </c>
      <c r="M335" s="178">
        <f t="shared" si="89"/>
        <v>1.5182700379303797E-2</v>
      </c>
      <c r="N335" s="179">
        <f t="shared" si="89"/>
        <v>1.5464764543828623E-2</v>
      </c>
      <c r="O335" s="65">
        <f t="shared" si="89"/>
        <v>1.5738188302699657E-2</v>
      </c>
      <c r="P335" s="65">
        <f t="shared" si="89"/>
        <v>1.599839175908686E-2</v>
      </c>
      <c r="Q335" s="65">
        <f t="shared" si="89"/>
        <v>1.6901168849347534E-2</v>
      </c>
      <c r="R335" s="65">
        <f t="shared" si="89"/>
        <v>1.7800536962810861E-2</v>
      </c>
      <c r="S335" s="65">
        <f t="shared" si="89"/>
        <v>1.8694698486977232E-2</v>
      </c>
      <c r="T335" s="65">
        <f t="shared" si="89"/>
        <v>1.9573980013102961E-2</v>
      </c>
      <c r="U335" s="65">
        <f t="shared" si="89"/>
        <v>2.0471273886410277E-2</v>
      </c>
      <c r="V335" s="65">
        <f t="shared" si="89"/>
        <v>2.1411829041742349E-2</v>
      </c>
      <c r="W335" s="65">
        <f t="shared" si="89"/>
        <v>2.2374551877341411E-2</v>
      </c>
      <c r="X335" s="65">
        <f t="shared" si="89"/>
        <v>2.3371903122981857E-2</v>
      </c>
      <c r="Y335" s="65">
        <f t="shared" si="89"/>
        <v>2.4411573165163018E-2</v>
      </c>
      <c r="Z335" s="65">
        <f t="shared" si="89"/>
        <v>2.5503528521734844E-2</v>
      </c>
      <c r="AA335" s="65">
        <f t="shared" si="89"/>
        <v>2.6173473520572206E-2</v>
      </c>
      <c r="AB335" s="65">
        <f t="shared" si="89"/>
        <v>2.6844999225040009E-2</v>
      </c>
      <c r="AC335" s="65">
        <f t="shared" si="89"/>
        <v>2.7526347518925947E-2</v>
      </c>
      <c r="AD335" s="65">
        <f t="shared" si="89"/>
        <v>2.8216564901658914E-2</v>
      </c>
      <c r="AE335" s="65">
        <f t="shared" si="89"/>
        <v>2.8916542013932876E-2</v>
      </c>
      <c r="AF335" s="65">
        <f t="shared" si="89"/>
        <v>2.9641279152083762E-2</v>
      </c>
      <c r="AG335" s="65">
        <f t="shared" si="89"/>
        <v>3.0392484775401938E-2</v>
      </c>
      <c r="AH335" s="65">
        <f t="shared" si="89"/>
        <v>3.1180221594407181E-2</v>
      </c>
      <c r="AI335" s="65">
        <f t="shared" si="89"/>
        <v>3.2004726563713483E-2</v>
      </c>
      <c r="AJ335" s="66">
        <f t="shared" si="89"/>
        <v>3.2880792375532354E-2</v>
      </c>
    </row>
    <row r="336" spans="1:36" customFormat="1" x14ac:dyDescent="0.3">
      <c r="A336" s="7" t="s">
        <v>236</v>
      </c>
      <c r="B336" s="76" t="s">
        <v>529</v>
      </c>
      <c r="C336" s="172">
        <f t="shared" ref="C336:AJ336" si="90">+C248*C379</f>
        <v>0</v>
      </c>
      <c r="D336" s="172">
        <f t="shared" si="90"/>
        <v>0</v>
      </c>
      <c r="E336" s="172">
        <f t="shared" si="90"/>
        <v>0</v>
      </c>
      <c r="F336" s="172">
        <f t="shared" si="90"/>
        <v>0</v>
      </c>
      <c r="G336" s="172">
        <f t="shared" si="90"/>
        <v>0</v>
      </c>
      <c r="H336" s="172">
        <f t="shared" si="90"/>
        <v>0</v>
      </c>
      <c r="I336" s="172">
        <f t="shared" si="90"/>
        <v>0</v>
      </c>
      <c r="J336" s="172">
        <f t="shared" si="90"/>
        <v>0</v>
      </c>
      <c r="K336" s="172">
        <f t="shared" si="90"/>
        <v>0</v>
      </c>
      <c r="L336" s="172">
        <f t="shared" si="90"/>
        <v>0</v>
      </c>
      <c r="M336" s="172">
        <f t="shared" si="90"/>
        <v>0</v>
      </c>
      <c r="N336" s="173">
        <f t="shared" si="90"/>
        <v>0</v>
      </c>
      <c r="O336" s="65">
        <f t="shared" si="90"/>
        <v>0</v>
      </c>
      <c r="P336" s="65">
        <f t="shared" si="90"/>
        <v>0</v>
      </c>
      <c r="Q336" s="65">
        <f t="shared" si="90"/>
        <v>0</v>
      </c>
      <c r="R336" s="65">
        <f t="shared" si="90"/>
        <v>0</v>
      </c>
      <c r="S336" s="65">
        <f t="shared" si="90"/>
        <v>0</v>
      </c>
      <c r="T336" s="65">
        <f t="shared" si="90"/>
        <v>0</v>
      </c>
      <c r="U336" s="65">
        <f t="shared" si="90"/>
        <v>0</v>
      </c>
      <c r="V336" s="65">
        <f t="shared" si="90"/>
        <v>0</v>
      </c>
      <c r="W336" s="65">
        <f t="shared" si="90"/>
        <v>0</v>
      </c>
      <c r="X336" s="65">
        <f t="shared" si="90"/>
        <v>0</v>
      </c>
      <c r="Y336" s="65">
        <f t="shared" si="90"/>
        <v>0</v>
      </c>
      <c r="Z336" s="65">
        <f t="shared" si="90"/>
        <v>0</v>
      </c>
      <c r="AA336" s="65">
        <f t="shared" si="90"/>
        <v>0</v>
      </c>
      <c r="AB336" s="65">
        <f t="shared" si="90"/>
        <v>0</v>
      </c>
      <c r="AC336" s="65">
        <f t="shared" si="90"/>
        <v>0</v>
      </c>
      <c r="AD336" s="65">
        <f t="shared" si="90"/>
        <v>0</v>
      </c>
      <c r="AE336" s="65">
        <f t="shared" si="90"/>
        <v>0</v>
      </c>
      <c r="AF336" s="65">
        <f t="shared" si="90"/>
        <v>0</v>
      </c>
      <c r="AG336" s="65">
        <f t="shared" si="90"/>
        <v>0</v>
      </c>
      <c r="AH336" s="65">
        <f t="shared" si="90"/>
        <v>0</v>
      </c>
      <c r="AI336" s="65">
        <f t="shared" si="90"/>
        <v>0</v>
      </c>
      <c r="AJ336" s="66">
        <f t="shared" si="90"/>
        <v>0</v>
      </c>
    </row>
    <row r="337" spans="1:36" customFormat="1" x14ac:dyDescent="0.3">
      <c r="A337" s="7" t="s">
        <v>237</v>
      </c>
      <c r="B337" s="76" t="s">
        <v>529</v>
      </c>
      <c r="C337" s="169">
        <f t="shared" ref="C337:AJ337" si="91">+C249*C385</f>
        <v>4.9837031000227021E-4</v>
      </c>
      <c r="D337" s="169">
        <f t="shared" si="91"/>
        <v>6.0742916728934724E-4</v>
      </c>
      <c r="E337" s="169">
        <f t="shared" si="91"/>
        <v>5.7911524564908967E-4</v>
      </c>
      <c r="F337" s="169">
        <f t="shared" si="91"/>
        <v>4.490492492184468E-4</v>
      </c>
      <c r="G337" s="169">
        <f t="shared" si="91"/>
        <v>3.5744317168630963E-4</v>
      </c>
      <c r="H337" s="169">
        <f t="shared" si="91"/>
        <v>4.7939814509402671E-4</v>
      </c>
      <c r="I337" s="169">
        <f t="shared" si="91"/>
        <v>4.7531486421461736E-4</v>
      </c>
      <c r="J337" s="169">
        <f t="shared" si="91"/>
        <v>4.7798287717010143E-4</v>
      </c>
      <c r="K337" s="169">
        <f t="shared" si="91"/>
        <v>4.7773190266104119E-4</v>
      </c>
      <c r="L337" s="169">
        <f t="shared" si="91"/>
        <v>4.7438593157294337E-4</v>
      </c>
      <c r="M337" s="169">
        <f t="shared" si="91"/>
        <v>4.6776727303021693E-4</v>
      </c>
      <c r="N337" s="170">
        <f t="shared" si="91"/>
        <v>4.5769655439616548E-4</v>
      </c>
      <c r="O337" s="65">
        <f t="shared" si="91"/>
        <v>4.4399272127298994E-4</v>
      </c>
      <c r="P337" s="65">
        <f t="shared" si="91"/>
        <v>4.2647303750178311E-4</v>
      </c>
      <c r="Q337" s="65">
        <f t="shared" si="91"/>
        <v>3.916836352498687E-4</v>
      </c>
      <c r="R337" s="65">
        <f t="shared" si="91"/>
        <v>3.5518112714428467E-4</v>
      </c>
      <c r="S337" s="65">
        <f t="shared" si="91"/>
        <v>3.169531027552992E-4</v>
      </c>
      <c r="T337" s="65">
        <f t="shared" si="91"/>
        <v>2.7698715165318526E-4</v>
      </c>
      <c r="U337" s="65">
        <f t="shared" si="91"/>
        <v>2.3527086340821449E-4</v>
      </c>
      <c r="V337" s="65">
        <f t="shared" si="91"/>
        <v>1.9179182759065846E-4</v>
      </c>
      <c r="W337" s="65">
        <f t="shared" si="91"/>
        <v>1.4653763377078704E-4</v>
      </c>
      <c r="X337" s="65">
        <f t="shared" si="91"/>
        <v>9.949587151887269E-5</v>
      </c>
      <c r="Y337" s="65">
        <f t="shared" si="91"/>
        <v>5.0654130405186629E-5</v>
      </c>
      <c r="Z337" s="65">
        <f t="shared" si="91"/>
        <v>0</v>
      </c>
      <c r="AA337" s="65">
        <f t="shared" si="91"/>
        <v>0</v>
      </c>
      <c r="AB337" s="65">
        <f t="shared" si="91"/>
        <v>0</v>
      </c>
      <c r="AC337" s="65">
        <f t="shared" si="91"/>
        <v>0</v>
      </c>
      <c r="AD337" s="65">
        <f t="shared" si="91"/>
        <v>0</v>
      </c>
      <c r="AE337" s="65">
        <f t="shared" si="91"/>
        <v>0</v>
      </c>
      <c r="AF337" s="65">
        <f t="shared" si="91"/>
        <v>0</v>
      </c>
      <c r="AG337" s="65">
        <f t="shared" si="91"/>
        <v>0</v>
      </c>
      <c r="AH337" s="65">
        <f t="shared" si="91"/>
        <v>0</v>
      </c>
      <c r="AI337" s="65">
        <f t="shared" si="91"/>
        <v>0</v>
      </c>
      <c r="AJ337" s="66">
        <f t="shared" si="91"/>
        <v>0</v>
      </c>
    </row>
    <row r="338" spans="1:36" customFormat="1" x14ac:dyDescent="0.3">
      <c r="A338" s="7" t="s">
        <v>238</v>
      </c>
      <c r="B338" s="76" t="s">
        <v>529</v>
      </c>
      <c r="C338" s="175">
        <f t="shared" ref="C338:AJ338" si="92">+C250*C388</f>
        <v>3.6800126221343327E-4</v>
      </c>
      <c r="D338" s="175">
        <f t="shared" si="92"/>
        <v>3.826182895536019E-4</v>
      </c>
      <c r="E338" s="175">
        <f t="shared" si="92"/>
        <v>4.4019092658518225E-4</v>
      </c>
      <c r="F338" s="175">
        <f t="shared" si="92"/>
        <v>3.3671323898580905E-4</v>
      </c>
      <c r="G338" s="175">
        <f t="shared" si="92"/>
        <v>3.6369365214377984E-4</v>
      </c>
      <c r="H338" s="175">
        <f t="shared" si="92"/>
        <v>2.2620880903851867E-4</v>
      </c>
      <c r="I338" s="175">
        <f t="shared" si="92"/>
        <v>2.5147269352328831E-4</v>
      </c>
      <c r="J338" s="175">
        <f t="shared" si="92"/>
        <v>2.3426780770588929E-4</v>
      </c>
      <c r="K338" s="175">
        <f t="shared" si="92"/>
        <v>2.1633019018819544E-4</v>
      </c>
      <c r="L338" s="175">
        <f t="shared" si="92"/>
        <v>1.9786624601190664E-4</v>
      </c>
      <c r="M338" s="175">
        <f t="shared" si="92"/>
        <v>1.7908250897848648E-4</v>
      </c>
      <c r="N338" s="176">
        <f t="shared" si="92"/>
        <v>1.6018564164917539E-4</v>
      </c>
      <c r="O338" s="65">
        <f t="shared" si="92"/>
        <v>1.4138243534498408E-4</v>
      </c>
      <c r="P338" s="65">
        <f t="shared" si="92"/>
        <v>1.2287981014670507E-4</v>
      </c>
      <c r="Q338" s="65">
        <f t="shared" si="92"/>
        <v>1.0144796295119768E-4</v>
      </c>
      <c r="R338" s="65">
        <f t="shared" si="92"/>
        <v>8.2045552223230337E-5</v>
      </c>
      <c r="S338" s="65">
        <f t="shared" si="92"/>
        <v>6.4673528135882096E-5</v>
      </c>
      <c r="T338" s="65">
        <f t="shared" si="92"/>
        <v>4.9332840862225472E-5</v>
      </c>
      <c r="U338" s="65">
        <f t="shared" si="92"/>
        <v>3.6024440575335328E-5</v>
      </c>
      <c r="V338" s="65">
        <f t="shared" si="92"/>
        <v>2.4749277448285466E-5</v>
      </c>
      <c r="W338" s="65">
        <f t="shared" si="92"/>
        <v>1.5508301654152938E-5</v>
      </c>
      <c r="X338" s="65">
        <f t="shared" si="92"/>
        <v>8.3024633660113147E-6</v>
      </c>
      <c r="Y338" s="65">
        <f t="shared" si="92"/>
        <v>3.1327127569351411E-6</v>
      </c>
      <c r="Z338" s="65">
        <f t="shared" si="92"/>
        <v>0</v>
      </c>
      <c r="AA338" s="65">
        <f t="shared" si="92"/>
        <v>0</v>
      </c>
      <c r="AB338" s="65">
        <f t="shared" si="92"/>
        <v>0</v>
      </c>
      <c r="AC338" s="65">
        <f t="shared" si="92"/>
        <v>0</v>
      </c>
      <c r="AD338" s="65">
        <f t="shared" si="92"/>
        <v>0</v>
      </c>
      <c r="AE338" s="65">
        <f t="shared" si="92"/>
        <v>0</v>
      </c>
      <c r="AF338" s="65">
        <f t="shared" si="92"/>
        <v>0</v>
      </c>
      <c r="AG338" s="65">
        <f t="shared" si="92"/>
        <v>0</v>
      </c>
      <c r="AH338" s="65">
        <f t="shared" si="92"/>
        <v>0</v>
      </c>
      <c r="AI338" s="65">
        <f t="shared" si="92"/>
        <v>0</v>
      </c>
      <c r="AJ338" s="66">
        <f t="shared" si="92"/>
        <v>0</v>
      </c>
    </row>
    <row r="339" spans="1:36" customFormat="1" x14ac:dyDescent="0.3">
      <c r="A339" s="7" t="s">
        <v>239</v>
      </c>
      <c r="B339" s="76" t="s">
        <v>529</v>
      </c>
      <c r="C339" s="172">
        <f t="shared" ref="C339:AJ339" si="93">+C251*C395</f>
        <v>1.3577841279924291E-3</v>
      </c>
      <c r="D339" s="172">
        <f t="shared" si="93"/>
        <v>1.3840346508427527E-3</v>
      </c>
      <c r="E339" s="172">
        <f t="shared" si="93"/>
        <v>1.2984603186794897E-3</v>
      </c>
      <c r="F339" s="172">
        <f t="shared" si="93"/>
        <v>1.1517315748201375E-3</v>
      </c>
      <c r="G339" s="172">
        <f t="shared" si="93"/>
        <v>1.3193512774490467E-3</v>
      </c>
      <c r="H339" s="172">
        <f t="shared" si="93"/>
        <v>1.254210764995852E-3</v>
      </c>
      <c r="I339" s="172">
        <f t="shared" si="93"/>
        <v>1.3382909418239934E-3</v>
      </c>
      <c r="J339" s="172">
        <f t="shared" si="93"/>
        <v>1.4236412484005439E-3</v>
      </c>
      <c r="K339" s="172">
        <f t="shared" si="93"/>
        <v>1.5112008206586227E-3</v>
      </c>
      <c r="L339" s="172">
        <f t="shared" si="93"/>
        <v>1.6009702929532391E-3</v>
      </c>
      <c r="M339" s="172">
        <f t="shared" si="93"/>
        <v>1.6929502996394018E-3</v>
      </c>
      <c r="N339" s="173">
        <f t="shared" si="93"/>
        <v>1.7871414750721196E-3</v>
      </c>
      <c r="O339" s="65">
        <f t="shared" si="93"/>
        <v>1.8835444536064005E-3</v>
      </c>
      <c r="P339" s="65">
        <f t="shared" si="93"/>
        <v>1.9821598695972525E-3</v>
      </c>
      <c r="Q339" s="65">
        <f t="shared" si="93"/>
        <v>1.8898412052928929E-3</v>
      </c>
      <c r="R339" s="65">
        <f t="shared" si="93"/>
        <v>1.797504710117607E-3</v>
      </c>
      <c r="S339" s="65">
        <f t="shared" si="93"/>
        <v>1.7051503840713937E-3</v>
      </c>
      <c r="T339" s="65">
        <f t="shared" si="93"/>
        <v>1.6127782271542544E-3</v>
      </c>
      <c r="U339" s="65">
        <f t="shared" si="93"/>
        <v>1.520388239366188E-3</v>
      </c>
      <c r="V339" s="65">
        <f t="shared" si="93"/>
        <v>1.4279804207071958E-3</v>
      </c>
      <c r="W339" s="65">
        <f t="shared" si="93"/>
        <v>1.3355547711772764E-3</v>
      </c>
      <c r="X339" s="65">
        <f t="shared" si="93"/>
        <v>1.2431112907764306E-3</v>
      </c>
      <c r="Y339" s="65">
        <f t="shared" si="93"/>
        <v>1.1506499795046583E-3</v>
      </c>
      <c r="Z339" s="65">
        <f t="shared" si="93"/>
        <v>1.0581708373619593E-3</v>
      </c>
      <c r="AA339" s="65">
        <f t="shared" si="93"/>
        <v>9.7184712192864261E-4</v>
      </c>
      <c r="AB339" s="65">
        <f t="shared" si="93"/>
        <v>8.8286082780226777E-4</v>
      </c>
      <c r="AC339" s="65">
        <f t="shared" si="93"/>
        <v>7.9121119080265243E-4</v>
      </c>
      <c r="AD339" s="65">
        <f t="shared" si="93"/>
        <v>6.9689744674961379E-4</v>
      </c>
      <c r="AE339" s="65">
        <f t="shared" si="93"/>
        <v>5.999188314629694E-4</v>
      </c>
      <c r="AF339" s="65">
        <f t="shared" si="93"/>
        <v>5.0027458076253657E-4</v>
      </c>
      <c r="AG339" s="65">
        <f t="shared" si="93"/>
        <v>3.9796393046813265E-4</v>
      </c>
      <c r="AH339" s="65">
        <f t="shared" si="93"/>
        <v>2.929861163995756E-4</v>
      </c>
      <c r="AI339" s="65">
        <f t="shared" si="93"/>
        <v>1.8534037437668239E-4</v>
      </c>
      <c r="AJ339" s="66">
        <f t="shared" si="93"/>
        <v>7.5025940219270232E-5</v>
      </c>
    </row>
    <row r="340" spans="1:36" customFormat="1" x14ac:dyDescent="0.3">
      <c r="A340" s="7" t="s">
        <v>240</v>
      </c>
      <c r="B340" s="76" t="s">
        <v>529</v>
      </c>
      <c r="C340" s="169">
        <f t="shared" ref="C340:AJ341" si="94">+C252*C402</f>
        <v>1.8582047322532119E-4</v>
      </c>
      <c r="D340" s="169">
        <f t="shared" si="94"/>
        <v>1.7679453423850475E-4</v>
      </c>
      <c r="E340" s="169">
        <f t="shared" si="94"/>
        <v>1.5478115934777472E-4</v>
      </c>
      <c r="F340" s="169">
        <f t="shared" si="94"/>
        <v>1.1325872330243955E-4</v>
      </c>
      <c r="G340" s="169">
        <f t="shared" si="94"/>
        <v>1.4185518417445154E-4</v>
      </c>
      <c r="H340" s="169">
        <f t="shared" si="94"/>
        <v>1.7031915452442607E-4</v>
      </c>
      <c r="I340" s="169">
        <f t="shared" si="94"/>
        <v>1.815230838428524E-4</v>
      </c>
      <c r="J340" s="169">
        <f t="shared" si="94"/>
        <v>1.8511380467667725E-4</v>
      </c>
      <c r="K340" s="169">
        <f t="shared" si="94"/>
        <v>1.8829525207401398E-4</v>
      </c>
      <c r="L340" s="169">
        <f t="shared" si="94"/>
        <v>1.9106386771482485E-4</v>
      </c>
      <c r="M340" s="169">
        <f t="shared" si="94"/>
        <v>1.9341609327907177E-4</v>
      </c>
      <c r="N340" s="170">
        <f t="shared" si="94"/>
        <v>1.9534837044671668E-4</v>
      </c>
      <c r="O340" s="65">
        <f t="shared" si="94"/>
        <v>1.9685714089772135E-4</v>
      </c>
      <c r="P340" s="65">
        <f t="shared" si="94"/>
        <v>1.9793884631204796E-4</v>
      </c>
      <c r="Q340" s="65">
        <f t="shared" si="94"/>
        <v>1.9208255948122485E-4</v>
      </c>
      <c r="R340" s="65">
        <f t="shared" si="94"/>
        <v>1.8619126150984762E-4</v>
      </c>
      <c r="S340" s="65">
        <f t="shared" si="94"/>
        <v>1.802649523979163E-4</v>
      </c>
      <c r="T340" s="65">
        <f t="shared" si="94"/>
        <v>1.7430363214543092E-4</v>
      </c>
      <c r="U340" s="65">
        <f t="shared" si="94"/>
        <v>1.6830730075239166E-4</v>
      </c>
      <c r="V340" s="65">
        <f t="shared" si="94"/>
        <v>1.6227595821879804E-4</v>
      </c>
      <c r="W340" s="65">
        <f t="shared" si="94"/>
        <v>1.5620960454465038E-4</v>
      </c>
      <c r="X340" s="65">
        <f t="shared" si="94"/>
        <v>1.5010823972994863E-4</v>
      </c>
      <c r="Y340" s="65">
        <f t="shared" si="94"/>
        <v>1.4397186377469281E-4</v>
      </c>
      <c r="Z340" s="65">
        <f t="shared" si="94"/>
        <v>1.3780047667888301E-4</v>
      </c>
      <c r="AA340" s="65">
        <f t="shared" si="94"/>
        <v>1.3334866615508591E-4</v>
      </c>
      <c r="AB340" s="65">
        <f t="shared" si="94"/>
        <v>1.2869540690735022E-4</v>
      </c>
      <c r="AC340" s="65">
        <f t="shared" si="94"/>
        <v>1.2383929849005382E-4</v>
      </c>
      <c r="AD340" s="65">
        <f t="shared" si="94"/>
        <v>1.1877894045757458E-4</v>
      </c>
      <c r="AE340" s="65">
        <f t="shared" si="94"/>
        <v>1.1351293236429022E-4</v>
      </c>
      <c r="AF340" s="65">
        <f t="shared" si="94"/>
        <v>1.0803987376457874E-4</v>
      </c>
      <c r="AG340" s="65">
        <f t="shared" si="94"/>
        <v>1.0235836421281777E-4</v>
      </c>
      <c r="AH340" s="65">
        <f t="shared" si="94"/>
        <v>9.6467003263385245E-5</v>
      </c>
      <c r="AI340" s="65">
        <f t="shared" si="94"/>
        <v>9.0364390470659025E-5</v>
      </c>
      <c r="AJ340" s="66">
        <f t="shared" si="94"/>
        <v>8.4049125389016872E-5</v>
      </c>
    </row>
    <row r="341" spans="1:36" customFormat="1" x14ac:dyDescent="0.3">
      <c r="A341" s="7" t="s">
        <v>241</v>
      </c>
      <c r="B341" s="76" t="s">
        <v>529</v>
      </c>
      <c r="C341" s="175">
        <f t="shared" si="94"/>
        <v>8.1979860302707368E-6</v>
      </c>
      <c r="D341" s="175">
        <f t="shared" si="94"/>
        <v>9.1332684254568112E-6</v>
      </c>
      <c r="E341" s="175">
        <f t="shared" si="94"/>
        <v>8.7379230000249665E-6</v>
      </c>
      <c r="F341" s="175">
        <f t="shared" si="94"/>
        <v>1.0186240602482081E-5</v>
      </c>
      <c r="G341" s="175">
        <f t="shared" si="94"/>
        <v>1.235182332212341E-5</v>
      </c>
      <c r="H341" s="175">
        <f t="shared" si="94"/>
        <v>8.2166789591948134E-9</v>
      </c>
      <c r="I341" s="175">
        <f t="shared" si="94"/>
        <v>0</v>
      </c>
      <c r="J341" s="175">
        <f t="shared" si="94"/>
        <v>0</v>
      </c>
      <c r="K341" s="175">
        <f t="shared" si="94"/>
        <v>0</v>
      </c>
      <c r="L341" s="175">
        <f t="shared" si="94"/>
        <v>0</v>
      </c>
      <c r="M341" s="175">
        <f t="shared" si="94"/>
        <v>0</v>
      </c>
      <c r="N341" s="176">
        <f t="shared" si="94"/>
        <v>0</v>
      </c>
      <c r="O341" s="65">
        <f t="shared" si="94"/>
        <v>0</v>
      </c>
      <c r="P341" s="65">
        <f t="shared" si="94"/>
        <v>0</v>
      </c>
      <c r="Q341" s="65">
        <f t="shared" si="94"/>
        <v>0</v>
      </c>
      <c r="R341" s="65">
        <f t="shared" si="94"/>
        <v>0</v>
      </c>
      <c r="S341" s="65">
        <f t="shared" si="94"/>
        <v>0</v>
      </c>
      <c r="T341" s="65">
        <f t="shared" si="94"/>
        <v>0</v>
      </c>
      <c r="U341" s="65">
        <f t="shared" si="94"/>
        <v>0</v>
      </c>
      <c r="V341" s="65">
        <f t="shared" si="94"/>
        <v>0</v>
      </c>
      <c r="W341" s="65">
        <f t="shared" si="94"/>
        <v>0</v>
      </c>
      <c r="X341" s="65">
        <f t="shared" si="94"/>
        <v>0</v>
      </c>
      <c r="Y341" s="65">
        <f t="shared" si="94"/>
        <v>0</v>
      </c>
      <c r="Z341" s="65">
        <f t="shared" si="94"/>
        <v>0</v>
      </c>
      <c r="AA341" s="65">
        <f t="shared" si="94"/>
        <v>0</v>
      </c>
      <c r="AB341" s="65">
        <f t="shared" si="94"/>
        <v>0</v>
      </c>
      <c r="AC341" s="65">
        <f t="shared" si="94"/>
        <v>0</v>
      </c>
      <c r="AD341" s="65">
        <f t="shared" si="94"/>
        <v>0</v>
      </c>
      <c r="AE341" s="65">
        <f t="shared" si="94"/>
        <v>0</v>
      </c>
      <c r="AF341" s="65">
        <f t="shared" si="94"/>
        <v>0</v>
      </c>
      <c r="AG341" s="65">
        <f t="shared" si="94"/>
        <v>0</v>
      </c>
      <c r="AH341" s="65">
        <f t="shared" si="94"/>
        <v>0</v>
      </c>
      <c r="AI341" s="65">
        <f t="shared" si="94"/>
        <v>0</v>
      </c>
      <c r="AJ341" s="66">
        <f t="shared" si="94"/>
        <v>0</v>
      </c>
    </row>
    <row r="342" spans="1:36" customFormat="1" x14ac:dyDescent="0.3">
      <c r="A342" s="7" t="s">
        <v>242</v>
      </c>
      <c r="B342" s="76" t="s">
        <v>529</v>
      </c>
      <c r="C342" s="172">
        <f t="shared" ref="C342:AJ342" si="95">+C254*C410</f>
        <v>1.8774083146133095E-4</v>
      </c>
      <c r="D342" s="172">
        <f t="shared" si="95"/>
        <v>1.9729804912625655E-4</v>
      </c>
      <c r="E342" s="172">
        <f t="shared" si="95"/>
        <v>2.0377218810553978E-4</v>
      </c>
      <c r="F342" s="172">
        <f t="shared" si="95"/>
        <v>2.2808884436305291E-4</v>
      </c>
      <c r="G342" s="172">
        <f t="shared" si="95"/>
        <v>2.332940196290429E-4</v>
      </c>
      <c r="H342" s="172">
        <f t="shared" si="95"/>
        <v>2.4870662045964152E-4</v>
      </c>
      <c r="I342" s="172">
        <f t="shared" si="95"/>
        <v>3.0377921211437999E-4</v>
      </c>
      <c r="J342" s="172">
        <f t="shared" si="95"/>
        <v>3.5140844544140039E-4</v>
      </c>
      <c r="K342" s="172">
        <f t="shared" si="95"/>
        <v>4.0213426047608933E-4</v>
      </c>
      <c r="L342" s="172">
        <f t="shared" si="95"/>
        <v>4.5598031686572114E-4</v>
      </c>
      <c r="M342" s="172">
        <f t="shared" si="95"/>
        <v>5.1297027425757018E-4</v>
      </c>
      <c r="N342" s="173">
        <f t="shared" si="95"/>
        <v>5.7312779229891017E-4</v>
      </c>
      <c r="O342" s="65">
        <f t="shared" si="95"/>
        <v>6.3647653063701531E-4</v>
      </c>
      <c r="P342" s="65">
        <f t="shared" si="95"/>
        <v>7.0304014891916047E-4</v>
      </c>
      <c r="Q342" s="65">
        <f t="shared" si="95"/>
        <v>7.4726675624645837E-4</v>
      </c>
      <c r="R342" s="65">
        <f t="shared" si="95"/>
        <v>7.9172478225965955E-4</v>
      </c>
      <c r="S342" s="65">
        <f t="shared" si="95"/>
        <v>8.3641422695876456E-4</v>
      </c>
      <c r="T342" s="65">
        <f t="shared" si="95"/>
        <v>8.8133509034377285E-4</v>
      </c>
      <c r="U342" s="65">
        <f t="shared" si="95"/>
        <v>9.2648737241468604E-4</v>
      </c>
      <c r="V342" s="65">
        <f t="shared" si="95"/>
        <v>9.7187107317150175E-4</v>
      </c>
      <c r="W342" s="65">
        <f t="shared" si="95"/>
        <v>1.017486192614221E-3</v>
      </c>
      <c r="X342" s="65">
        <f t="shared" si="95"/>
        <v>1.0633327307428436E-3</v>
      </c>
      <c r="Y342" s="65">
        <f t="shared" si="95"/>
        <v>1.1094106875573699E-3</v>
      </c>
      <c r="Z342" s="65">
        <f t="shared" si="95"/>
        <v>1.155720063057801E-3</v>
      </c>
      <c r="AA342" s="65">
        <f t="shared" si="95"/>
        <v>1.2182910020073895E-3</v>
      </c>
      <c r="AB342" s="65">
        <f t="shared" si="95"/>
        <v>1.2823406186528081E-3</v>
      </c>
      <c r="AC342" s="65">
        <f t="shared" si="95"/>
        <v>1.3478781697414926E-3</v>
      </c>
      <c r="AD342" s="65">
        <f t="shared" si="95"/>
        <v>1.4149129120208793E-3</v>
      </c>
      <c r="AE342" s="65">
        <f t="shared" si="95"/>
        <v>1.4834541022384043E-3</v>
      </c>
      <c r="AF342" s="65">
        <f t="shared" si="95"/>
        <v>1.5535109971415056E-3</v>
      </c>
      <c r="AG342" s="65">
        <f t="shared" si="95"/>
        <v>1.6250928534776159E-3</v>
      </c>
      <c r="AH342" s="65">
        <f t="shared" si="95"/>
        <v>1.6982089279941727E-3</v>
      </c>
      <c r="AI342" s="65">
        <f t="shared" si="95"/>
        <v>1.7728684774386124E-3</v>
      </c>
      <c r="AJ342" s="66">
        <f t="shared" si="95"/>
        <v>1.8490807585583712E-3</v>
      </c>
    </row>
    <row r="343" spans="1:36" customFormat="1" x14ac:dyDescent="0.3">
      <c r="A343" s="7" t="s">
        <v>243</v>
      </c>
      <c r="B343" s="76" t="s">
        <v>529</v>
      </c>
      <c r="C343" s="178">
        <f t="shared" ref="C343:AJ343" si="96">+C255*C410</f>
        <v>7.7730203865394878E-5</v>
      </c>
      <c r="D343" s="178">
        <f t="shared" si="96"/>
        <v>7.6033531944603053E-5</v>
      </c>
      <c r="E343" s="178">
        <f t="shared" si="96"/>
        <v>7.2520636339836215E-5</v>
      </c>
      <c r="F343" s="178">
        <f t="shared" si="96"/>
        <v>7.5643378004795644E-5</v>
      </c>
      <c r="G343" s="178">
        <f t="shared" si="96"/>
        <v>7.7998800106960986E-5</v>
      </c>
      <c r="H343" s="178">
        <f t="shared" si="96"/>
        <v>6.5160668269616435E-5</v>
      </c>
      <c r="I343" s="178">
        <f t="shared" si="96"/>
        <v>7.435203764599847E-5</v>
      </c>
      <c r="J343" s="178">
        <f t="shared" si="96"/>
        <v>8.1097469859095112E-5</v>
      </c>
      <c r="K343" s="178">
        <f t="shared" si="96"/>
        <v>8.8154506313060186E-5</v>
      </c>
      <c r="L343" s="178">
        <f t="shared" si="96"/>
        <v>9.5525442666941627E-5</v>
      </c>
      <c r="M343" s="178">
        <f t="shared" si="96"/>
        <v>1.03212574579787E-4</v>
      </c>
      <c r="N343" s="179">
        <f t="shared" si="96"/>
        <v>1.112181977106481E-4</v>
      </c>
      <c r="O343" s="65">
        <f t="shared" si="96"/>
        <v>1.1954460771857096E-4</v>
      </c>
      <c r="P343" s="65">
        <f t="shared" si="96"/>
        <v>1.2819410026260772E-4</v>
      </c>
      <c r="Q343" s="65">
        <f t="shared" si="96"/>
        <v>1.3044098320183213E-4</v>
      </c>
      <c r="R343" s="65">
        <f t="shared" si="96"/>
        <v>1.3269823523951824E-4</v>
      </c>
      <c r="S343" s="65">
        <f t="shared" si="96"/>
        <v>1.3496585637566449E-4</v>
      </c>
      <c r="T343" s="65">
        <f t="shared" si="96"/>
        <v>1.3724384661026933E-4</v>
      </c>
      <c r="U343" s="65">
        <f t="shared" si="96"/>
        <v>1.3953220594333448E-4</v>
      </c>
      <c r="V343" s="65">
        <f t="shared" si="96"/>
        <v>1.4183093437486276E-4</v>
      </c>
      <c r="W343" s="65">
        <f t="shared" si="96"/>
        <v>1.4414003190484805E-4</v>
      </c>
      <c r="X343" s="65">
        <f t="shared" si="96"/>
        <v>1.4645949853329504E-4</v>
      </c>
      <c r="Y343" s="65">
        <f t="shared" si="96"/>
        <v>1.487893342602006E-4</v>
      </c>
      <c r="Z343" s="65">
        <f t="shared" si="96"/>
        <v>1.5112953908556811E-4</v>
      </c>
      <c r="AA343" s="65">
        <f t="shared" si="96"/>
        <v>1.3819812344897047E-4</v>
      </c>
      <c r="AB343" s="65">
        <f t="shared" si="96"/>
        <v>1.2479052933797233E-4</v>
      </c>
      <c r="AC343" s="65">
        <f t="shared" si="96"/>
        <v>1.1090352882447624E-4</v>
      </c>
      <c r="AD343" s="65">
        <f t="shared" si="96"/>
        <v>9.6533893980386252E-5</v>
      </c>
      <c r="AE343" s="65">
        <f t="shared" si="96"/>
        <v>8.1678396877606449E-5</v>
      </c>
      <c r="AF343" s="65">
        <f t="shared" si="96"/>
        <v>6.6333809588039271E-5</v>
      </c>
      <c r="AG343" s="65">
        <f t="shared" si="96"/>
        <v>5.0496904183592113E-5</v>
      </c>
      <c r="AH343" s="65">
        <f t="shared" si="96"/>
        <v>3.4164452736165621E-5</v>
      </c>
      <c r="AI343" s="65">
        <f t="shared" si="96"/>
        <v>1.7333227317667478E-5</v>
      </c>
      <c r="AJ343" s="66">
        <f t="shared" si="96"/>
        <v>0</v>
      </c>
    </row>
    <row r="344" spans="1:36" customFormat="1" x14ac:dyDescent="0.3">
      <c r="A344" s="7" t="s">
        <v>244</v>
      </c>
      <c r="B344" s="76" t="s">
        <v>529</v>
      </c>
      <c r="C344" s="172">
        <f t="shared" ref="C344:AJ344" si="97">+C256*C417</f>
        <v>1.3997374484791781E-2</v>
      </c>
      <c r="D344" s="172">
        <f t="shared" si="97"/>
        <v>1.420442587689911E-2</v>
      </c>
      <c r="E344" s="172">
        <f t="shared" si="97"/>
        <v>1.3816119936358106E-2</v>
      </c>
      <c r="F344" s="172">
        <f t="shared" si="97"/>
        <v>1.3632156805895872E-2</v>
      </c>
      <c r="G344" s="172">
        <f t="shared" si="97"/>
        <v>1.2976325526383923E-2</v>
      </c>
      <c r="H344" s="172">
        <f t="shared" si="97"/>
        <v>1.3810724826087842E-2</v>
      </c>
      <c r="I344" s="172">
        <f t="shared" si="97"/>
        <v>1.679571256639651E-2</v>
      </c>
      <c r="J344" s="172">
        <f t="shared" si="97"/>
        <v>1.7623018826443876E-2</v>
      </c>
      <c r="K344" s="172">
        <f t="shared" si="97"/>
        <v>1.8444120909343012E-2</v>
      </c>
      <c r="L344" s="172">
        <f t="shared" si="97"/>
        <v>1.9262691093105241E-2</v>
      </c>
      <c r="M344" s="172">
        <f t="shared" si="97"/>
        <v>2.007465981813247E-2</v>
      </c>
      <c r="N344" s="173">
        <f t="shared" si="97"/>
        <v>2.0873894988043859E-2</v>
      </c>
      <c r="O344" s="65">
        <f t="shared" si="97"/>
        <v>2.1660028844632424E-2</v>
      </c>
      <c r="P344" s="65">
        <f t="shared" si="97"/>
        <v>2.2425709295750183E-2</v>
      </c>
      <c r="Q344" s="65">
        <f t="shared" si="97"/>
        <v>2.2703975846811903E-2</v>
      </c>
      <c r="R344" s="65">
        <f t="shared" si="97"/>
        <v>2.295522427940639E-2</v>
      </c>
      <c r="S344" s="65">
        <f t="shared" si="97"/>
        <v>2.3180349369714037E-2</v>
      </c>
      <c r="T344" s="65">
        <f t="shared" si="97"/>
        <v>2.3370714626427685E-2</v>
      </c>
      <c r="U344" s="65">
        <f t="shared" si="97"/>
        <v>2.3567915739432784E-2</v>
      </c>
      <c r="V344" s="65">
        <f t="shared" si="97"/>
        <v>2.3799308803791098E-2</v>
      </c>
      <c r="W344" s="65">
        <f t="shared" si="97"/>
        <v>2.40388169227321E-2</v>
      </c>
      <c r="X344" s="65">
        <f t="shared" si="97"/>
        <v>2.4298610265312211E-2</v>
      </c>
      <c r="Y344" s="65">
        <f t="shared" si="97"/>
        <v>2.4584530699210971E-2</v>
      </c>
      <c r="Z344" s="65">
        <f t="shared" si="97"/>
        <v>2.4903931175267815E-2</v>
      </c>
      <c r="AA344" s="65">
        <f t="shared" si="97"/>
        <v>2.5541573886838011E-2</v>
      </c>
      <c r="AB344" s="65">
        <f t="shared" si="97"/>
        <v>2.6201516194717819E-2</v>
      </c>
      <c r="AC344" s="65">
        <f t="shared" si="97"/>
        <v>2.6892142209322924E-2</v>
      </c>
      <c r="AD344" s="65">
        <f t="shared" si="97"/>
        <v>2.7612951424241802E-2</v>
      </c>
      <c r="AE344" s="65">
        <f t="shared" si="97"/>
        <v>2.8365330579064599E-2</v>
      </c>
      <c r="AF344" s="65">
        <f t="shared" si="97"/>
        <v>2.9164633143483512E-2</v>
      </c>
      <c r="AG344" s="65">
        <f t="shared" si="97"/>
        <v>3.0013387092628296E-2</v>
      </c>
      <c r="AH344" s="65">
        <f t="shared" si="97"/>
        <v>3.0922561502324791E-2</v>
      </c>
      <c r="AI344" s="65">
        <f t="shared" si="97"/>
        <v>3.1893663482524495E-2</v>
      </c>
      <c r="AJ344" s="66">
        <f t="shared" si="97"/>
        <v>3.2942944186746488E-2</v>
      </c>
    </row>
    <row r="345" spans="1:36" customFormat="1" x14ac:dyDescent="0.3">
      <c r="A345" s="7" t="s">
        <v>245</v>
      </c>
      <c r="B345" s="76" t="s">
        <v>529</v>
      </c>
      <c r="C345" s="168">
        <f t="shared" ref="C345:AJ346" si="98">+C257*C384</f>
        <v>8.1156804543053957E-5</v>
      </c>
      <c r="D345" s="168">
        <f t="shared" si="98"/>
        <v>7.677955327553722E-5</v>
      </c>
      <c r="E345" s="168">
        <f t="shared" si="98"/>
        <v>8.248349833871089E-5</v>
      </c>
      <c r="F345" s="168">
        <f t="shared" si="98"/>
        <v>4.8741816287565712E-5</v>
      </c>
      <c r="G345" s="168">
        <f t="shared" si="98"/>
        <v>7.7746548499262161E-5</v>
      </c>
      <c r="H345" s="168">
        <f t="shared" si="98"/>
        <v>6.7752510813455795E-5</v>
      </c>
      <c r="I345" s="168">
        <f t="shared" si="98"/>
        <v>4.5078514628506067E-5</v>
      </c>
      <c r="J345" s="168">
        <f t="shared" si="98"/>
        <v>3.4884968637946979E-5</v>
      </c>
      <c r="K345" s="168">
        <f t="shared" si="98"/>
        <v>2.52996626691462E-5</v>
      </c>
      <c r="L345" s="168">
        <f t="shared" si="98"/>
        <v>1.6328254195780253E-5</v>
      </c>
      <c r="M345" s="168">
        <f t="shared" si="98"/>
        <v>7.9764067809370285E-6</v>
      </c>
      <c r="N345" s="182">
        <f t="shared" si="98"/>
        <v>2.4979007709222858E-7</v>
      </c>
      <c r="O345" s="65">
        <f t="shared" si="98"/>
        <v>8.9538198044639941E-8</v>
      </c>
      <c r="P345" s="65">
        <f t="shared" si="98"/>
        <v>2.3001048664352332E-7</v>
      </c>
      <c r="Q345" s="65">
        <f t="shared" si="98"/>
        <v>3.5667669294094725E-7</v>
      </c>
      <c r="R345" s="65">
        <f t="shared" si="98"/>
        <v>4.6945427167795712E-7</v>
      </c>
      <c r="S345" s="65">
        <f t="shared" si="98"/>
        <v>5.6823401638427858E-7</v>
      </c>
      <c r="T345" s="65">
        <f t="shared" si="98"/>
        <v>6.5290672058963599E-7</v>
      </c>
      <c r="U345" s="65">
        <f t="shared" si="98"/>
        <v>7.2336317782375539E-7</v>
      </c>
      <c r="V345" s="65">
        <f t="shared" si="98"/>
        <v>7.7949418161636107E-7</v>
      </c>
      <c r="W345" s="65">
        <f t="shared" si="98"/>
        <v>8.2119052549717838E-7</v>
      </c>
      <c r="X345" s="65">
        <f t="shared" si="98"/>
        <v>0</v>
      </c>
      <c r="Y345" s="65">
        <f t="shared" si="98"/>
        <v>0</v>
      </c>
      <c r="Z345" s="65">
        <f t="shared" si="98"/>
        <v>0</v>
      </c>
      <c r="AA345" s="65">
        <f t="shared" si="98"/>
        <v>0</v>
      </c>
      <c r="AB345" s="65">
        <f t="shared" si="98"/>
        <v>0</v>
      </c>
      <c r="AC345" s="65">
        <f t="shared" si="98"/>
        <v>0</v>
      </c>
      <c r="AD345" s="65">
        <f t="shared" si="98"/>
        <v>0</v>
      </c>
      <c r="AE345" s="65">
        <f t="shared" si="98"/>
        <v>0</v>
      </c>
      <c r="AF345" s="65">
        <f t="shared" si="98"/>
        <v>0</v>
      </c>
      <c r="AG345" s="65">
        <f t="shared" si="98"/>
        <v>0</v>
      </c>
      <c r="AH345" s="65">
        <f t="shared" si="98"/>
        <v>0</v>
      </c>
      <c r="AI345" s="65">
        <f t="shared" si="98"/>
        <v>0</v>
      </c>
      <c r="AJ345" s="66">
        <f t="shared" si="98"/>
        <v>0</v>
      </c>
    </row>
    <row r="346" spans="1:36" customFormat="1" x14ac:dyDescent="0.3">
      <c r="A346" s="7" t="s">
        <v>246</v>
      </c>
      <c r="B346" s="76" t="s">
        <v>529</v>
      </c>
      <c r="C346" s="172">
        <f t="shared" si="98"/>
        <v>0</v>
      </c>
      <c r="D346" s="172">
        <f t="shared" si="98"/>
        <v>8.6706759987980382E-7</v>
      </c>
      <c r="E346" s="172">
        <f t="shared" si="98"/>
        <v>1.0496999731909029E-6</v>
      </c>
      <c r="F346" s="172">
        <f t="shared" si="98"/>
        <v>2.2298690358976102E-6</v>
      </c>
      <c r="G346" s="172">
        <f t="shared" si="98"/>
        <v>1.9216572800685226E-6</v>
      </c>
      <c r="H346" s="172">
        <f t="shared" si="98"/>
        <v>1.1226199269246558E-6</v>
      </c>
      <c r="I346" s="172">
        <f t="shared" si="98"/>
        <v>0</v>
      </c>
      <c r="J346" s="172">
        <f t="shared" si="98"/>
        <v>0</v>
      </c>
      <c r="K346" s="172">
        <f t="shared" si="98"/>
        <v>0</v>
      </c>
      <c r="L346" s="172">
        <f t="shared" si="98"/>
        <v>0</v>
      </c>
      <c r="M346" s="172">
        <f t="shared" si="98"/>
        <v>0</v>
      </c>
      <c r="N346" s="173">
        <f t="shared" si="98"/>
        <v>0</v>
      </c>
      <c r="O346" s="65">
        <f t="shared" si="98"/>
        <v>0</v>
      </c>
      <c r="P346" s="65">
        <f t="shared" si="98"/>
        <v>0</v>
      </c>
      <c r="Q346" s="65">
        <f t="shared" si="98"/>
        <v>0</v>
      </c>
      <c r="R346" s="65">
        <f t="shared" si="98"/>
        <v>0</v>
      </c>
      <c r="S346" s="65">
        <f t="shared" si="98"/>
        <v>0</v>
      </c>
      <c r="T346" s="65">
        <f t="shared" si="98"/>
        <v>0</v>
      </c>
      <c r="U346" s="65">
        <f t="shared" si="98"/>
        <v>0</v>
      </c>
      <c r="V346" s="65">
        <f t="shared" si="98"/>
        <v>0</v>
      </c>
      <c r="W346" s="65">
        <f t="shared" si="98"/>
        <v>0</v>
      </c>
      <c r="X346" s="65">
        <f t="shared" si="98"/>
        <v>0</v>
      </c>
      <c r="Y346" s="65">
        <f t="shared" si="98"/>
        <v>0</v>
      </c>
      <c r="Z346" s="65">
        <f t="shared" si="98"/>
        <v>0</v>
      </c>
      <c r="AA346" s="65">
        <f t="shared" si="98"/>
        <v>0</v>
      </c>
      <c r="AB346" s="65">
        <f t="shared" si="98"/>
        <v>0</v>
      </c>
      <c r="AC346" s="65">
        <f t="shared" si="98"/>
        <v>0</v>
      </c>
      <c r="AD346" s="65">
        <f t="shared" si="98"/>
        <v>0</v>
      </c>
      <c r="AE346" s="65">
        <f t="shared" si="98"/>
        <v>0</v>
      </c>
      <c r="AF346" s="65">
        <f t="shared" si="98"/>
        <v>0</v>
      </c>
      <c r="AG346" s="65">
        <f t="shared" si="98"/>
        <v>0</v>
      </c>
      <c r="AH346" s="65">
        <f t="shared" si="98"/>
        <v>0</v>
      </c>
      <c r="AI346" s="65">
        <f t="shared" si="98"/>
        <v>0</v>
      </c>
      <c r="AJ346" s="66">
        <f t="shared" si="98"/>
        <v>0</v>
      </c>
    </row>
    <row r="347" spans="1:36" customFormat="1" x14ac:dyDescent="0.3">
      <c r="A347" s="7" t="s">
        <v>247</v>
      </c>
      <c r="B347" s="76" t="s">
        <v>529</v>
      </c>
      <c r="C347" s="172">
        <f t="shared" ref="C347:AJ347" si="99">+C259*C388</f>
        <v>2.6979520573310019E-3</v>
      </c>
      <c r="D347" s="172">
        <f t="shared" si="99"/>
        <v>2.6968638271129206E-3</v>
      </c>
      <c r="E347" s="172">
        <f t="shared" si="99"/>
        <v>2.7991872635706673E-3</v>
      </c>
      <c r="F347" s="172">
        <f t="shared" si="99"/>
        <v>3.2538086601104112E-3</v>
      </c>
      <c r="G347" s="172">
        <f t="shared" si="99"/>
        <v>3.2471368732796589E-3</v>
      </c>
      <c r="H347" s="172">
        <f t="shared" si="99"/>
        <v>2.9937229921555317E-3</v>
      </c>
      <c r="I347" s="172">
        <f t="shared" si="99"/>
        <v>2.9157026152039755E-3</v>
      </c>
      <c r="J347" s="172">
        <f t="shared" si="99"/>
        <v>2.8161338644663698E-3</v>
      </c>
      <c r="K347" s="172">
        <f t="shared" si="99"/>
        <v>2.7159238925726363E-3</v>
      </c>
      <c r="L347" s="172">
        <f t="shared" si="99"/>
        <v>2.6150719226532555E-3</v>
      </c>
      <c r="M347" s="172">
        <f t="shared" si="99"/>
        <v>2.5135771775323633E-3</v>
      </c>
      <c r="N347" s="173">
        <f t="shared" si="99"/>
        <v>2.4114388797277769E-3</v>
      </c>
      <c r="O347" s="65">
        <f t="shared" si="99"/>
        <v>2.3031125052674255E-3</v>
      </c>
      <c r="P347" s="65">
        <f t="shared" si="99"/>
        <v>2.1944350662766359E-3</v>
      </c>
      <c r="Q347" s="65">
        <f t="shared" si="99"/>
        <v>2.0850376984947799E-3</v>
      </c>
      <c r="R347" s="65">
        <f t="shared" si="99"/>
        <v>1.9756061848674529E-3</v>
      </c>
      <c r="S347" s="65">
        <f t="shared" si="99"/>
        <v>1.8661405253946545E-3</v>
      </c>
      <c r="T347" s="65">
        <f t="shared" si="99"/>
        <v>1.7566407200763844E-3</v>
      </c>
      <c r="U347" s="65">
        <f t="shared" si="99"/>
        <v>1.6471067689126438E-3</v>
      </c>
      <c r="V347" s="65">
        <f t="shared" si="99"/>
        <v>1.5375386719034324E-3</v>
      </c>
      <c r="W347" s="65">
        <f t="shared" si="99"/>
        <v>1.4279364290487495E-3</v>
      </c>
      <c r="X347" s="65">
        <f t="shared" si="99"/>
        <v>1.3183000403485955E-3</v>
      </c>
      <c r="Y347" s="65">
        <f t="shared" si="99"/>
        <v>1.2086295058029702E-3</v>
      </c>
      <c r="Z347" s="65">
        <f t="shared" si="99"/>
        <v>1.0989248254118739E-3</v>
      </c>
      <c r="AA347" s="65">
        <f t="shared" si="99"/>
        <v>9.8918599917530679E-4</v>
      </c>
      <c r="AB347" s="65">
        <f t="shared" si="99"/>
        <v>8.7941302709326861E-4</v>
      </c>
      <c r="AC347" s="65">
        <f t="shared" si="99"/>
        <v>7.6960590916575877E-4</v>
      </c>
      <c r="AD347" s="65">
        <f t="shared" si="99"/>
        <v>6.5976464539277825E-4</v>
      </c>
      <c r="AE347" s="65">
        <f t="shared" si="99"/>
        <v>5.4988923577432619E-4</v>
      </c>
      <c r="AF347" s="65">
        <f t="shared" si="99"/>
        <v>4.3997968031040302E-4</v>
      </c>
      <c r="AG347" s="65">
        <f t="shared" si="99"/>
        <v>3.3003597900100923E-4</v>
      </c>
      <c r="AH347" s="65">
        <f t="shared" si="99"/>
        <v>2.2005813184614378E-4</v>
      </c>
      <c r="AI347" s="65">
        <f t="shared" si="99"/>
        <v>1.1004613884580766E-4</v>
      </c>
      <c r="AJ347" s="66">
        <f t="shared" si="99"/>
        <v>0</v>
      </c>
    </row>
    <row r="348" spans="1:36" customFormat="1" x14ac:dyDescent="0.3">
      <c r="A348" s="7" t="s">
        <v>248</v>
      </c>
      <c r="B348" s="76" t="s">
        <v>529</v>
      </c>
      <c r="C348" s="175">
        <f t="shared" ref="C348:AJ348" si="100">+C260*C387</f>
        <v>0</v>
      </c>
      <c r="D348" s="175">
        <f t="shared" si="100"/>
        <v>5.4013658000645491E-6</v>
      </c>
      <c r="E348" s="175">
        <f t="shared" si="100"/>
        <v>1.0346886105940401E-6</v>
      </c>
      <c r="F348" s="175">
        <f t="shared" si="100"/>
        <v>9.600703751300595E-7</v>
      </c>
      <c r="G348" s="175">
        <f t="shared" si="100"/>
        <v>9.1750038114508362E-7</v>
      </c>
      <c r="H348" s="175">
        <f t="shared" si="100"/>
        <v>1.4591320787924595E-6</v>
      </c>
      <c r="I348" s="175">
        <f t="shared" si="100"/>
        <v>6.7088681342817878E-7</v>
      </c>
      <c r="J348" s="175">
        <f t="shared" si="100"/>
        <v>5.2682233144678223E-7</v>
      </c>
      <c r="K348" s="175">
        <f t="shared" si="100"/>
        <v>3.9182409007185612E-7</v>
      </c>
      <c r="L348" s="175">
        <f t="shared" si="100"/>
        <v>2.6590457266290946E-7</v>
      </c>
      <c r="M348" s="175">
        <f t="shared" si="100"/>
        <v>1.4907626770313406E-7</v>
      </c>
      <c r="N348" s="176">
        <f t="shared" si="100"/>
        <v>4.1351668799404813E-8</v>
      </c>
      <c r="O348" s="65">
        <f t="shared" si="100"/>
        <v>-5.7256725317720658E-8</v>
      </c>
      <c r="P348" s="65">
        <f t="shared" si="100"/>
        <v>-1.4673641079400183E-7</v>
      </c>
      <c r="Q348" s="65">
        <f t="shared" si="100"/>
        <v>-2.2700730427289351E-7</v>
      </c>
      <c r="R348" s="65">
        <f t="shared" si="100"/>
        <v>-2.9808215163398288E-7</v>
      </c>
      <c r="S348" s="65">
        <f t="shared" si="100"/>
        <v>-3.5995664979131435E-7</v>
      </c>
      <c r="T348" s="65">
        <f t="shared" si="100"/>
        <v>-4.1262649565893224E-7</v>
      </c>
      <c r="U348" s="65">
        <f t="shared" si="100"/>
        <v>-4.5608738615088102E-7</v>
      </c>
      <c r="V348" s="65">
        <f t="shared" si="100"/>
        <v>-4.9033501818120519E-7</v>
      </c>
      <c r="W348" s="65">
        <f t="shared" si="100"/>
        <v>-5.1536508866394885E-7</v>
      </c>
      <c r="X348" s="65">
        <f t="shared" si="100"/>
        <v>0</v>
      </c>
      <c r="Y348" s="65">
        <f t="shared" si="100"/>
        <v>0</v>
      </c>
      <c r="Z348" s="65">
        <f t="shared" si="100"/>
        <v>0</v>
      </c>
      <c r="AA348" s="65">
        <f t="shared" si="100"/>
        <v>0</v>
      </c>
      <c r="AB348" s="65">
        <f t="shared" si="100"/>
        <v>0</v>
      </c>
      <c r="AC348" s="65">
        <f t="shared" si="100"/>
        <v>0</v>
      </c>
      <c r="AD348" s="65">
        <f t="shared" si="100"/>
        <v>0</v>
      </c>
      <c r="AE348" s="65">
        <f t="shared" si="100"/>
        <v>0</v>
      </c>
      <c r="AF348" s="65">
        <f t="shared" si="100"/>
        <v>0</v>
      </c>
      <c r="AG348" s="65">
        <f t="shared" si="100"/>
        <v>0</v>
      </c>
      <c r="AH348" s="65">
        <f t="shared" si="100"/>
        <v>0</v>
      </c>
      <c r="AI348" s="65">
        <f t="shared" si="100"/>
        <v>0</v>
      </c>
      <c r="AJ348" s="66">
        <f t="shared" si="100"/>
        <v>0</v>
      </c>
    </row>
    <row r="349" spans="1:36" customFormat="1" x14ac:dyDescent="0.3">
      <c r="A349" s="7" t="s">
        <v>249</v>
      </c>
      <c r="B349" s="76" t="s">
        <v>529</v>
      </c>
      <c r="C349" s="172">
        <f t="shared" ref="C349:AJ349" si="101">+C261*C394</f>
        <v>5.2615589663381244E-5</v>
      </c>
      <c r="D349" s="172">
        <f t="shared" si="101"/>
        <v>3.4807099888806537E-5</v>
      </c>
      <c r="E349" s="172">
        <f t="shared" si="101"/>
        <v>5.7692480174405272E-5</v>
      </c>
      <c r="F349" s="172">
        <f t="shared" si="101"/>
        <v>6.8409329231525616E-5</v>
      </c>
      <c r="G349" s="172">
        <f t="shared" si="101"/>
        <v>7.8084505487733492E-5</v>
      </c>
      <c r="H349" s="172">
        <f t="shared" si="101"/>
        <v>3.9002238195956439E-5</v>
      </c>
      <c r="I349" s="172">
        <f t="shared" si="101"/>
        <v>4.083044853739352E-5</v>
      </c>
      <c r="J349" s="172">
        <f t="shared" si="101"/>
        <v>4.2650447097269533E-5</v>
      </c>
      <c r="K349" s="172">
        <f t="shared" si="101"/>
        <v>4.4471737503255014E-5</v>
      </c>
      <c r="L349" s="172">
        <f t="shared" si="101"/>
        <v>4.6294319946416285E-5</v>
      </c>
      <c r="M349" s="172">
        <f t="shared" si="101"/>
        <v>4.8118194617819645E-5</v>
      </c>
      <c r="N349" s="173">
        <f t="shared" si="101"/>
        <v>4.9943361708531412E-5</v>
      </c>
      <c r="O349" s="65">
        <f t="shared" si="101"/>
        <v>5.1769821409617901E-5</v>
      </c>
      <c r="P349" s="65">
        <f t="shared" si="101"/>
        <v>5.3597573912145443E-5</v>
      </c>
      <c r="Q349" s="65">
        <f t="shared" si="101"/>
        <v>5.5410125203207651E-5</v>
      </c>
      <c r="R349" s="65">
        <f t="shared" si="101"/>
        <v>5.7222890448385093E-5</v>
      </c>
      <c r="S349" s="65">
        <f t="shared" si="101"/>
        <v>5.9035869647677709E-5</v>
      </c>
      <c r="T349" s="65">
        <f t="shared" si="101"/>
        <v>6.0849062801085512E-5</v>
      </c>
      <c r="U349" s="65">
        <f t="shared" si="101"/>
        <v>6.2662469908608543E-5</v>
      </c>
      <c r="V349" s="65">
        <f t="shared" si="101"/>
        <v>6.4476090970246754E-5</v>
      </c>
      <c r="W349" s="65">
        <f t="shared" si="101"/>
        <v>6.6289925986000173E-5</v>
      </c>
      <c r="X349" s="65">
        <f t="shared" si="101"/>
        <v>6.8103974955868772E-5</v>
      </c>
      <c r="Y349" s="65">
        <f t="shared" si="101"/>
        <v>6.9918237879852566E-5</v>
      </c>
      <c r="Z349" s="65">
        <f t="shared" si="101"/>
        <v>7.173271475795158E-5</v>
      </c>
      <c r="AA349" s="65">
        <f t="shared" si="101"/>
        <v>7.3547405590165761E-5</v>
      </c>
      <c r="AB349" s="65">
        <f t="shared" si="101"/>
        <v>7.536231037649519E-5</v>
      </c>
      <c r="AC349" s="65">
        <f t="shared" si="101"/>
        <v>7.7177429116939773E-5</v>
      </c>
      <c r="AD349" s="65">
        <f t="shared" si="101"/>
        <v>7.8992761811499563E-5</v>
      </c>
      <c r="AE349" s="65">
        <f t="shared" si="101"/>
        <v>8.0808308460174547E-5</v>
      </c>
      <c r="AF349" s="65">
        <f t="shared" si="101"/>
        <v>8.2624069062964752E-5</v>
      </c>
      <c r="AG349" s="65">
        <f t="shared" si="101"/>
        <v>8.4440043619870151E-5</v>
      </c>
      <c r="AH349" s="65">
        <f t="shared" si="101"/>
        <v>8.6256232130890704E-5</v>
      </c>
      <c r="AI349" s="65">
        <f t="shared" si="101"/>
        <v>8.8072634596026491E-5</v>
      </c>
      <c r="AJ349" s="66">
        <f t="shared" si="101"/>
        <v>8.9889251015277472E-5</v>
      </c>
    </row>
    <row r="350" spans="1:36" customFormat="1" x14ac:dyDescent="0.3">
      <c r="A350" s="7" t="s">
        <v>250</v>
      </c>
      <c r="B350" s="76" t="s">
        <v>529</v>
      </c>
      <c r="C350" s="169">
        <f t="shared" ref="C350:AJ350" si="102">+C262*C401</f>
        <v>1.381419956123945E-5</v>
      </c>
      <c r="D350" s="169">
        <f t="shared" si="102"/>
        <v>4.2288318572177555E-5</v>
      </c>
      <c r="E350" s="169">
        <f t="shared" si="102"/>
        <v>4.8967600045895093E-5</v>
      </c>
      <c r="F350" s="169">
        <f t="shared" si="102"/>
        <v>5.305017268979387E-5</v>
      </c>
      <c r="G350" s="169">
        <f t="shared" si="102"/>
        <v>5.449556439104786E-5</v>
      </c>
      <c r="H350" s="169">
        <f t="shared" si="102"/>
        <v>2.2172101258903671E-5</v>
      </c>
      <c r="I350" s="169">
        <f t="shared" si="102"/>
        <v>3.8979250012235084E-5</v>
      </c>
      <c r="J350" s="169">
        <f t="shared" si="102"/>
        <v>4.6839901391176093E-5</v>
      </c>
      <c r="K350" s="169">
        <f t="shared" si="102"/>
        <v>5.372627730129987E-5</v>
      </c>
      <c r="L350" s="169">
        <f t="shared" si="102"/>
        <v>5.9254004165076533E-5</v>
      </c>
      <c r="M350" s="169">
        <f t="shared" si="102"/>
        <v>6.4812380189142039E-5</v>
      </c>
      <c r="N350" s="170">
        <f t="shared" si="102"/>
        <v>7.0401429831935743E-5</v>
      </c>
      <c r="O350" s="65">
        <f t="shared" si="102"/>
        <v>7.6021177551896751E-5</v>
      </c>
      <c r="P350" s="65">
        <f t="shared" si="102"/>
        <v>8.1671647807464421E-5</v>
      </c>
      <c r="Q350" s="65">
        <f t="shared" si="102"/>
        <v>8.7326870038993592E-5</v>
      </c>
      <c r="R350" s="65">
        <f t="shared" si="102"/>
        <v>9.3009480581856364E-5</v>
      </c>
      <c r="S350" s="65">
        <f t="shared" si="102"/>
        <v>9.8719479436052831E-5</v>
      </c>
      <c r="T350" s="65">
        <f t="shared" si="102"/>
        <v>1.0445686660158294E-4</v>
      </c>
      <c r="U350" s="65">
        <f t="shared" si="102"/>
        <v>1.1022164207844673E-4</v>
      </c>
      <c r="V350" s="65">
        <f t="shared" si="102"/>
        <v>1.1601380586664413E-4</v>
      </c>
      <c r="W350" s="65">
        <f t="shared" si="102"/>
        <v>1.2183335796617517E-4</v>
      </c>
      <c r="X350" s="65">
        <f t="shared" si="102"/>
        <v>1.2768029837703998E-4</v>
      </c>
      <c r="Y350" s="65">
        <f t="shared" si="102"/>
        <v>1.3355462709923837E-4</v>
      </c>
      <c r="Z350" s="65">
        <f t="shared" si="102"/>
        <v>1.394563441327705E-4</v>
      </c>
      <c r="AA350" s="65">
        <f t="shared" si="102"/>
        <v>1.4538544947763617E-4</v>
      </c>
      <c r="AB350" s="65">
        <f t="shared" si="102"/>
        <v>1.513419431338355E-4</v>
      </c>
      <c r="AC350" s="65">
        <f t="shared" si="102"/>
        <v>1.5732582510136862E-4</v>
      </c>
      <c r="AD350" s="65">
        <f t="shared" si="102"/>
        <v>1.6333709538023528E-4</v>
      </c>
      <c r="AE350" s="65">
        <f t="shared" si="102"/>
        <v>1.6937575397043574E-4</v>
      </c>
      <c r="AF350" s="65">
        <f t="shared" si="102"/>
        <v>1.7544180087196971E-4</v>
      </c>
      <c r="AG350" s="65">
        <f t="shared" si="102"/>
        <v>1.8153523608483747E-4</v>
      </c>
      <c r="AH350" s="65">
        <f t="shared" si="102"/>
        <v>1.8765605960903875E-4</v>
      </c>
      <c r="AI350" s="65">
        <f t="shared" si="102"/>
        <v>1.9380427144457369E-4</v>
      </c>
      <c r="AJ350" s="66">
        <f t="shared" si="102"/>
        <v>1.9997987159144242E-4</v>
      </c>
    </row>
    <row r="351" spans="1:36" customFormat="1" x14ac:dyDescent="0.3">
      <c r="A351" s="7" t="s">
        <v>251</v>
      </c>
      <c r="B351" s="76" t="s">
        <v>529</v>
      </c>
      <c r="C351" s="175">
        <f t="shared" ref="C351:AJ351" si="103">+C263*C403</f>
        <v>1.9255641355836496E-5</v>
      </c>
      <c r="D351" s="175">
        <f t="shared" si="103"/>
        <v>8.451173696354584E-6</v>
      </c>
      <c r="E351" s="175">
        <f t="shared" si="103"/>
        <v>9.1305714560023667E-6</v>
      </c>
      <c r="F351" s="175">
        <f t="shared" si="103"/>
        <v>1.1747698291440051E-5</v>
      </c>
      <c r="G351" s="175">
        <f t="shared" si="103"/>
        <v>1.4114253748181789E-5</v>
      </c>
      <c r="H351" s="175">
        <f t="shared" si="103"/>
        <v>1.2053868033138793E-5</v>
      </c>
      <c r="I351" s="175">
        <f t="shared" si="103"/>
        <v>3.1835463112430363E-6</v>
      </c>
      <c r="J351" s="175">
        <f t="shared" si="103"/>
        <v>1.1676707104715241E-6</v>
      </c>
      <c r="K351" s="175">
        <f t="shared" si="103"/>
        <v>0</v>
      </c>
      <c r="L351" s="175">
        <f t="shared" si="103"/>
        <v>0</v>
      </c>
      <c r="M351" s="175">
        <f t="shared" si="103"/>
        <v>0</v>
      </c>
      <c r="N351" s="176">
        <f t="shared" si="103"/>
        <v>0</v>
      </c>
      <c r="O351" s="65">
        <f t="shared" si="103"/>
        <v>0</v>
      </c>
      <c r="P351" s="65">
        <f t="shared" si="103"/>
        <v>0</v>
      </c>
      <c r="Q351" s="65">
        <f t="shared" si="103"/>
        <v>0</v>
      </c>
      <c r="R351" s="65">
        <f t="shared" si="103"/>
        <v>0</v>
      </c>
      <c r="S351" s="65">
        <f t="shared" si="103"/>
        <v>0</v>
      </c>
      <c r="T351" s="65">
        <f t="shared" si="103"/>
        <v>0</v>
      </c>
      <c r="U351" s="65">
        <f t="shared" si="103"/>
        <v>0</v>
      </c>
      <c r="V351" s="65">
        <f t="shared" si="103"/>
        <v>0</v>
      </c>
      <c r="W351" s="65">
        <f t="shared" si="103"/>
        <v>0</v>
      </c>
      <c r="X351" s="65">
        <f t="shared" si="103"/>
        <v>0</v>
      </c>
      <c r="Y351" s="65">
        <f t="shared" si="103"/>
        <v>0</v>
      </c>
      <c r="Z351" s="65">
        <f t="shared" si="103"/>
        <v>0</v>
      </c>
      <c r="AA351" s="65">
        <f t="shared" si="103"/>
        <v>0</v>
      </c>
      <c r="AB351" s="65">
        <f t="shared" si="103"/>
        <v>0</v>
      </c>
      <c r="AC351" s="65">
        <f t="shared" si="103"/>
        <v>0</v>
      </c>
      <c r="AD351" s="65">
        <f t="shared" si="103"/>
        <v>0</v>
      </c>
      <c r="AE351" s="65">
        <f t="shared" si="103"/>
        <v>0</v>
      </c>
      <c r="AF351" s="65">
        <f t="shared" si="103"/>
        <v>0</v>
      </c>
      <c r="AG351" s="65">
        <f t="shared" si="103"/>
        <v>0</v>
      </c>
      <c r="AH351" s="65">
        <f t="shared" si="103"/>
        <v>0</v>
      </c>
      <c r="AI351" s="65">
        <f t="shared" si="103"/>
        <v>0</v>
      </c>
      <c r="AJ351" s="66">
        <f t="shared" si="103"/>
        <v>0</v>
      </c>
    </row>
    <row r="352" spans="1:36" customFormat="1" x14ac:dyDescent="0.3">
      <c r="A352" s="7" t="s">
        <v>252</v>
      </c>
      <c r="B352" s="76" t="s">
        <v>529</v>
      </c>
      <c r="C352" s="171">
        <f t="shared" ref="C352:AJ352" si="104">+C264*C409</f>
        <v>6.8560814713871366E-5</v>
      </c>
      <c r="D352" s="171">
        <f t="shared" si="104"/>
        <v>4.4490622649886297E-5</v>
      </c>
      <c r="E352" s="171">
        <f t="shared" si="104"/>
        <v>6.2680838275056279E-5</v>
      </c>
      <c r="F352" s="171">
        <f t="shared" si="104"/>
        <v>5.1598915902889477E-5</v>
      </c>
      <c r="G352" s="171">
        <f t="shared" si="104"/>
        <v>7.3280213549285978E-5</v>
      </c>
      <c r="H352" s="171">
        <f t="shared" si="104"/>
        <v>6.4863121061002388E-5</v>
      </c>
      <c r="I352" s="171">
        <f t="shared" si="104"/>
        <v>6.9623198156764944E-5</v>
      </c>
      <c r="J352" s="171">
        <f t="shared" si="104"/>
        <v>7.1773428365757869E-5</v>
      </c>
      <c r="K352" s="171">
        <f t="shared" si="104"/>
        <v>7.3935151710687811E-5</v>
      </c>
      <c r="L352" s="171">
        <f t="shared" si="104"/>
        <v>7.6108377334637776E-5</v>
      </c>
      <c r="M352" s="171">
        <f t="shared" si="104"/>
        <v>7.8293114380690809E-5</v>
      </c>
      <c r="N352" s="181">
        <f t="shared" si="104"/>
        <v>8.0489371991929943E-5</v>
      </c>
      <c r="O352" s="65">
        <f t="shared" si="104"/>
        <v>8.2697159311438104E-5</v>
      </c>
      <c r="P352" s="65">
        <f t="shared" si="104"/>
        <v>8.4916485482298512E-5</v>
      </c>
      <c r="Q352" s="65">
        <f t="shared" si="104"/>
        <v>8.7121425785109246E-5</v>
      </c>
      <c r="R352" s="65">
        <f t="shared" si="104"/>
        <v>8.933660441924191E-5</v>
      </c>
      <c r="S352" s="65">
        <f t="shared" si="104"/>
        <v>9.1562021384696533E-5</v>
      </c>
      <c r="T352" s="65">
        <f t="shared" si="104"/>
        <v>9.3797676681473072E-5</v>
      </c>
      <c r="U352" s="65">
        <f t="shared" si="104"/>
        <v>9.6043570309571583E-5</v>
      </c>
      <c r="V352" s="65">
        <f t="shared" si="104"/>
        <v>9.8299702268992011E-5</v>
      </c>
      <c r="W352" s="65">
        <f t="shared" si="104"/>
        <v>1.0056607255973429E-4</v>
      </c>
      <c r="X352" s="65">
        <f t="shared" si="104"/>
        <v>1.0284268118179859E-4</v>
      </c>
      <c r="Y352" s="65">
        <f t="shared" si="104"/>
        <v>1.0512952813518485E-4</v>
      </c>
      <c r="Z352" s="65">
        <f t="shared" si="104"/>
        <v>1.0742661341989304E-4</v>
      </c>
      <c r="AA352" s="65">
        <f t="shared" si="104"/>
        <v>1.0973393703592317E-4</v>
      </c>
      <c r="AB352" s="65">
        <f t="shared" si="104"/>
        <v>1.1205149898327523E-4</v>
      </c>
      <c r="AC352" s="65">
        <f t="shared" si="104"/>
        <v>1.1437929926194924E-4</v>
      </c>
      <c r="AD352" s="65">
        <f t="shared" si="104"/>
        <v>1.1671733787194521E-4</v>
      </c>
      <c r="AE352" s="65">
        <f t="shared" si="104"/>
        <v>1.1906561481326296E-4</v>
      </c>
      <c r="AF352" s="65">
        <f t="shared" si="104"/>
        <v>1.2142413008590278E-4</v>
      </c>
      <c r="AG352" s="65">
        <f t="shared" si="104"/>
        <v>1.2379288368986457E-4</v>
      </c>
      <c r="AH352" s="65">
        <f t="shared" si="104"/>
        <v>1.2617187562514827E-4</v>
      </c>
      <c r="AI352" s="65">
        <f t="shared" si="104"/>
        <v>1.2856110589175393E-4</v>
      </c>
      <c r="AJ352" s="66">
        <f t="shared" si="104"/>
        <v>1.309605744896815E-4</v>
      </c>
    </row>
    <row r="353" spans="1:36" customFormat="1" x14ac:dyDescent="0.3">
      <c r="A353" s="7" t="s">
        <v>253</v>
      </c>
      <c r="B353" s="76" t="s">
        <v>529</v>
      </c>
      <c r="C353" s="178">
        <f t="shared" ref="C353:AJ353" si="105">+C265*C418</f>
        <v>3.6765117775161326E-3</v>
      </c>
      <c r="D353" s="178">
        <f t="shared" si="105"/>
        <v>3.9508027861012898E-3</v>
      </c>
      <c r="E353" s="178">
        <f t="shared" si="105"/>
        <v>3.5331554517889475E-3</v>
      </c>
      <c r="F353" s="178">
        <f t="shared" si="105"/>
        <v>4.0440210831561721E-3</v>
      </c>
      <c r="G353" s="178">
        <f t="shared" si="105"/>
        <v>4.4912729051403075E-3</v>
      </c>
      <c r="H353" s="178">
        <f t="shared" si="105"/>
        <v>3.6118751453274511E-3</v>
      </c>
      <c r="I353" s="178">
        <f t="shared" si="105"/>
        <v>4.1237299189621265E-3</v>
      </c>
      <c r="J353" s="178">
        <f t="shared" si="105"/>
        <v>4.610347507333845E-3</v>
      </c>
      <c r="K353" s="178">
        <f t="shared" si="105"/>
        <v>5.0717050600724055E-3</v>
      </c>
      <c r="L353" s="178">
        <f t="shared" si="105"/>
        <v>5.5077797268076019E-3</v>
      </c>
      <c r="M353" s="178">
        <f t="shared" si="105"/>
        <v>5.9185486571692331E-3</v>
      </c>
      <c r="N353" s="179">
        <f t="shared" si="105"/>
        <v>6.3039890007870955E-3</v>
      </c>
      <c r="O353" s="65">
        <f t="shared" si="105"/>
        <v>6.6640779072909872E-3</v>
      </c>
      <c r="P353" s="65">
        <f t="shared" si="105"/>
        <v>6.9987925263107053E-3</v>
      </c>
      <c r="Q353" s="65">
        <f t="shared" si="105"/>
        <v>7.3059352138767353E-3</v>
      </c>
      <c r="R353" s="65">
        <f t="shared" si="105"/>
        <v>7.5874902894552355E-3</v>
      </c>
      <c r="S353" s="65">
        <f t="shared" si="105"/>
        <v>7.8434577530462016E-3</v>
      </c>
      <c r="T353" s="65">
        <f t="shared" si="105"/>
        <v>8.0738376046496311E-3</v>
      </c>
      <c r="U353" s="65">
        <f t="shared" si="105"/>
        <v>8.2786298442655282E-3</v>
      </c>
      <c r="V353" s="65">
        <f t="shared" si="105"/>
        <v>8.4578344718938946E-3</v>
      </c>
      <c r="W353" s="65">
        <f t="shared" si="105"/>
        <v>8.6114514875347253E-3</v>
      </c>
      <c r="X353" s="65">
        <f t="shared" si="105"/>
        <v>8.7394808911880218E-3</v>
      </c>
      <c r="Y353" s="65">
        <f t="shared" si="105"/>
        <v>8.841922682853786E-3</v>
      </c>
      <c r="Z353" s="65">
        <f t="shared" si="105"/>
        <v>8.9187768625320161E-3</v>
      </c>
      <c r="AA353" s="65">
        <f t="shared" si="105"/>
        <v>8.9700434302227138E-3</v>
      </c>
      <c r="AB353" s="65">
        <f t="shared" si="105"/>
        <v>8.9957223859258757E-3</v>
      </c>
      <c r="AC353" s="65">
        <f t="shared" si="105"/>
        <v>8.9958137296415035E-3</v>
      </c>
      <c r="AD353" s="65">
        <f t="shared" si="105"/>
        <v>8.9703174613696007E-3</v>
      </c>
      <c r="AE353" s="65">
        <f t="shared" si="105"/>
        <v>8.9192335811101638E-3</v>
      </c>
      <c r="AF353" s="65">
        <f t="shared" si="105"/>
        <v>8.8425620888631928E-3</v>
      </c>
      <c r="AG353" s="65">
        <f t="shared" si="105"/>
        <v>8.7403029846286878E-3</v>
      </c>
      <c r="AH353" s="65">
        <f t="shared" si="105"/>
        <v>8.6124562684066503E-3</v>
      </c>
      <c r="AI353" s="65">
        <f t="shared" si="105"/>
        <v>8.4590219401970788E-3</v>
      </c>
      <c r="AJ353" s="66">
        <f t="shared" si="105"/>
        <v>8.2799999999999731E-3</v>
      </c>
    </row>
    <row r="354" spans="1:36" customFormat="1" x14ac:dyDescent="0.3">
      <c r="A354" s="7" t="s">
        <v>254</v>
      </c>
      <c r="B354" s="76" t="s">
        <v>529</v>
      </c>
      <c r="C354" s="172">
        <f t="shared" ref="C354:AJ354" si="106">+C266*C375</f>
        <v>0</v>
      </c>
      <c r="D354" s="172">
        <f t="shared" si="106"/>
        <v>0</v>
      </c>
      <c r="E354" s="172">
        <f t="shared" si="106"/>
        <v>0</v>
      </c>
      <c r="F354" s="172">
        <f t="shared" si="106"/>
        <v>0</v>
      </c>
      <c r="G354" s="172">
        <f t="shared" si="106"/>
        <v>0</v>
      </c>
      <c r="H354" s="172">
        <f t="shared" si="106"/>
        <v>0</v>
      </c>
      <c r="I354" s="172">
        <f t="shared" si="106"/>
        <v>0</v>
      </c>
      <c r="J354" s="172">
        <f t="shared" si="106"/>
        <v>0</v>
      </c>
      <c r="K354" s="172">
        <f t="shared" si="106"/>
        <v>0</v>
      </c>
      <c r="L354" s="172">
        <f t="shared" si="106"/>
        <v>0</v>
      </c>
      <c r="M354" s="172">
        <f t="shared" si="106"/>
        <v>0</v>
      </c>
      <c r="N354" s="173">
        <f t="shared" si="106"/>
        <v>0</v>
      </c>
      <c r="O354" s="65">
        <f t="shared" si="106"/>
        <v>0</v>
      </c>
      <c r="P354" s="65">
        <f t="shared" si="106"/>
        <v>0</v>
      </c>
      <c r="Q354" s="65">
        <f t="shared" si="106"/>
        <v>0</v>
      </c>
      <c r="R354" s="65">
        <f t="shared" si="106"/>
        <v>0</v>
      </c>
      <c r="S354" s="65">
        <f t="shared" si="106"/>
        <v>0</v>
      </c>
      <c r="T354" s="65">
        <f t="shared" si="106"/>
        <v>0</v>
      </c>
      <c r="U354" s="65">
        <f t="shared" si="106"/>
        <v>0</v>
      </c>
      <c r="V354" s="65">
        <f t="shared" si="106"/>
        <v>0</v>
      </c>
      <c r="W354" s="65">
        <f t="shared" si="106"/>
        <v>0</v>
      </c>
      <c r="X354" s="65">
        <f t="shared" si="106"/>
        <v>0</v>
      </c>
      <c r="Y354" s="65">
        <f t="shared" si="106"/>
        <v>0</v>
      </c>
      <c r="Z354" s="65">
        <f t="shared" si="106"/>
        <v>0</v>
      </c>
      <c r="AA354" s="65">
        <f t="shared" si="106"/>
        <v>0</v>
      </c>
      <c r="AB354" s="65">
        <f t="shared" si="106"/>
        <v>0</v>
      </c>
      <c r="AC354" s="65">
        <f t="shared" si="106"/>
        <v>0</v>
      </c>
      <c r="AD354" s="65">
        <f t="shared" si="106"/>
        <v>0</v>
      </c>
      <c r="AE354" s="65">
        <f t="shared" si="106"/>
        <v>0</v>
      </c>
      <c r="AF354" s="65">
        <f t="shared" si="106"/>
        <v>0</v>
      </c>
      <c r="AG354" s="65">
        <f t="shared" si="106"/>
        <v>0</v>
      </c>
      <c r="AH354" s="65">
        <f t="shared" si="106"/>
        <v>0</v>
      </c>
      <c r="AI354" s="65">
        <f t="shared" si="106"/>
        <v>0</v>
      </c>
      <c r="AJ354" s="66">
        <f t="shared" si="106"/>
        <v>0</v>
      </c>
    </row>
    <row r="355" spans="1:36" customFormat="1" x14ac:dyDescent="0.3">
      <c r="A355" s="7" t="s">
        <v>255</v>
      </c>
      <c r="B355" s="76" t="s">
        <v>529</v>
      </c>
      <c r="C355" s="171">
        <f t="shared" ref="C355:AJ355" si="107">+(C267/2)*(C375)+(C267/2)*(C376)</f>
        <v>0</v>
      </c>
      <c r="D355" s="171">
        <f t="shared" si="107"/>
        <v>0</v>
      </c>
      <c r="E355" s="171">
        <f t="shared" si="107"/>
        <v>0</v>
      </c>
      <c r="F355" s="171">
        <f t="shared" si="107"/>
        <v>0</v>
      </c>
      <c r="G355" s="171">
        <f t="shared" si="107"/>
        <v>0</v>
      </c>
      <c r="H355" s="171">
        <f t="shared" si="107"/>
        <v>0</v>
      </c>
      <c r="I355" s="171">
        <f t="shared" si="107"/>
        <v>0</v>
      </c>
      <c r="J355" s="171">
        <f t="shared" si="107"/>
        <v>0</v>
      </c>
      <c r="K355" s="171">
        <f t="shared" si="107"/>
        <v>0</v>
      </c>
      <c r="L355" s="171">
        <f t="shared" si="107"/>
        <v>0</v>
      </c>
      <c r="M355" s="171">
        <f t="shared" si="107"/>
        <v>0</v>
      </c>
      <c r="N355" s="181">
        <f t="shared" si="107"/>
        <v>0</v>
      </c>
      <c r="O355" s="65">
        <f t="shared" si="107"/>
        <v>0</v>
      </c>
      <c r="P355" s="65">
        <f t="shared" si="107"/>
        <v>0</v>
      </c>
      <c r="Q355" s="65">
        <f t="shared" si="107"/>
        <v>0</v>
      </c>
      <c r="R355" s="65">
        <f t="shared" si="107"/>
        <v>0</v>
      </c>
      <c r="S355" s="65">
        <f t="shared" si="107"/>
        <v>0</v>
      </c>
      <c r="T355" s="65">
        <f t="shared" si="107"/>
        <v>0</v>
      </c>
      <c r="U355" s="65">
        <f t="shared" si="107"/>
        <v>0</v>
      </c>
      <c r="V355" s="65">
        <f t="shared" si="107"/>
        <v>0</v>
      </c>
      <c r="W355" s="65">
        <f t="shared" si="107"/>
        <v>0</v>
      </c>
      <c r="X355" s="65">
        <f t="shared" si="107"/>
        <v>0</v>
      </c>
      <c r="Y355" s="65">
        <f t="shared" si="107"/>
        <v>0</v>
      </c>
      <c r="Z355" s="65">
        <f t="shared" si="107"/>
        <v>0</v>
      </c>
      <c r="AA355" s="65">
        <f t="shared" si="107"/>
        <v>0</v>
      </c>
      <c r="AB355" s="65">
        <f t="shared" si="107"/>
        <v>0</v>
      </c>
      <c r="AC355" s="65">
        <f t="shared" si="107"/>
        <v>0</v>
      </c>
      <c r="AD355" s="65">
        <f t="shared" si="107"/>
        <v>0</v>
      </c>
      <c r="AE355" s="65">
        <f t="shared" si="107"/>
        <v>0</v>
      </c>
      <c r="AF355" s="65">
        <f t="shared" si="107"/>
        <v>0</v>
      </c>
      <c r="AG355" s="65">
        <f t="shared" si="107"/>
        <v>0</v>
      </c>
      <c r="AH355" s="65">
        <f t="shared" si="107"/>
        <v>0</v>
      </c>
      <c r="AI355" s="65">
        <f t="shared" si="107"/>
        <v>0</v>
      </c>
      <c r="AJ355" s="66">
        <f t="shared" si="107"/>
        <v>0</v>
      </c>
    </row>
    <row r="356" spans="1:36" customFormat="1" x14ac:dyDescent="0.3">
      <c r="A356" s="7" t="s">
        <v>256</v>
      </c>
      <c r="B356" s="76" t="s">
        <v>529</v>
      </c>
      <c r="C356" s="169">
        <f t="shared" ref="C356:AJ356" si="108">+(C268/2)*(C381)+(C268/2)*(C382)</f>
        <v>1.7089656602064976E-2</v>
      </c>
      <c r="D356" s="169">
        <f t="shared" si="108"/>
        <v>1.5274657517376037E-2</v>
      </c>
      <c r="E356" s="169">
        <f t="shared" si="108"/>
        <v>1.4157097823988808E-2</v>
      </c>
      <c r="F356" s="169">
        <f t="shared" si="108"/>
        <v>1.4450036005015236E-2</v>
      </c>
      <c r="G356" s="169">
        <f t="shared" si="108"/>
        <v>1.089270978208213E-2</v>
      </c>
      <c r="H356" s="169">
        <f t="shared" si="108"/>
        <v>1.5456472669323408E-2</v>
      </c>
      <c r="I356" s="169">
        <f t="shared" si="108"/>
        <v>1.5318064360487969E-2</v>
      </c>
      <c r="J356" s="169">
        <f t="shared" si="108"/>
        <v>1.4550066000591545E-2</v>
      </c>
      <c r="K356" s="169">
        <f t="shared" si="108"/>
        <v>1.3796238491313726E-2</v>
      </c>
      <c r="L356" s="169">
        <f t="shared" si="108"/>
        <v>1.305673360112959E-2</v>
      </c>
      <c r="M356" s="169">
        <f t="shared" si="108"/>
        <v>1.2331703098514203E-2</v>
      </c>
      <c r="N356" s="170">
        <f t="shared" si="108"/>
        <v>1.1621298751942644E-2</v>
      </c>
      <c r="O356" s="65">
        <f t="shared" si="108"/>
        <v>1.0925672329889976E-2</v>
      </c>
      <c r="P356" s="65">
        <f t="shared" si="108"/>
        <v>1.0244975600831274E-2</v>
      </c>
      <c r="Q356" s="65">
        <f t="shared" si="108"/>
        <v>9.7036173544342384E-3</v>
      </c>
      <c r="R356" s="65">
        <f t="shared" si="108"/>
        <v>9.1650430271423226E-3</v>
      </c>
      <c r="S356" s="65">
        <f t="shared" si="108"/>
        <v>8.6292993248301992E-3</v>
      </c>
      <c r="T356" s="65">
        <f t="shared" si="108"/>
        <v>8.0964329533725534E-3</v>
      </c>
      <c r="U356" s="65">
        <f t="shared" si="108"/>
        <v>7.5664906186440738E-3</v>
      </c>
      <c r="V356" s="65">
        <f t="shared" si="108"/>
        <v>7.0395190265194335E-3</v>
      </c>
      <c r="W356" s="65">
        <f t="shared" si="108"/>
        <v>6.5155648828733211E-3</v>
      </c>
      <c r="X356" s="65">
        <f t="shared" si="108"/>
        <v>5.9946748935804147E-3</v>
      </c>
      <c r="Y356" s="65">
        <f t="shared" si="108"/>
        <v>5.4768957645153996E-3</v>
      </c>
      <c r="Z356" s="65">
        <f t="shared" si="108"/>
        <v>4.9622742015529549E-3</v>
      </c>
      <c r="AA356" s="65">
        <f t="shared" si="108"/>
        <v>4.432946017567491E-3</v>
      </c>
      <c r="AB356" s="65">
        <f t="shared" si="108"/>
        <v>3.9107659772123667E-3</v>
      </c>
      <c r="AC356" s="65">
        <f t="shared" si="108"/>
        <v>3.3958119236120522E-3</v>
      </c>
      <c r="AD356" s="65">
        <f t="shared" si="108"/>
        <v>2.8881616998910169E-3</v>
      </c>
      <c r="AE356" s="65">
        <f t="shared" si="108"/>
        <v>2.3878931491737305E-3</v>
      </c>
      <c r="AF356" s="65">
        <f t="shared" si="108"/>
        <v>1.8950841145846651E-3</v>
      </c>
      <c r="AG356" s="65">
        <f t="shared" si="108"/>
        <v>1.4098124392482887E-3</v>
      </c>
      <c r="AH356" s="65">
        <f t="shared" si="108"/>
        <v>9.3215596628907235E-4</v>
      </c>
      <c r="AI356" s="65">
        <f t="shared" si="108"/>
        <v>4.6219253883148621E-4</v>
      </c>
      <c r="AJ356" s="66">
        <f t="shared" si="108"/>
        <v>0</v>
      </c>
    </row>
    <row r="357" spans="1:36" customFormat="1" x14ac:dyDescent="0.3">
      <c r="A357" s="7" t="s">
        <v>257</v>
      </c>
      <c r="B357" s="76" t="s">
        <v>529</v>
      </c>
      <c r="C357" s="172">
        <f t="shared" ref="C357:AJ357" si="109">+C269*C381</f>
        <v>0</v>
      </c>
      <c r="D357" s="172">
        <f t="shared" si="109"/>
        <v>0</v>
      </c>
      <c r="E357" s="172">
        <f t="shared" si="109"/>
        <v>0</v>
      </c>
      <c r="F357" s="172">
        <f t="shared" si="109"/>
        <v>0</v>
      </c>
      <c r="G357" s="172">
        <f t="shared" si="109"/>
        <v>0</v>
      </c>
      <c r="H357" s="172">
        <f t="shared" si="109"/>
        <v>0</v>
      </c>
      <c r="I357" s="172">
        <f t="shared" si="109"/>
        <v>0</v>
      </c>
      <c r="J357" s="172">
        <f t="shared" si="109"/>
        <v>0</v>
      </c>
      <c r="K357" s="172">
        <f t="shared" si="109"/>
        <v>0</v>
      </c>
      <c r="L357" s="172">
        <f t="shared" si="109"/>
        <v>0</v>
      </c>
      <c r="M357" s="172">
        <f t="shared" si="109"/>
        <v>0</v>
      </c>
      <c r="N357" s="173">
        <f t="shared" si="109"/>
        <v>0</v>
      </c>
      <c r="O357" s="65">
        <f t="shared" si="109"/>
        <v>0</v>
      </c>
      <c r="P357" s="65">
        <f t="shared" si="109"/>
        <v>0</v>
      </c>
      <c r="Q357" s="65">
        <f t="shared" si="109"/>
        <v>0</v>
      </c>
      <c r="R357" s="65">
        <f t="shared" si="109"/>
        <v>0</v>
      </c>
      <c r="S357" s="65">
        <f t="shared" si="109"/>
        <v>0</v>
      </c>
      <c r="T357" s="65">
        <f t="shared" si="109"/>
        <v>0</v>
      </c>
      <c r="U357" s="65">
        <f t="shared" si="109"/>
        <v>0</v>
      </c>
      <c r="V357" s="65">
        <f t="shared" si="109"/>
        <v>0</v>
      </c>
      <c r="W357" s="65">
        <f t="shared" si="109"/>
        <v>0</v>
      </c>
      <c r="X357" s="65">
        <f t="shared" si="109"/>
        <v>0</v>
      </c>
      <c r="Y357" s="65">
        <f t="shared" si="109"/>
        <v>0</v>
      </c>
      <c r="Z357" s="65">
        <f t="shared" si="109"/>
        <v>0</v>
      </c>
      <c r="AA357" s="65">
        <f t="shared" si="109"/>
        <v>0</v>
      </c>
      <c r="AB357" s="65">
        <f t="shared" si="109"/>
        <v>0</v>
      </c>
      <c r="AC357" s="65">
        <f t="shared" si="109"/>
        <v>0</v>
      </c>
      <c r="AD357" s="65">
        <f t="shared" si="109"/>
        <v>0</v>
      </c>
      <c r="AE357" s="65">
        <f t="shared" si="109"/>
        <v>0</v>
      </c>
      <c r="AF357" s="65">
        <f t="shared" si="109"/>
        <v>0</v>
      </c>
      <c r="AG357" s="65">
        <f t="shared" si="109"/>
        <v>0</v>
      </c>
      <c r="AH357" s="65">
        <f t="shared" si="109"/>
        <v>0</v>
      </c>
      <c r="AI357" s="65">
        <f t="shared" si="109"/>
        <v>0</v>
      </c>
      <c r="AJ357" s="66">
        <f t="shared" si="109"/>
        <v>0</v>
      </c>
    </row>
    <row r="358" spans="1:36" customFormat="1" x14ac:dyDescent="0.3">
      <c r="A358" s="7" t="s">
        <v>258</v>
      </c>
      <c r="B358" s="76" t="s">
        <v>529</v>
      </c>
      <c r="C358" s="172">
        <f t="shared" ref="C358:AJ358" si="110">+C270*C388</f>
        <v>0</v>
      </c>
      <c r="D358" s="172">
        <f t="shared" si="110"/>
        <v>1.3296578829480577E-7</v>
      </c>
      <c r="E358" s="172">
        <f t="shared" si="110"/>
        <v>1.6736529194800629E-6</v>
      </c>
      <c r="F358" s="172">
        <f t="shared" si="110"/>
        <v>2.0936858097778249E-6</v>
      </c>
      <c r="G358" s="172">
        <f t="shared" si="110"/>
        <v>0</v>
      </c>
      <c r="H358" s="172">
        <f t="shared" si="110"/>
        <v>2.4871569524871483E-7</v>
      </c>
      <c r="I358" s="172">
        <f t="shared" si="110"/>
        <v>0</v>
      </c>
      <c r="J358" s="172">
        <f t="shared" si="110"/>
        <v>0</v>
      </c>
      <c r="K358" s="172">
        <f t="shared" si="110"/>
        <v>0</v>
      </c>
      <c r="L358" s="172">
        <f t="shared" si="110"/>
        <v>0</v>
      </c>
      <c r="M358" s="172">
        <f t="shared" si="110"/>
        <v>0</v>
      </c>
      <c r="N358" s="173">
        <f t="shared" si="110"/>
        <v>0</v>
      </c>
      <c r="O358" s="65">
        <f t="shared" si="110"/>
        <v>0</v>
      </c>
      <c r="P358" s="65">
        <f t="shared" si="110"/>
        <v>0</v>
      </c>
      <c r="Q358" s="65">
        <f t="shared" si="110"/>
        <v>0</v>
      </c>
      <c r="R358" s="65">
        <f t="shared" si="110"/>
        <v>0</v>
      </c>
      <c r="S358" s="65">
        <f t="shared" si="110"/>
        <v>0</v>
      </c>
      <c r="T358" s="65">
        <f t="shared" si="110"/>
        <v>0</v>
      </c>
      <c r="U358" s="65">
        <f t="shared" si="110"/>
        <v>0</v>
      </c>
      <c r="V358" s="65">
        <f t="shared" si="110"/>
        <v>0</v>
      </c>
      <c r="W358" s="65">
        <f t="shared" si="110"/>
        <v>0</v>
      </c>
      <c r="X358" s="65">
        <f t="shared" si="110"/>
        <v>0</v>
      </c>
      <c r="Y358" s="65">
        <f t="shared" si="110"/>
        <v>0</v>
      </c>
      <c r="Z358" s="65">
        <f t="shared" si="110"/>
        <v>0</v>
      </c>
      <c r="AA358" s="65">
        <f t="shared" si="110"/>
        <v>0</v>
      </c>
      <c r="AB358" s="65">
        <f t="shared" si="110"/>
        <v>0</v>
      </c>
      <c r="AC358" s="65">
        <f t="shared" si="110"/>
        <v>0</v>
      </c>
      <c r="AD358" s="65">
        <f t="shared" si="110"/>
        <v>0</v>
      </c>
      <c r="AE358" s="65">
        <f t="shared" si="110"/>
        <v>0</v>
      </c>
      <c r="AF358" s="65">
        <f t="shared" si="110"/>
        <v>0</v>
      </c>
      <c r="AG358" s="65">
        <f t="shared" si="110"/>
        <v>0</v>
      </c>
      <c r="AH358" s="65">
        <f t="shared" si="110"/>
        <v>0</v>
      </c>
      <c r="AI358" s="65">
        <f t="shared" si="110"/>
        <v>0</v>
      </c>
      <c r="AJ358" s="66">
        <f t="shared" si="110"/>
        <v>0</v>
      </c>
    </row>
    <row r="359" spans="1:36" customFormat="1" x14ac:dyDescent="0.3">
      <c r="A359" s="7" t="s">
        <v>259</v>
      </c>
      <c r="B359" s="76" t="s">
        <v>529</v>
      </c>
      <c r="C359" s="175">
        <f t="shared" ref="C359:AJ359" si="111">+C271*C387</f>
        <v>1.633129735362693E-5</v>
      </c>
      <c r="D359" s="175">
        <f t="shared" si="111"/>
        <v>7.1964039420444247E-6</v>
      </c>
      <c r="E359" s="175">
        <f t="shared" si="111"/>
        <v>4.9618022008032388E-6</v>
      </c>
      <c r="F359" s="175">
        <f t="shared" si="111"/>
        <v>5.0980851428962668E-6</v>
      </c>
      <c r="G359" s="175">
        <f t="shared" si="111"/>
        <v>1.4306785604296213E-6</v>
      </c>
      <c r="H359" s="175">
        <f t="shared" si="111"/>
        <v>0</v>
      </c>
      <c r="I359" s="175">
        <f t="shared" si="111"/>
        <v>0</v>
      </c>
      <c r="J359" s="175">
        <f t="shared" si="111"/>
        <v>0</v>
      </c>
      <c r="K359" s="175">
        <f t="shared" si="111"/>
        <v>0</v>
      </c>
      <c r="L359" s="175">
        <f t="shared" si="111"/>
        <v>0</v>
      </c>
      <c r="M359" s="175">
        <f t="shared" si="111"/>
        <v>0</v>
      </c>
      <c r="N359" s="176">
        <f t="shared" si="111"/>
        <v>0</v>
      </c>
      <c r="O359" s="65">
        <f t="shared" si="111"/>
        <v>0</v>
      </c>
      <c r="P359" s="65">
        <f t="shared" si="111"/>
        <v>0</v>
      </c>
      <c r="Q359" s="65">
        <f t="shared" si="111"/>
        <v>0</v>
      </c>
      <c r="R359" s="65">
        <f t="shared" si="111"/>
        <v>0</v>
      </c>
      <c r="S359" s="65">
        <f t="shared" si="111"/>
        <v>0</v>
      </c>
      <c r="T359" s="65">
        <f t="shared" si="111"/>
        <v>0</v>
      </c>
      <c r="U359" s="65">
        <f t="shared" si="111"/>
        <v>0</v>
      </c>
      <c r="V359" s="65">
        <f t="shared" si="111"/>
        <v>0</v>
      </c>
      <c r="W359" s="65">
        <f t="shared" si="111"/>
        <v>0</v>
      </c>
      <c r="X359" s="65">
        <f t="shared" si="111"/>
        <v>0</v>
      </c>
      <c r="Y359" s="65">
        <f t="shared" si="111"/>
        <v>0</v>
      </c>
      <c r="Z359" s="65">
        <f t="shared" si="111"/>
        <v>0</v>
      </c>
      <c r="AA359" s="65">
        <f t="shared" si="111"/>
        <v>0</v>
      </c>
      <c r="AB359" s="65">
        <f t="shared" si="111"/>
        <v>0</v>
      </c>
      <c r="AC359" s="65">
        <f t="shared" si="111"/>
        <v>0</v>
      </c>
      <c r="AD359" s="65">
        <f t="shared" si="111"/>
        <v>0</v>
      </c>
      <c r="AE359" s="65">
        <f t="shared" si="111"/>
        <v>0</v>
      </c>
      <c r="AF359" s="65">
        <f t="shared" si="111"/>
        <v>0</v>
      </c>
      <c r="AG359" s="65">
        <f t="shared" si="111"/>
        <v>0</v>
      </c>
      <c r="AH359" s="65">
        <f t="shared" si="111"/>
        <v>0</v>
      </c>
      <c r="AI359" s="65">
        <f t="shared" si="111"/>
        <v>0</v>
      </c>
      <c r="AJ359" s="66">
        <f t="shared" si="111"/>
        <v>0</v>
      </c>
    </row>
    <row r="360" spans="1:36" customFormat="1" x14ac:dyDescent="0.3">
      <c r="A360" s="7" t="s">
        <v>260</v>
      </c>
      <c r="B360" s="76" t="s">
        <v>529</v>
      </c>
      <c r="C360" s="172">
        <f t="shared" ref="C360:AJ360" si="112">+C272*C391</f>
        <v>2.9792910284546486E-3</v>
      </c>
      <c r="D360" s="172">
        <f t="shared" si="112"/>
        <v>2.6639859532034483E-3</v>
      </c>
      <c r="E360" s="172">
        <f t="shared" si="112"/>
        <v>2.6423425640848498E-3</v>
      </c>
      <c r="F360" s="172">
        <f t="shared" si="112"/>
        <v>2.6338969982122339E-3</v>
      </c>
      <c r="G360" s="172">
        <f t="shared" si="112"/>
        <v>2.6812774487855167E-3</v>
      </c>
      <c r="H360" s="172">
        <f t="shared" si="112"/>
        <v>1.7189486560114126E-3</v>
      </c>
      <c r="I360" s="172">
        <f t="shared" si="112"/>
        <v>1.6722493601700383E-3</v>
      </c>
      <c r="J360" s="172">
        <f t="shared" si="112"/>
        <v>1.6250511275797549E-3</v>
      </c>
      <c r="K360" s="172">
        <f t="shared" si="112"/>
        <v>1.5785102075414144E-3</v>
      </c>
      <c r="L360" s="172">
        <f t="shared" si="112"/>
        <v>1.5326267815217909E-3</v>
      </c>
      <c r="M360" s="172">
        <f t="shared" si="112"/>
        <v>1.4874010309876584E-3</v>
      </c>
      <c r="N360" s="173">
        <f t="shared" si="112"/>
        <v>1.4428331374057917E-3</v>
      </c>
      <c r="O360" s="65">
        <f t="shared" si="112"/>
        <v>1.3989232822429645E-3</v>
      </c>
      <c r="P360" s="65">
        <f t="shared" si="112"/>
        <v>1.355671646965951E-3</v>
      </c>
      <c r="Q360" s="65">
        <f t="shared" si="112"/>
        <v>1.3301107833168871E-3</v>
      </c>
      <c r="R360" s="65">
        <f t="shared" si="112"/>
        <v>1.3047503181385571E-3</v>
      </c>
      <c r="S360" s="65">
        <f t="shared" si="112"/>
        <v>1.2795903072763159E-3</v>
      </c>
      <c r="T360" s="65">
        <f t="shared" si="112"/>
        <v>1.2546308065755195E-3</v>
      </c>
      <c r="U360" s="65">
        <f t="shared" si="112"/>
        <v>1.2298718718815229E-3</v>
      </c>
      <c r="V360" s="65">
        <f t="shared" si="112"/>
        <v>1.2053135590396808E-3</v>
      </c>
      <c r="W360" s="65">
        <f t="shared" si="112"/>
        <v>1.1809559238953496E-3</v>
      </c>
      <c r="X360" s="65">
        <f t="shared" si="112"/>
        <v>1.1567990222938836E-3</v>
      </c>
      <c r="Y360" s="65">
        <f t="shared" si="112"/>
        <v>1.1328429100806387E-3</v>
      </c>
      <c r="Z360" s="65">
        <f t="shared" si="112"/>
        <v>1.1090876431009697E-3</v>
      </c>
      <c r="AA360" s="65">
        <f t="shared" si="112"/>
        <v>1.0811649340324244E-3</v>
      </c>
      <c r="AB360" s="65">
        <f t="shared" si="112"/>
        <v>1.0535792215175164E-3</v>
      </c>
      <c r="AC360" s="65">
        <f t="shared" si="112"/>
        <v>1.0263305986318372E-3</v>
      </c>
      <c r="AD360" s="65">
        <f t="shared" si="112"/>
        <v>9.9941915845097921E-4</v>
      </c>
      <c r="AE360" s="65">
        <f t="shared" si="112"/>
        <v>9.7284499405053421E-4</v>
      </c>
      <c r="AF360" s="65">
        <f t="shared" si="112"/>
        <v>9.4660819850609528E-4</v>
      </c>
      <c r="AG360" s="65">
        <f t="shared" si="112"/>
        <v>9.207088648932536E-4</v>
      </c>
      <c r="AH360" s="65">
        <f t="shared" si="112"/>
        <v>8.9514708628760196E-4</v>
      </c>
      <c r="AI360" s="65">
        <f t="shared" si="112"/>
        <v>8.6992295576473198E-4</v>
      </c>
      <c r="AJ360" s="66">
        <f t="shared" si="112"/>
        <v>8.4503656640023625E-4</v>
      </c>
    </row>
    <row r="361" spans="1:36" customFormat="1" x14ac:dyDescent="0.3">
      <c r="A361" s="7" t="s">
        <v>261</v>
      </c>
      <c r="B361" s="76" t="s">
        <v>529</v>
      </c>
      <c r="C361" s="177">
        <f t="shared" ref="C361:AJ361" si="113">+C273</f>
        <v>0</v>
      </c>
      <c r="D361" s="177">
        <f t="shared" si="113"/>
        <v>0</v>
      </c>
      <c r="E361" s="177">
        <f t="shared" si="113"/>
        <v>0</v>
      </c>
      <c r="F361" s="177">
        <f t="shared" si="113"/>
        <v>0</v>
      </c>
      <c r="G361" s="177">
        <f t="shared" si="113"/>
        <v>0</v>
      </c>
      <c r="H361" s="177">
        <f t="shared" si="113"/>
        <v>0</v>
      </c>
      <c r="I361" s="177">
        <f t="shared" si="113"/>
        <v>0</v>
      </c>
      <c r="J361" s="177">
        <f t="shared" si="113"/>
        <v>0</v>
      </c>
      <c r="K361" s="177">
        <f t="shared" si="113"/>
        <v>0</v>
      </c>
      <c r="L361" s="177">
        <f t="shared" si="113"/>
        <v>0</v>
      </c>
      <c r="M361" s="177">
        <f t="shared" si="113"/>
        <v>0</v>
      </c>
      <c r="N361" s="180">
        <f t="shared" si="113"/>
        <v>0</v>
      </c>
      <c r="O361" s="65">
        <f t="shared" si="113"/>
        <v>0</v>
      </c>
      <c r="P361" s="65">
        <f t="shared" si="113"/>
        <v>0</v>
      </c>
      <c r="Q361" s="65">
        <f t="shared" si="113"/>
        <v>0</v>
      </c>
      <c r="R361" s="65">
        <f t="shared" si="113"/>
        <v>0</v>
      </c>
      <c r="S361" s="65">
        <f t="shared" si="113"/>
        <v>0</v>
      </c>
      <c r="T361" s="65">
        <f t="shared" si="113"/>
        <v>0</v>
      </c>
      <c r="U361" s="65">
        <f t="shared" si="113"/>
        <v>0</v>
      </c>
      <c r="V361" s="65">
        <f t="shared" si="113"/>
        <v>0</v>
      </c>
      <c r="W361" s="65">
        <f t="shared" si="113"/>
        <v>0</v>
      </c>
      <c r="X361" s="65">
        <f t="shared" si="113"/>
        <v>0</v>
      </c>
      <c r="Y361" s="65">
        <f t="shared" si="113"/>
        <v>0</v>
      </c>
      <c r="Z361" s="65">
        <f t="shared" si="113"/>
        <v>0</v>
      </c>
      <c r="AA361" s="65">
        <f t="shared" si="113"/>
        <v>0</v>
      </c>
      <c r="AB361" s="65">
        <f t="shared" si="113"/>
        <v>0</v>
      </c>
      <c r="AC361" s="65">
        <f t="shared" si="113"/>
        <v>3.3653635433950057E-18</v>
      </c>
      <c r="AD361" s="65">
        <f t="shared" si="113"/>
        <v>3.3306690738754695E-18</v>
      </c>
      <c r="AE361" s="65">
        <f t="shared" si="113"/>
        <v>-6.5919492087118667E-18</v>
      </c>
      <c r="AF361" s="65">
        <f t="shared" si="113"/>
        <v>3.5874081483200372E-18</v>
      </c>
      <c r="AG361" s="65">
        <f t="shared" si="113"/>
        <v>3.8719027983802338E-18</v>
      </c>
      <c r="AH361" s="65">
        <f t="shared" si="113"/>
        <v>-6.3837823915946496E-18</v>
      </c>
      <c r="AI361" s="65">
        <f t="shared" si="113"/>
        <v>-6.3143934525555773E-18</v>
      </c>
      <c r="AJ361" s="66">
        <f t="shared" si="113"/>
        <v>0</v>
      </c>
    </row>
    <row r="362" spans="1:36" customFormat="1" x14ac:dyDescent="0.3">
      <c r="A362" s="7" t="s">
        <v>262</v>
      </c>
      <c r="B362" s="76" t="s">
        <v>529</v>
      </c>
      <c r="C362" s="172">
        <f t="shared" ref="C362:AJ362" si="114">+C274*C407</f>
        <v>4.0889592432979639E-3</v>
      </c>
      <c r="D362" s="172">
        <f t="shared" si="114"/>
        <v>4.0895299386373854E-3</v>
      </c>
      <c r="E362" s="172">
        <f t="shared" si="114"/>
        <v>4.0819876582141685E-3</v>
      </c>
      <c r="F362" s="172">
        <f t="shared" si="114"/>
        <v>4.6446882928987358E-3</v>
      </c>
      <c r="G362" s="172">
        <f t="shared" si="114"/>
        <v>3.3804076487156266E-3</v>
      </c>
      <c r="H362" s="172">
        <f t="shared" si="114"/>
        <v>1.9801246511389711E-3</v>
      </c>
      <c r="I362" s="172">
        <f t="shared" si="114"/>
        <v>2.0255842471176857E-3</v>
      </c>
      <c r="J362" s="172">
        <f t="shared" si="114"/>
        <v>1.9881917825929013E-3</v>
      </c>
      <c r="K362" s="172">
        <f t="shared" si="114"/>
        <v>1.9508910326226712E-3</v>
      </c>
      <c r="L362" s="172">
        <f t="shared" si="114"/>
        <v>1.9136847043669755E-3</v>
      </c>
      <c r="M362" s="172">
        <f t="shared" si="114"/>
        <v>1.8765755049857955E-3</v>
      </c>
      <c r="N362" s="173">
        <f t="shared" si="114"/>
        <v>1.8395661416391112E-3</v>
      </c>
      <c r="O362" s="65">
        <f t="shared" si="114"/>
        <v>1.8026593214869029E-3</v>
      </c>
      <c r="P362" s="65">
        <f t="shared" si="114"/>
        <v>1.7658577516891523E-3</v>
      </c>
      <c r="Q362" s="65">
        <f t="shared" si="114"/>
        <v>1.7515936939524078E-3</v>
      </c>
      <c r="R362" s="65">
        <f t="shared" si="114"/>
        <v>1.7373297298081606E-3</v>
      </c>
      <c r="S362" s="65">
        <f t="shared" si="114"/>
        <v>1.7230666923693089E-3</v>
      </c>
      <c r="T362" s="65">
        <f t="shared" si="114"/>
        <v>1.7088054147487578E-3</v>
      </c>
      <c r="U362" s="65">
        <f t="shared" si="114"/>
        <v>1.6945467300594106E-3</v>
      </c>
      <c r="V362" s="65">
        <f t="shared" si="114"/>
        <v>1.6802914714141683E-3</v>
      </c>
      <c r="W362" s="65">
        <f t="shared" si="114"/>
        <v>1.6660404719259345E-3</v>
      </c>
      <c r="X362" s="65">
        <f t="shared" si="114"/>
        <v>1.6517945647076117E-3</v>
      </c>
      <c r="Y362" s="65">
        <f t="shared" si="114"/>
        <v>1.6375545828721028E-3</v>
      </c>
      <c r="Z362" s="65">
        <f t="shared" si="114"/>
        <v>1.6233213595323098E-3</v>
      </c>
      <c r="AA362" s="65">
        <f t="shared" si="114"/>
        <v>1.6026204934840287E-3</v>
      </c>
      <c r="AB362" s="65">
        <f t="shared" si="114"/>
        <v>1.5819645246717142E-3</v>
      </c>
      <c r="AC362" s="65">
        <f t="shared" si="114"/>
        <v>1.5613548416168724E-3</v>
      </c>
      <c r="AD362" s="65">
        <f t="shared" si="114"/>
        <v>1.540792832841005E-3</v>
      </c>
      <c r="AE362" s="65">
        <f t="shared" si="114"/>
        <v>1.5202798868656172E-3</v>
      </c>
      <c r="AF362" s="65">
        <f t="shared" si="114"/>
        <v>1.4998173922122142E-3</v>
      </c>
      <c r="AG362" s="65">
        <f t="shared" si="114"/>
        <v>1.4794067374022995E-3</v>
      </c>
      <c r="AH362" s="65">
        <f t="shared" si="114"/>
        <v>1.4590493109573781E-3</v>
      </c>
      <c r="AI362" s="65">
        <f t="shared" si="114"/>
        <v>1.4387465013989548E-3</v>
      </c>
      <c r="AJ362" s="66">
        <f t="shared" si="114"/>
        <v>1.4184996972485327E-3</v>
      </c>
    </row>
    <row r="363" spans="1:36" customFormat="1" x14ac:dyDescent="0.3">
      <c r="A363" s="11" t="s">
        <v>263</v>
      </c>
      <c r="B363" s="78" t="s">
        <v>529</v>
      </c>
      <c r="C363" s="178">
        <f t="shared" ref="C363:AJ363" si="115">+C275*C414</f>
        <v>1.2224859188304283E-2</v>
      </c>
      <c r="D363" s="178">
        <f t="shared" si="115"/>
        <v>1.0124115950329648E-2</v>
      </c>
      <c r="E363" s="178">
        <f t="shared" si="115"/>
        <v>8.4915114974883632E-3</v>
      </c>
      <c r="F363" s="178">
        <f t="shared" si="115"/>
        <v>8.6274725196829154E-3</v>
      </c>
      <c r="G363" s="178">
        <f t="shared" si="115"/>
        <v>7.1924955534649546E-3</v>
      </c>
      <c r="H363" s="178">
        <f t="shared" si="115"/>
        <v>7.8790102565549271E-3</v>
      </c>
      <c r="I363" s="178">
        <f t="shared" si="115"/>
        <v>8.7552600817220102E-3</v>
      </c>
      <c r="J363" s="178">
        <f t="shared" si="115"/>
        <v>9.5616517021306791E-3</v>
      </c>
      <c r="K363" s="178">
        <f t="shared" si="115"/>
        <v>1.0300032975159771E-2</v>
      </c>
      <c r="L363" s="178">
        <f t="shared" si="115"/>
        <v>1.0972251758188127E-2</v>
      </c>
      <c r="M363" s="178">
        <f t="shared" si="115"/>
        <v>1.1580155908594585E-2</v>
      </c>
      <c r="N363" s="179">
        <f t="shared" si="115"/>
        <v>1.2125593283757985E-2</v>
      </c>
      <c r="O363" s="67">
        <f t="shared" si="115"/>
        <v>1.2610411741057167E-2</v>
      </c>
      <c r="P363" s="67">
        <f t="shared" si="115"/>
        <v>1.3036459137870974E-2</v>
      </c>
      <c r="Q363" s="67">
        <f t="shared" si="115"/>
        <v>1.357947154479756E-2</v>
      </c>
      <c r="R363" s="67">
        <f t="shared" si="115"/>
        <v>1.4082352434906409E-2</v>
      </c>
      <c r="S363" s="67">
        <f t="shared" si="115"/>
        <v>1.4545670475670291E-2</v>
      </c>
      <c r="T363" s="67">
        <f t="shared" si="115"/>
        <v>1.4969994334561991E-2</v>
      </c>
      <c r="U363" s="67">
        <f t="shared" si="115"/>
        <v>1.5355892679054293E-2</v>
      </c>
      <c r="V363" s="67">
        <f t="shared" si="115"/>
        <v>1.5703934176619954E-2</v>
      </c>
      <c r="W363" s="67">
        <f t="shared" si="115"/>
        <v>1.6014687494731783E-2</v>
      </c>
      <c r="X363" s="67">
        <f t="shared" si="115"/>
        <v>1.6288721300862539E-2</v>
      </c>
      <c r="Y363" s="67">
        <f t="shared" si="115"/>
        <v>1.652660426248501E-2</v>
      </c>
      <c r="Z363" s="67">
        <f t="shared" si="115"/>
        <v>1.672890504707197E-2</v>
      </c>
      <c r="AA363" s="67">
        <f t="shared" si="115"/>
        <v>1.6828199596453958E-2</v>
      </c>
      <c r="AB363" s="67">
        <f t="shared" si="115"/>
        <v>1.6891147833937113E-2</v>
      </c>
      <c r="AC363" s="67">
        <f t="shared" si="115"/>
        <v>1.6918697538642728E-2</v>
      </c>
      <c r="AD363" s="67">
        <f t="shared" si="115"/>
        <v>1.6911796489692099E-2</v>
      </c>
      <c r="AE363" s="67">
        <f t="shared" si="115"/>
        <v>1.6871392466206534E-2</v>
      </c>
      <c r="AF363" s="67">
        <f t="shared" si="115"/>
        <v>1.6798433247307315E-2</v>
      </c>
      <c r="AG363" s="67">
        <f t="shared" si="115"/>
        <v>1.6693866612115759E-2</v>
      </c>
      <c r="AH363" s="67">
        <f t="shared" si="115"/>
        <v>1.6558640339753156E-2</v>
      </c>
      <c r="AI363" s="67">
        <f t="shared" si="115"/>
        <v>1.6393702209340798E-2</v>
      </c>
      <c r="AJ363" s="68">
        <f t="shared" si="115"/>
        <v>1.6199999999999996E-2</v>
      </c>
    </row>
    <row r="364" spans="1:36" customFormat="1" x14ac:dyDescent="0.3">
      <c r="A364" s="3"/>
      <c r="B364" s="5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row>
    <row r="365" spans="1:36" s="5" customFormat="1" x14ac:dyDescent="0.3">
      <c r="A365" s="16" t="s">
        <v>542</v>
      </c>
      <c r="B365" s="49" t="s">
        <v>529</v>
      </c>
      <c r="C365" s="18">
        <f>+SUM(C354:C355,C336,C329,C314,C277:C282)</f>
        <v>6.9405423890173028E-3</v>
      </c>
      <c r="D365" s="18">
        <f t="shared" ref="D365:AJ365" si="116">+SUM(D354:D355,D336,D329,D314,D277:D282)</f>
        <v>6.127813923477634E-3</v>
      </c>
      <c r="E365" s="18">
        <f t="shared" si="116"/>
        <v>6.0168085707601147E-3</v>
      </c>
      <c r="F365" s="18">
        <f t="shared" si="116"/>
        <v>6.8230315008998097E-3</v>
      </c>
      <c r="G365" s="18">
        <f t="shared" si="116"/>
        <v>5.7265049261464567E-3</v>
      </c>
      <c r="H365" s="18">
        <f t="shared" si="116"/>
        <v>6.0988520106708159E-3</v>
      </c>
      <c r="I365" s="18">
        <f t="shared" si="116"/>
        <v>5.6634593157195486E-3</v>
      </c>
      <c r="J365" s="18">
        <f t="shared" si="116"/>
        <v>4.9457057713343496E-3</v>
      </c>
      <c r="K365" s="18">
        <f t="shared" si="116"/>
        <v>4.207921303855184E-3</v>
      </c>
      <c r="L365" s="18">
        <f t="shared" si="116"/>
        <v>3.4499394298371363E-3</v>
      </c>
      <c r="M365" s="18">
        <f t="shared" si="116"/>
        <v>2.6715933586179625E-3</v>
      </c>
      <c r="N365" s="18">
        <f t="shared" si="116"/>
        <v>1.8727159923180954E-3</v>
      </c>
      <c r="O365" s="18">
        <f t="shared" si="116"/>
        <v>1.0531399258406295E-3</v>
      </c>
      <c r="P365" s="18">
        <f t="shared" si="116"/>
        <v>2.1269744687133925E-4</v>
      </c>
      <c r="Q365" s="18">
        <f t="shared" si="116"/>
        <v>2.2210380325874264E-4</v>
      </c>
      <c r="R365" s="18">
        <f t="shared" si="116"/>
        <v>2.3177292910961719E-4</v>
      </c>
      <c r="S365" s="18">
        <f t="shared" si="116"/>
        <v>2.4170903598924939E-4</v>
      </c>
      <c r="T365" s="18">
        <f t="shared" si="116"/>
        <v>2.5191636306347992E-4</v>
      </c>
      <c r="U365" s="18">
        <f t="shared" si="116"/>
        <v>2.6239917709870221E-4</v>
      </c>
      <c r="V365" s="18">
        <f t="shared" si="116"/>
        <v>2.731617724618645E-4</v>
      </c>
      <c r="W365" s="18">
        <f t="shared" si="116"/>
        <v>2.8420847112046793E-4</v>
      </c>
      <c r="X365" s="18">
        <f t="shared" si="116"/>
        <v>2.955436226425676E-4</v>
      </c>
      <c r="Y365" s="18">
        <f t="shared" si="116"/>
        <v>3.0717160419677233E-4</v>
      </c>
      <c r="Z365" s="18">
        <f t="shared" si="116"/>
        <v>3.1909682055224458E-4</v>
      </c>
      <c r="AA365" s="18">
        <f t="shared" si="116"/>
        <v>3.2779709133915163E-4</v>
      </c>
      <c r="AB365" s="18">
        <f t="shared" si="116"/>
        <v>3.3665004184253922E-4</v>
      </c>
      <c r="AC365" s="18">
        <f t="shared" si="116"/>
        <v>3.456571851079836E-4</v>
      </c>
      <c r="AD365" s="18">
        <f t="shared" si="116"/>
        <v>3.5482004086670211E-4</v>
      </c>
      <c r="AE365" s="18">
        <f t="shared" si="116"/>
        <v>3.6414013553555369E-4</v>
      </c>
      <c r="AF365" s="18">
        <f t="shared" si="116"/>
        <v>3.7361900221703846E-4</v>
      </c>
      <c r="AG365" s="18">
        <f t="shared" si="116"/>
        <v>3.8325818069929774E-4</v>
      </c>
      <c r="AH365" s="18">
        <f t="shared" si="116"/>
        <v>3.9305921745611422E-4</v>
      </c>
      <c r="AI365" s="18">
        <f t="shared" si="116"/>
        <v>4.0302366564691191E-4</v>
      </c>
      <c r="AJ365" s="18">
        <f t="shared" si="116"/>
        <v>4.1315308511675602E-4</v>
      </c>
    </row>
    <row r="366" spans="1:36" customFormat="1" x14ac:dyDescent="0.3">
      <c r="A366" s="7" t="s">
        <v>511</v>
      </c>
      <c r="B366" s="51" t="s">
        <v>529</v>
      </c>
      <c r="C366" s="20">
        <f t="shared" ref="C366:AJ366" si="117">+SUM(C356:C359,C345:C348,C337:C338,C330,C315:C318,C283:C292)</f>
        <v>7.0909369706896916E-2</v>
      </c>
      <c r="D366" s="20">
        <f t="shared" si="117"/>
        <v>6.9536029606986377E-2</v>
      </c>
      <c r="E366" s="20">
        <f t="shared" si="117"/>
        <v>6.8305631176562617E-2</v>
      </c>
      <c r="F366" s="20">
        <f t="shared" si="117"/>
        <v>6.4210804412406633E-2</v>
      </c>
      <c r="G366" s="20">
        <f t="shared" si="117"/>
        <v>6.2506516369563087E-2</v>
      </c>
      <c r="H366" s="20">
        <f t="shared" si="117"/>
        <v>6.8512502391851471E-2</v>
      </c>
      <c r="I366" s="20">
        <f t="shared" si="117"/>
        <v>6.8709942573960681E-2</v>
      </c>
      <c r="J366" s="20">
        <f t="shared" si="117"/>
        <v>6.7729558751747326E-2</v>
      </c>
      <c r="K366" s="20">
        <f t="shared" si="117"/>
        <v>6.659008009712454E-2</v>
      </c>
      <c r="L366" s="20">
        <f t="shared" si="117"/>
        <v>6.5294125175519357E-2</v>
      </c>
      <c r="M366" s="20">
        <f t="shared" si="117"/>
        <v>6.3844332156915581E-2</v>
      </c>
      <c r="N366" s="20">
        <f t="shared" si="117"/>
        <v>6.2243358815853911E-2</v>
      </c>
      <c r="O366" s="20">
        <f t="shared" si="117"/>
        <v>6.0495274243620181E-2</v>
      </c>
      <c r="P366" s="20">
        <f t="shared" si="117"/>
        <v>5.8601341891600517E-2</v>
      </c>
      <c r="Q366" s="20">
        <f t="shared" si="117"/>
        <v>5.5427663439893755E-2</v>
      </c>
      <c r="R366" s="20">
        <f t="shared" si="117"/>
        <v>5.2143283598853708E-2</v>
      </c>
      <c r="S366" s="20">
        <f t="shared" si="117"/>
        <v>4.8761695135817552E-2</v>
      </c>
      <c r="T366" s="20">
        <f t="shared" si="117"/>
        <v>4.5296475283775908E-2</v>
      </c>
      <c r="U366" s="20">
        <f t="shared" si="117"/>
        <v>4.1761285741372715E-2</v>
      </c>
      <c r="V366" s="20">
        <f t="shared" si="117"/>
        <v>3.8169872672905357E-2</v>
      </c>
      <c r="W366" s="20">
        <f t="shared" si="117"/>
        <v>3.4536066708324514E-2</v>
      </c>
      <c r="X366" s="20">
        <f t="shared" si="117"/>
        <v>3.087346577352585E-2</v>
      </c>
      <c r="Y366" s="20">
        <f t="shared" si="117"/>
        <v>2.7196697851817254E-2</v>
      </c>
      <c r="Z366" s="20">
        <f t="shared" si="117"/>
        <v>2.351954124957616E-2</v>
      </c>
      <c r="AA366" s="20">
        <f t="shared" si="117"/>
        <v>2.1596367140047912E-2</v>
      </c>
      <c r="AB366" s="20">
        <f t="shared" si="117"/>
        <v>1.9643264781914742E-2</v>
      </c>
      <c r="AC366" s="20">
        <f t="shared" si="117"/>
        <v>1.7663888783314072E-2</v>
      </c>
      <c r="AD366" s="20">
        <f t="shared" si="117"/>
        <v>1.5661915970815073E-2</v>
      </c>
      <c r="AE366" s="20">
        <f t="shared" si="117"/>
        <v>1.3641045389418653E-2</v>
      </c>
      <c r="AF366" s="20">
        <f t="shared" si="117"/>
        <v>1.1604998302557425E-2</v>
      </c>
      <c r="AG366" s="20">
        <f t="shared" si="117"/>
        <v>9.5575181920957483E-3</v>
      </c>
      <c r="AH366" s="20">
        <f t="shared" si="117"/>
        <v>7.5023707583296911E-3</v>
      </c>
      <c r="AI366" s="20">
        <f t="shared" si="117"/>
        <v>5.4433439199870473E-3</v>
      </c>
      <c r="AJ366" s="20">
        <f t="shared" si="117"/>
        <v>3.3842478142273387E-3</v>
      </c>
    </row>
    <row r="367" spans="1:36" customFormat="1" x14ac:dyDescent="0.3">
      <c r="A367" s="7" t="s">
        <v>512</v>
      </c>
      <c r="B367" s="51" t="s">
        <v>529</v>
      </c>
      <c r="C367" s="20">
        <f t="shared" ref="C367:AJ367" si="118">+SUM(C360,C349,C339,C331,C319:C320,C293:C298)</f>
        <v>2.7514162639204292E-2</v>
      </c>
      <c r="D367" s="20">
        <f t="shared" si="118"/>
        <v>2.7897796066286985E-2</v>
      </c>
      <c r="E367" s="20">
        <f t="shared" si="118"/>
        <v>2.7956809123427531E-2</v>
      </c>
      <c r="F367" s="20">
        <f t="shared" si="118"/>
        <v>2.7768992332487006E-2</v>
      </c>
      <c r="G367" s="20">
        <f t="shared" si="118"/>
        <v>2.9910997126591832E-2</v>
      </c>
      <c r="H367" s="20">
        <f t="shared" si="118"/>
        <v>2.5519990763250969E-2</v>
      </c>
      <c r="I367" s="20">
        <f t="shared" si="118"/>
        <v>2.6675414618150484E-2</v>
      </c>
      <c r="J367" s="20">
        <f t="shared" si="118"/>
        <v>2.784521984259913E-2</v>
      </c>
      <c r="K367" s="20">
        <f t="shared" si="118"/>
        <v>2.9044112950199017E-2</v>
      </c>
      <c r="L367" s="20">
        <f t="shared" si="118"/>
        <v>3.0272021549594203E-2</v>
      </c>
      <c r="M367" s="20">
        <f t="shared" si="118"/>
        <v>3.1528870815449972E-2</v>
      </c>
      <c r="N367" s="20">
        <f t="shared" si="118"/>
        <v>3.2814583488452745E-2</v>
      </c>
      <c r="O367" s="20">
        <f t="shared" si="118"/>
        <v>3.412907987531015E-2</v>
      </c>
      <c r="P367" s="20">
        <f t="shared" si="118"/>
        <v>3.547227784875099E-2</v>
      </c>
      <c r="Q367" s="20">
        <f t="shared" si="118"/>
        <v>3.5678676828906943E-2</v>
      </c>
      <c r="R367" s="20">
        <f t="shared" si="118"/>
        <v>3.5838822548053428E-2</v>
      </c>
      <c r="S367" s="20">
        <f t="shared" si="118"/>
        <v>3.5950102428190328E-2</v>
      </c>
      <c r="T367" s="20">
        <f t="shared" si="118"/>
        <v>3.6009893140802565E-2</v>
      </c>
      <c r="U367" s="20">
        <f t="shared" si="118"/>
        <v>3.6015560606860002E-2</v>
      </c>
      <c r="V367" s="20">
        <f t="shared" si="118"/>
        <v>3.5964459996817473E-2</v>
      </c>
      <c r="W367" s="20">
        <f t="shared" si="118"/>
        <v>3.5853935730614794E-2</v>
      </c>
      <c r="X367" s="20">
        <f t="shared" si="118"/>
        <v>3.5681321477676727E-2</v>
      </c>
      <c r="Y367" s="20">
        <f t="shared" si="118"/>
        <v>3.5443940156913045E-2</v>
      </c>
      <c r="Z367" s="20">
        <f t="shared" si="118"/>
        <v>3.5139103936718465E-2</v>
      </c>
      <c r="AA367" s="20">
        <f t="shared" si="118"/>
        <v>3.4383433562443055E-2</v>
      </c>
      <c r="AB367" s="20">
        <f t="shared" si="118"/>
        <v>3.3560422687139581E-2</v>
      </c>
      <c r="AC367" s="20">
        <f t="shared" si="118"/>
        <v>3.2668696099410789E-2</v>
      </c>
      <c r="AD367" s="20">
        <f t="shared" si="118"/>
        <v>3.1706882254981243E-2</v>
      </c>
      <c r="AE367" s="20">
        <f t="shared" si="118"/>
        <v>3.0673613276697115E-2</v>
      </c>
      <c r="AF367" s="20">
        <f t="shared" si="118"/>
        <v>2.9567524954526369E-2</v>
      </c>
      <c r="AG367" s="20">
        <f t="shared" si="118"/>
        <v>2.8387256745558656E-2</v>
      </c>
      <c r="AH367" s="20">
        <f t="shared" si="118"/>
        <v>2.7131451774005326E-2</v>
      </c>
      <c r="AI367" s="20">
        <f t="shared" si="118"/>
        <v>2.5798756831199463E-2</v>
      </c>
      <c r="AJ367" s="20">
        <f t="shared" si="118"/>
        <v>2.438782237559585E-2</v>
      </c>
    </row>
    <row r="368" spans="1:36" customFormat="1" x14ac:dyDescent="0.3">
      <c r="A368" s="7" t="s">
        <v>513</v>
      </c>
      <c r="B368" s="51" t="s">
        <v>529</v>
      </c>
      <c r="C368" s="20">
        <f t="shared" ref="C368:AJ368" si="119">+SUM(C361,C350:C351,C340:C341,C332,C321:C325,C299:C307)</f>
        <v>2.0938865309612614E-2</v>
      </c>
      <c r="D368" s="20">
        <f t="shared" si="119"/>
        <v>2.0824853804358327E-2</v>
      </c>
      <c r="E368" s="20">
        <f t="shared" si="119"/>
        <v>2.1336304271756548E-2</v>
      </c>
      <c r="F368" s="20">
        <f t="shared" si="119"/>
        <v>2.2777093951020479E-2</v>
      </c>
      <c r="G368" s="20">
        <f t="shared" si="119"/>
        <v>2.2378328206159946E-2</v>
      </c>
      <c r="H368" s="20">
        <f t="shared" si="119"/>
        <v>2.2453220805972333E-2</v>
      </c>
      <c r="I368" s="20">
        <f t="shared" si="119"/>
        <v>2.2953870190178263E-2</v>
      </c>
      <c r="J368" s="20">
        <f t="shared" si="119"/>
        <v>2.2590736317989833E-2</v>
      </c>
      <c r="K368" s="20">
        <f t="shared" si="119"/>
        <v>2.2149284849414357E-2</v>
      </c>
      <c r="L368" s="20">
        <f t="shared" si="119"/>
        <v>2.1628081687299017E-2</v>
      </c>
      <c r="M368" s="20">
        <f t="shared" si="119"/>
        <v>2.102597939925635E-2</v>
      </c>
      <c r="N368" s="20">
        <f t="shared" si="119"/>
        <v>2.034160907937306E-2</v>
      </c>
      <c r="O368" s="20">
        <f t="shared" si="119"/>
        <v>1.9573601951247684E-2</v>
      </c>
      <c r="P368" s="20">
        <f t="shared" si="119"/>
        <v>1.8720589367990634E-2</v>
      </c>
      <c r="Q368" s="20">
        <f t="shared" si="119"/>
        <v>1.8852018856753496E-2</v>
      </c>
      <c r="R368" s="20">
        <f t="shared" si="119"/>
        <v>1.8966702810819372E-2</v>
      </c>
      <c r="S368" s="20">
        <f t="shared" si="119"/>
        <v>1.9066235102938093E-2</v>
      </c>
      <c r="T368" s="20">
        <f t="shared" si="119"/>
        <v>1.9152201707490921E-2</v>
      </c>
      <c r="U368" s="20">
        <f t="shared" si="119"/>
        <v>1.9226180700490536E-2</v>
      </c>
      <c r="V368" s="20">
        <f t="shared" si="119"/>
        <v>1.9289742259581071E-2</v>
      </c>
      <c r="W368" s="20">
        <f t="shared" si="119"/>
        <v>1.934444866403805E-2</v>
      </c>
      <c r="X368" s="20">
        <f t="shared" si="119"/>
        <v>1.9391854294768463E-2</v>
      </c>
      <c r="Y368" s="20">
        <f t="shared" si="119"/>
        <v>1.9433505634310715E-2</v>
      </c>
      <c r="Z368" s="20">
        <f t="shared" si="119"/>
        <v>1.9470941266834633E-2</v>
      </c>
      <c r="AA368" s="20">
        <f t="shared" si="119"/>
        <v>1.9381824516169269E-2</v>
      </c>
      <c r="AB368" s="20">
        <f t="shared" si="119"/>
        <v>1.9280788100692309E-2</v>
      </c>
      <c r="AC368" s="20">
        <f t="shared" si="119"/>
        <v>1.9167964585177149E-2</v>
      </c>
      <c r="AD368" s="20">
        <f t="shared" si="119"/>
        <v>1.9043480418218153E-2</v>
      </c>
      <c r="AE368" s="20">
        <f t="shared" si="119"/>
        <v>1.8907455932230675E-2</v>
      </c>
      <c r="AF368" s="20">
        <f t="shared" si="119"/>
        <v>1.8760005343451056E-2</v>
      </c>
      <c r="AG368" s="20">
        <f t="shared" si="119"/>
        <v>1.8601236751936562E-2</v>
      </c>
      <c r="AH368" s="20">
        <f t="shared" si="119"/>
        <v>1.8431252141565463E-2</v>
      </c>
      <c r="AI368" s="20">
        <f t="shared" si="119"/>
        <v>1.8250147380037E-2</v>
      </c>
      <c r="AJ368" s="20">
        <f t="shared" si="119"/>
        <v>1.8058012218871388E-2</v>
      </c>
    </row>
    <row r="369" spans="1:36" customFormat="1" x14ac:dyDescent="0.3">
      <c r="A369" s="7" t="s">
        <v>514</v>
      </c>
      <c r="B369" s="51" t="s">
        <v>529</v>
      </c>
      <c r="C369" s="20">
        <f t="shared" ref="C369:AJ369" si="120">+SUM(C362,C352,C343,C334,C308:C311)</f>
        <v>5.8679294776601285E-3</v>
      </c>
      <c r="D369" s="20">
        <f t="shared" si="120"/>
        <v>6.3120835037412913E-3</v>
      </c>
      <c r="E369" s="20">
        <f t="shared" si="120"/>
        <v>6.5442887226798054E-3</v>
      </c>
      <c r="F369" s="20">
        <f t="shared" si="120"/>
        <v>7.0173264478094527E-3</v>
      </c>
      <c r="G369" s="20">
        <f t="shared" si="120"/>
        <v>5.5426004159699607E-3</v>
      </c>
      <c r="H369" s="20">
        <f t="shared" si="120"/>
        <v>3.7545482104930973E-3</v>
      </c>
      <c r="I369" s="20">
        <f t="shared" si="120"/>
        <v>6.0174059887034203E-3</v>
      </c>
      <c r="J369" s="20">
        <f t="shared" si="120"/>
        <v>8.3681026930959388E-3</v>
      </c>
      <c r="K369" s="20">
        <f t="shared" si="120"/>
        <v>1.0719308115635184E-2</v>
      </c>
      <c r="L369" s="20">
        <f t="shared" si="120"/>
        <v>1.3070888223631064E-2</v>
      </c>
      <c r="M369" s="20">
        <f t="shared" si="120"/>
        <v>1.5422708651202004E-2</v>
      </c>
      <c r="N369" s="20">
        <f t="shared" si="120"/>
        <v>1.7774634699274986E-2</v>
      </c>
      <c r="O369" s="20">
        <f t="shared" si="120"/>
        <v>2.0126531335585476E-2</v>
      </c>
      <c r="P369" s="20">
        <f t="shared" si="120"/>
        <v>2.2478263194677443E-2</v>
      </c>
      <c r="Q369" s="20">
        <f t="shared" si="120"/>
        <v>2.3186076180207085E-2</v>
      </c>
      <c r="R369" s="20">
        <f t="shared" si="120"/>
        <v>2.3903657830352084E-2</v>
      </c>
      <c r="S369" s="20">
        <f t="shared" si="120"/>
        <v>2.4630937355737979E-2</v>
      </c>
      <c r="T369" s="20">
        <f t="shared" si="120"/>
        <v>2.5367842644832869E-2</v>
      </c>
      <c r="U369" s="20">
        <f t="shared" si="120"/>
        <v>2.6114300263947402E-2</v>
      </c>
      <c r="V369" s="20">
        <f t="shared" si="120"/>
        <v>2.6870235457234767E-2</v>
      </c>
      <c r="W369" s="20">
        <f t="shared" si="120"/>
        <v>2.7635572146690716E-2</v>
      </c>
      <c r="X369" s="20">
        <f t="shared" si="120"/>
        <v>2.8410232932153456E-2</v>
      </c>
      <c r="Y369" s="20">
        <f t="shared" si="120"/>
        <v>2.9194139091303962E-2</v>
      </c>
      <c r="Z369" s="20">
        <f t="shared" si="120"/>
        <v>2.9987210579665559E-2</v>
      </c>
      <c r="AA369" s="20">
        <f t="shared" si="120"/>
        <v>2.944564193677579E-2</v>
      </c>
      <c r="AB369" s="20">
        <f t="shared" si="120"/>
        <v>2.8887219182052851E-2</v>
      </c>
      <c r="AC369" s="20">
        <f t="shared" si="120"/>
        <v>2.8312057244825748E-2</v>
      </c>
      <c r="AD369" s="20">
        <f t="shared" si="120"/>
        <v>2.7720273408370702E-2</v>
      </c>
      <c r="AE369" s="20">
        <f t="shared" si="120"/>
        <v>2.7111987309911188E-2</v>
      </c>
      <c r="AF369" s="20">
        <f t="shared" si="120"/>
        <v>2.6487320940618109E-2</v>
      </c>
      <c r="AG369" s="20">
        <f t="shared" si="120"/>
        <v>2.5846398645609434E-2</v>
      </c>
      <c r="AH369" s="20">
        <f t="shared" si="120"/>
        <v>2.5189347123950455E-2</v>
      </c>
      <c r="AI369" s="20">
        <f t="shared" si="120"/>
        <v>2.4516295428653728E-2</v>
      </c>
      <c r="AJ369" s="20">
        <f t="shared" si="120"/>
        <v>2.3827374966679048E-2</v>
      </c>
    </row>
    <row r="370" spans="1:36" customFormat="1" x14ac:dyDescent="0.3">
      <c r="A370" s="7" t="s">
        <v>515</v>
      </c>
      <c r="B370" s="51" t="s">
        <v>529</v>
      </c>
      <c r="C370" s="20">
        <f t="shared" ref="C370:AJ370" si="121">+SUM(C363,C353,C344,C335,C326,C312)</f>
        <v>0.10311137109961618</v>
      </c>
      <c r="D370" s="20">
        <f t="shared" si="121"/>
        <v>0.10253442350746117</v>
      </c>
      <c r="E370" s="20">
        <f t="shared" si="121"/>
        <v>0.10068608236095858</v>
      </c>
      <c r="F370" s="20">
        <f t="shared" si="121"/>
        <v>0.10480008326262441</v>
      </c>
      <c r="G370" s="20">
        <f t="shared" si="121"/>
        <v>0.10409227540151476</v>
      </c>
      <c r="H370" s="20">
        <f t="shared" si="121"/>
        <v>0.10338481590393778</v>
      </c>
      <c r="I370" s="20">
        <f t="shared" si="121"/>
        <v>0.11330320192851659</v>
      </c>
      <c r="J370" s="20">
        <f t="shared" si="121"/>
        <v>0.11897311456904905</v>
      </c>
      <c r="K370" s="20">
        <f t="shared" si="121"/>
        <v>0.12440898159800177</v>
      </c>
      <c r="L370" s="20">
        <f t="shared" si="121"/>
        <v>0.12961987896823959</v>
      </c>
      <c r="M370" s="20">
        <f t="shared" si="121"/>
        <v>0.13460101686309106</v>
      </c>
      <c r="N370" s="20">
        <f t="shared" si="121"/>
        <v>0.13927375592750998</v>
      </c>
      <c r="O370" s="20">
        <f t="shared" si="121"/>
        <v>0.14365282382266914</v>
      </c>
      <c r="P370" s="20">
        <f t="shared" si="121"/>
        <v>0.14775450012142557</v>
      </c>
      <c r="Q370" s="20">
        <f t="shared" si="121"/>
        <v>0.16131147891028808</v>
      </c>
      <c r="R370" s="20">
        <f t="shared" si="121"/>
        <v>0.1741487706953537</v>
      </c>
      <c r="S370" s="20">
        <f t="shared" si="121"/>
        <v>0.1862629275455393</v>
      </c>
      <c r="T370" s="20">
        <f t="shared" si="121"/>
        <v>0.19763309446603014</v>
      </c>
      <c r="U370" s="20">
        <f t="shared" si="121"/>
        <v>0.20833121439716987</v>
      </c>
      <c r="V370" s="20">
        <f t="shared" si="121"/>
        <v>0.21840734727409952</v>
      </c>
      <c r="W370" s="20">
        <f t="shared" si="121"/>
        <v>0.22781177750352694</v>
      </c>
      <c r="X370" s="20">
        <f t="shared" si="121"/>
        <v>0.23656659088951887</v>
      </c>
      <c r="Y370" s="20">
        <f t="shared" si="121"/>
        <v>0.24468277459149032</v>
      </c>
      <c r="Z370" s="20">
        <f t="shared" si="121"/>
        <v>0.25217510298336676</v>
      </c>
      <c r="AA370" s="20">
        <f t="shared" si="121"/>
        <v>0.25741008619523709</v>
      </c>
      <c r="AB370" s="20">
        <f t="shared" si="121"/>
        <v>0.26237708427231549</v>
      </c>
      <c r="AC370" s="20">
        <f t="shared" si="121"/>
        <v>0.2670882323765128</v>
      </c>
      <c r="AD370" s="20">
        <f t="shared" si="121"/>
        <v>0.27153758566855424</v>
      </c>
      <c r="AE370" s="20">
        <f t="shared" si="121"/>
        <v>0.27572293069643178</v>
      </c>
      <c r="AF370" s="20">
        <f t="shared" si="121"/>
        <v>0.27967013039388111</v>
      </c>
      <c r="AG370" s="20">
        <f t="shared" si="121"/>
        <v>0.28337893036303025</v>
      </c>
      <c r="AH370" s="20">
        <f t="shared" si="121"/>
        <v>0.28686587155793242</v>
      </c>
      <c r="AI370" s="20">
        <f t="shared" si="121"/>
        <v>0.29012820721086091</v>
      </c>
      <c r="AJ370" s="20">
        <f t="shared" si="121"/>
        <v>0.29319249033525407</v>
      </c>
    </row>
    <row r="371" spans="1:36" customFormat="1" x14ac:dyDescent="0.3">
      <c r="A371" s="7" t="s">
        <v>516</v>
      </c>
      <c r="B371" s="51" t="s">
        <v>529</v>
      </c>
      <c r="C371" s="20">
        <f t="shared" ref="C371:AJ371" si="122">+SUM(C327:C328)</f>
        <v>0</v>
      </c>
      <c r="D371" s="20">
        <f t="shared" si="122"/>
        <v>0</v>
      </c>
      <c r="E371" s="20">
        <f t="shared" si="122"/>
        <v>0</v>
      </c>
      <c r="F371" s="20">
        <f t="shared" si="122"/>
        <v>0</v>
      </c>
      <c r="G371" s="20">
        <f t="shared" si="122"/>
        <v>0</v>
      </c>
      <c r="H371" s="20">
        <f t="shared" si="122"/>
        <v>0</v>
      </c>
      <c r="I371" s="20">
        <f t="shared" si="122"/>
        <v>1.7527716684208788E-4</v>
      </c>
      <c r="J371" s="20">
        <f t="shared" si="122"/>
        <v>3.4934152925690515E-4</v>
      </c>
      <c r="K371" s="20">
        <f t="shared" si="122"/>
        <v>5.2192337430087055E-4</v>
      </c>
      <c r="L371" s="20">
        <f t="shared" si="122"/>
        <v>6.9275298903040275E-4</v>
      </c>
      <c r="M371" s="20">
        <f t="shared" si="122"/>
        <v>8.6156066050192067E-4</v>
      </c>
      <c r="N371" s="20">
        <f t="shared" si="122"/>
        <v>1.0280766757718427E-3</v>
      </c>
      <c r="O371" s="20">
        <f t="shared" si="122"/>
        <v>1.1920313218965876E-3</v>
      </c>
      <c r="P371" s="20">
        <f t="shared" si="122"/>
        <v>1.3531548859325743E-3</v>
      </c>
      <c r="Q371" s="20">
        <f t="shared" si="122"/>
        <v>3.4617506421827835E-3</v>
      </c>
      <c r="R371" s="20">
        <f t="shared" si="122"/>
        <v>5.5073833642416293E-3</v>
      </c>
      <c r="S371" s="20">
        <f t="shared" si="122"/>
        <v>7.4859223809936584E-3</v>
      </c>
      <c r="T371" s="20">
        <f t="shared" si="122"/>
        <v>9.3932370213234157E-3</v>
      </c>
      <c r="U371" s="20">
        <f t="shared" si="122"/>
        <v>1.1225196614115441E-2</v>
      </c>
      <c r="V371" s="20">
        <f t="shared" si="122"/>
        <v>1.2977670488254279E-2</v>
      </c>
      <c r="W371" s="20">
        <f t="shared" si="122"/>
        <v>1.4646527972624479E-2</v>
      </c>
      <c r="X371" s="20">
        <f t="shared" si="122"/>
        <v>1.6227638396110581E-2</v>
      </c>
      <c r="Y371" s="20">
        <f t="shared" si="122"/>
        <v>1.7716871087597126E-2</v>
      </c>
      <c r="Z371" s="20">
        <f t="shared" si="122"/>
        <v>1.9110095375968663E-2</v>
      </c>
      <c r="AA371" s="20">
        <f t="shared" si="122"/>
        <v>2.1006582597111242E-2</v>
      </c>
      <c r="AB371" s="20">
        <f t="shared" si="122"/>
        <v>2.2867424686962574E-2</v>
      </c>
      <c r="AC371" s="20">
        <f t="shared" si="122"/>
        <v>2.4690283713454803E-2</v>
      </c>
      <c r="AD371" s="20">
        <f t="shared" si="122"/>
        <v>2.6472821744520078E-2</v>
      </c>
      <c r="AE371" s="20">
        <f t="shared" si="122"/>
        <v>2.8212700848090539E-2</v>
      </c>
      <c r="AF371" s="20">
        <f t="shared" si="122"/>
        <v>2.9907583092098323E-2</v>
      </c>
      <c r="AG371" s="20">
        <f t="shared" si="122"/>
        <v>3.1555130544475569E-2</v>
      </c>
      <c r="AH371" s="20">
        <f t="shared" si="122"/>
        <v>3.3153005273154415E-2</v>
      </c>
      <c r="AI371" s="20">
        <f t="shared" si="122"/>
        <v>3.4698869346067023E-2</v>
      </c>
      <c r="AJ371" s="20">
        <f t="shared" si="122"/>
        <v>3.619038483114552E-2</v>
      </c>
    </row>
    <row r="372" spans="1:36" s="6" customFormat="1" x14ac:dyDescent="0.3">
      <c r="A372" s="11" t="s">
        <v>517</v>
      </c>
      <c r="B372" s="50" t="s">
        <v>529</v>
      </c>
      <c r="C372" s="23">
        <f t="shared" ref="C372:AJ372" si="123">+SUM(C342,C333,C313)</f>
        <v>4.5745266806353636E-4</v>
      </c>
      <c r="D372" s="23">
        <f t="shared" si="123"/>
        <v>4.8927368629848747E-4</v>
      </c>
      <c r="E372" s="23">
        <f t="shared" si="123"/>
        <v>4.9637118885710824E-4</v>
      </c>
      <c r="F372" s="23">
        <f t="shared" si="123"/>
        <v>5.5941503456615751E-4</v>
      </c>
      <c r="G372" s="23">
        <f t="shared" si="123"/>
        <v>5.7229697307099219E-4</v>
      </c>
      <c r="H372" s="23">
        <f t="shared" si="123"/>
        <v>5.831809866509223E-4</v>
      </c>
      <c r="I372" s="23">
        <f t="shared" si="123"/>
        <v>7.7346386393284069E-4</v>
      </c>
      <c r="J372" s="23">
        <f t="shared" si="123"/>
        <v>9.4412159996880459E-4</v>
      </c>
      <c r="K372" s="23">
        <f t="shared" si="123"/>
        <v>1.1198478876613728E-3</v>
      </c>
      <c r="L372" s="23">
        <f t="shared" si="123"/>
        <v>1.3006772662431999E-3</v>
      </c>
      <c r="M372" s="23">
        <f t="shared" si="123"/>
        <v>1.486644274946939E-3</v>
      </c>
      <c r="N372" s="23">
        <f t="shared" si="123"/>
        <v>1.6777834530052433E-3</v>
      </c>
      <c r="O372" s="23">
        <f t="shared" si="123"/>
        <v>1.8741293396507658E-3</v>
      </c>
      <c r="P372" s="23">
        <f t="shared" si="123"/>
        <v>2.0757164741161621E-3</v>
      </c>
      <c r="Q372" s="23">
        <f t="shared" si="123"/>
        <v>2.2248159035724328E-3</v>
      </c>
      <c r="R372" s="23">
        <f t="shared" si="123"/>
        <v>2.3770883948328885E-3</v>
      </c>
      <c r="S372" s="23">
        <f t="shared" si="123"/>
        <v>2.5325531753522717E-3</v>
      </c>
      <c r="T372" s="23">
        <f t="shared" si="123"/>
        <v>2.6912294725853214E-3</v>
      </c>
      <c r="U372" s="23">
        <f t="shared" si="123"/>
        <v>2.8531365139867833E-3</v>
      </c>
      <c r="V372" s="23">
        <f t="shared" si="123"/>
        <v>3.0182935270113924E-3</v>
      </c>
      <c r="W372" s="23">
        <f t="shared" si="123"/>
        <v>3.1867197391138927E-3</v>
      </c>
      <c r="X372" s="23">
        <f t="shared" si="123"/>
        <v>3.3584343777490252E-3</v>
      </c>
      <c r="Y372" s="23">
        <f t="shared" si="123"/>
        <v>3.5334566703715303E-3</v>
      </c>
      <c r="Z372" s="23">
        <f t="shared" si="123"/>
        <v>3.7118058444361533E-3</v>
      </c>
      <c r="AA372" s="23">
        <f t="shared" si="123"/>
        <v>4.0063577323749735E-3</v>
      </c>
      <c r="AB372" s="23">
        <f t="shared" si="123"/>
        <v>4.3068398167460083E-3</v>
      </c>
      <c r="AC372" s="23">
        <f t="shared" si="123"/>
        <v>4.6132862588959258E-3</v>
      </c>
      <c r="AD372" s="23">
        <f t="shared" si="123"/>
        <v>4.9257312201713976E-3</v>
      </c>
      <c r="AE372" s="23">
        <f t="shared" si="123"/>
        <v>5.2442088619190919E-3</v>
      </c>
      <c r="AF372" s="23">
        <f t="shared" si="123"/>
        <v>5.5687533454856844E-3</v>
      </c>
      <c r="AG372" s="23">
        <f t="shared" si="123"/>
        <v>5.8993988322178365E-3</v>
      </c>
      <c r="AH372" s="23">
        <f t="shared" si="123"/>
        <v>6.2361794834622213E-3</v>
      </c>
      <c r="AI372" s="23">
        <f t="shared" si="123"/>
        <v>6.5791294605655089E-3</v>
      </c>
      <c r="AJ372" s="23">
        <f t="shared" si="123"/>
        <v>6.9282829248743707E-3</v>
      </c>
    </row>
    <row r="373" spans="1:36" customFormat="1" x14ac:dyDescent="0.3">
      <c r="A373" s="3"/>
      <c r="B373" s="3"/>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row>
    <row r="374" spans="1:36" s="216" customFormat="1" x14ac:dyDescent="0.3">
      <c r="A374" s="213" t="s">
        <v>536</v>
      </c>
      <c r="B374" s="96"/>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c r="AA374" s="84"/>
      <c r="AB374" s="84"/>
      <c r="AC374" s="84"/>
      <c r="AD374" s="84"/>
      <c r="AE374" s="84"/>
      <c r="AF374" s="84"/>
      <c r="AG374" s="84"/>
      <c r="AH374" s="84"/>
      <c r="AI374" s="84"/>
      <c r="AJ374" s="85"/>
    </row>
    <row r="375" spans="1:36" customFormat="1" x14ac:dyDescent="0.3">
      <c r="A375" s="7" t="s">
        <v>264</v>
      </c>
      <c r="B375" s="3" t="s">
        <v>265</v>
      </c>
      <c r="C375" s="116">
        <v>0.46793836363636365</v>
      </c>
      <c r="D375" s="116">
        <v>0.46794247878787881</v>
      </c>
      <c r="E375" s="116">
        <v>0.46794659393939397</v>
      </c>
      <c r="F375" s="116">
        <v>0.46795070909090913</v>
      </c>
      <c r="G375" s="116">
        <v>0.46795482424242424</v>
      </c>
      <c r="H375" s="116">
        <v>0.4679589393939394</v>
      </c>
      <c r="I375" s="116">
        <v>0.48996733677103688</v>
      </c>
      <c r="J375" s="116">
        <v>0.49134079316281554</v>
      </c>
      <c r="K375" s="116">
        <v>0.4927142495545942</v>
      </c>
      <c r="L375" s="116">
        <v>0.49408770594637286</v>
      </c>
      <c r="M375" s="116">
        <v>0.49546116233815152</v>
      </c>
      <c r="N375" s="116">
        <v>0.49683461872993018</v>
      </c>
      <c r="O375" s="116">
        <v>0.49820807512170884</v>
      </c>
      <c r="P375" s="116">
        <v>0.4995815315134875</v>
      </c>
      <c r="Q375" s="116">
        <v>0.50095498790526616</v>
      </c>
      <c r="R375" s="116">
        <v>0.50232844429704482</v>
      </c>
      <c r="S375" s="116">
        <v>0.50370190068882348</v>
      </c>
      <c r="T375" s="116">
        <v>0.50507535708060258</v>
      </c>
      <c r="U375" s="116">
        <v>0.50644881347238124</v>
      </c>
      <c r="V375" s="116">
        <v>0.5078222698641599</v>
      </c>
      <c r="W375" s="116">
        <v>0.50919572625593856</v>
      </c>
      <c r="X375" s="116">
        <v>0.51056918264771722</v>
      </c>
      <c r="Y375" s="116">
        <v>0.51194263903949588</v>
      </c>
      <c r="Z375" s="116">
        <v>0.51331609543127454</v>
      </c>
      <c r="AA375" s="116">
        <v>0.5146895518230532</v>
      </c>
      <c r="AB375" s="116">
        <v>0.51606300821483186</v>
      </c>
      <c r="AC375" s="116">
        <v>0.51743646460661052</v>
      </c>
      <c r="AD375" s="116">
        <v>0.51880992099838918</v>
      </c>
      <c r="AE375" s="116">
        <v>0.52018337739016784</v>
      </c>
      <c r="AF375" s="116">
        <v>0.52155683378194651</v>
      </c>
      <c r="AG375" s="116">
        <v>0.52293029017372517</v>
      </c>
      <c r="AH375" s="116">
        <v>0.52430374656550383</v>
      </c>
      <c r="AI375" s="116">
        <v>0.52567720295728249</v>
      </c>
      <c r="AJ375" s="117">
        <v>0.52705065934906115</v>
      </c>
    </row>
    <row r="376" spans="1:36" customFormat="1" x14ac:dyDescent="0.3">
      <c r="A376" s="7" t="s">
        <v>264</v>
      </c>
      <c r="B376" s="3" t="s">
        <v>266</v>
      </c>
      <c r="C376" s="116">
        <v>0.2633855454545454</v>
      </c>
      <c r="D376" s="116">
        <v>0.26339261818181814</v>
      </c>
      <c r="E376" s="116">
        <v>0.26339969090909088</v>
      </c>
      <c r="F376" s="116">
        <v>0.26340676363636362</v>
      </c>
      <c r="G376" s="116">
        <v>0.26341383636363636</v>
      </c>
      <c r="H376" s="116">
        <v>0.26342090909090904</v>
      </c>
      <c r="I376" s="116">
        <v>0.27497876612028116</v>
      </c>
      <c r="J376" s="116">
        <v>0.27571847600927635</v>
      </c>
      <c r="K376" s="116">
        <v>0.27645818589827131</v>
      </c>
      <c r="L376" s="116">
        <v>0.2771978957872665</v>
      </c>
      <c r="M376" s="116">
        <v>0.27793760567626147</v>
      </c>
      <c r="N376" s="116">
        <v>0.27867731556525666</v>
      </c>
      <c r="O376" s="116">
        <v>0.27941702545425162</v>
      </c>
      <c r="P376" s="116">
        <v>0.28015673534324681</v>
      </c>
      <c r="Q376" s="116">
        <v>0.28089644523224178</v>
      </c>
      <c r="R376" s="116">
        <v>0.28163615512123696</v>
      </c>
      <c r="S376" s="116">
        <v>0.28237586501023193</v>
      </c>
      <c r="T376" s="116">
        <v>0.28311557489922712</v>
      </c>
      <c r="U376" s="116">
        <v>0.28385528478822208</v>
      </c>
      <c r="V376" s="116">
        <v>0.28459499467721727</v>
      </c>
      <c r="W376" s="116">
        <v>0.28533470456621224</v>
      </c>
      <c r="X376" s="116">
        <v>0.28607441445520743</v>
      </c>
      <c r="Y376" s="116">
        <v>0.28681412434420239</v>
      </c>
      <c r="Z376" s="116">
        <v>0.28755383423319758</v>
      </c>
      <c r="AA376" s="116">
        <v>0.28829354412219255</v>
      </c>
      <c r="AB376" s="116">
        <v>0.28903325401118773</v>
      </c>
      <c r="AC376" s="116">
        <v>0.2897729639001827</v>
      </c>
      <c r="AD376" s="116">
        <v>0.29051267378917789</v>
      </c>
      <c r="AE376" s="116">
        <v>0.29125238367817285</v>
      </c>
      <c r="AF376" s="116">
        <v>0.29199209356716804</v>
      </c>
      <c r="AG376" s="116">
        <v>0.29273180345616301</v>
      </c>
      <c r="AH376" s="116">
        <v>0.2934715133451582</v>
      </c>
      <c r="AI376" s="116">
        <v>0.29421122323415339</v>
      </c>
      <c r="AJ376" s="117">
        <v>0.29495093312314835</v>
      </c>
    </row>
    <row r="377" spans="1:36" customFormat="1" x14ac:dyDescent="0.3">
      <c r="A377" s="7" t="s">
        <v>264</v>
      </c>
      <c r="B377" s="3" t="s">
        <v>267</v>
      </c>
      <c r="C377" s="116">
        <v>0.19531072727272727</v>
      </c>
      <c r="D377" s="116">
        <v>0.19531882424242425</v>
      </c>
      <c r="E377" s="116">
        <v>0.19532692121212122</v>
      </c>
      <c r="F377" s="116">
        <v>0.1953350181818182</v>
      </c>
      <c r="G377" s="116">
        <v>0.19534311515151515</v>
      </c>
      <c r="H377" s="116">
        <v>0.19535121212121212</v>
      </c>
      <c r="I377" s="116">
        <v>0.20378244191374573</v>
      </c>
      <c r="J377" s="116">
        <v>0.20431893656887867</v>
      </c>
      <c r="K377" s="116">
        <v>0.2048554312240114</v>
      </c>
      <c r="L377" s="116">
        <v>0.20539192587914434</v>
      </c>
      <c r="M377" s="116">
        <v>0.20592842053427707</v>
      </c>
      <c r="N377" s="116">
        <v>0.20646491518941001</v>
      </c>
      <c r="O377" s="116">
        <v>0.20700140984454274</v>
      </c>
      <c r="P377" s="116">
        <v>0.20753790449967568</v>
      </c>
      <c r="Q377" s="116">
        <v>0.20807439915480841</v>
      </c>
      <c r="R377" s="116">
        <v>0.20861089380994136</v>
      </c>
      <c r="S377" s="116">
        <v>0.20914738846507408</v>
      </c>
      <c r="T377" s="116">
        <v>0.20968388312020703</v>
      </c>
      <c r="U377" s="116">
        <v>0.21022037777533975</v>
      </c>
      <c r="V377" s="116">
        <v>0.2107568724304727</v>
      </c>
      <c r="W377" s="116">
        <v>0.21129336708560542</v>
      </c>
      <c r="X377" s="116">
        <v>0.21182986174073837</v>
      </c>
      <c r="Y377" s="116">
        <v>0.21236635639587109</v>
      </c>
      <c r="Z377" s="116">
        <v>0.21290285105100404</v>
      </c>
      <c r="AA377" s="116">
        <v>0.21343934570613676</v>
      </c>
      <c r="AB377" s="116">
        <v>0.21397584036126971</v>
      </c>
      <c r="AC377" s="116">
        <v>0.21451233501640243</v>
      </c>
      <c r="AD377" s="116">
        <v>0.21504882967153538</v>
      </c>
      <c r="AE377" s="116">
        <v>0.2155853243266681</v>
      </c>
      <c r="AF377" s="116">
        <v>0.21612181898180105</v>
      </c>
      <c r="AG377" s="116">
        <v>0.21665831363693377</v>
      </c>
      <c r="AH377" s="116">
        <v>0.21719480829206672</v>
      </c>
      <c r="AI377" s="116">
        <v>0.21773130294719967</v>
      </c>
      <c r="AJ377" s="117">
        <v>0.21826779760233239</v>
      </c>
    </row>
    <row r="378" spans="1:36" customFormat="1" x14ac:dyDescent="0.3">
      <c r="A378" s="7" t="s">
        <v>264</v>
      </c>
      <c r="B378" s="3" t="s">
        <v>268</v>
      </c>
      <c r="C378" s="116">
        <v>0.14948749090909089</v>
      </c>
      <c r="D378" s="116">
        <v>0.14949623636363635</v>
      </c>
      <c r="E378" s="116">
        <v>0.14950498181818178</v>
      </c>
      <c r="F378" s="116">
        <v>0.14951372727272724</v>
      </c>
      <c r="G378" s="116">
        <v>0.1495224727272727</v>
      </c>
      <c r="H378" s="116">
        <v>0.14953121818181814</v>
      </c>
      <c r="I378" s="116">
        <v>0.15585822442028585</v>
      </c>
      <c r="J378" s="116">
        <v>0.15625792465627331</v>
      </c>
      <c r="K378" s="116">
        <v>0.15665762489226087</v>
      </c>
      <c r="L378" s="116">
        <v>0.15705732512824833</v>
      </c>
      <c r="M378" s="116">
        <v>0.15745702536423578</v>
      </c>
      <c r="N378" s="116">
        <v>0.15785672560022324</v>
      </c>
      <c r="O378" s="116">
        <v>0.15825642583621069</v>
      </c>
      <c r="P378" s="116">
        <v>0.15865612607219814</v>
      </c>
      <c r="Q378" s="116">
        <v>0.1590558263081856</v>
      </c>
      <c r="R378" s="116">
        <v>0.15945552654417305</v>
      </c>
      <c r="S378" s="116">
        <v>0.15985522678016051</v>
      </c>
      <c r="T378" s="116">
        <v>0.16025492701614796</v>
      </c>
      <c r="U378" s="116">
        <v>0.16065462725213553</v>
      </c>
      <c r="V378" s="116">
        <v>0.16105432748812298</v>
      </c>
      <c r="W378" s="116">
        <v>0.16145402772411044</v>
      </c>
      <c r="X378" s="116">
        <v>0.16185372796009789</v>
      </c>
      <c r="Y378" s="116">
        <v>0.16225342819608535</v>
      </c>
      <c r="Z378" s="116">
        <v>0.1626531284320728</v>
      </c>
      <c r="AA378" s="116">
        <v>0.16305282866806026</v>
      </c>
      <c r="AB378" s="116">
        <v>0.16345252890404771</v>
      </c>
      <c r="AC378" s="116">
        <v>0.16385222914003517</v>
      </c>
      <c r="AD378" s="116">
        <v>0.16425192937602273</v>
      </c>
      <c r="AE378" s="116">
        <v>0.16465162961201019</v>
      </c>
      <c r="AF378" s="116">
        <v>0.16505132984799764</v>
      </c>
      <c r="AG378" s="116">
        <v>0.1654510300839851</v>
      </c>
      <c r="AH378" s="116">
        <v>0.16585073031997255</v>
      </c>
      <c r="AI378" s="116">
        <v>0.16625043055596</v>
      </c>
      <c r="AJ378" s="117">
        <v>0.16665013079194746</v>
      </c>
    </row>
    <row r="379" spans="1:36" customFormat="1" x14ac:dyDescent="0.3">
      <c r="A379" s="7" t="s">
        <v>264</v>
      </c>
      <c r="B379" s="3" t="s">
        <v>269</v>
      </c>
      <c r="C379" s="116">
        <v>8.7961999999999999E-2</v>
      </c>
      <c r="D379" s="116">
        <v>8.7961999999999999E-2</v>
      </c>
      <c r="E379" s="116">
        <v>8.7961999999999999E-2</v>
      </c>
      <c r="F379" s="116">
        <v>8.7961999999999999E-2</v>
      </c>
      <c r="G379" s="116">
        <v>8.7961999999999999E-2</v>
      </c>
      <c r="H379" s="116">
        <v>8.7961999999999999E-2</v>
      </c>
      <c r="I379" s="116">
        <v>9.1938512846390208E-2</v>
      </c>
      <c r="J379" s="116">
        <v>9.2195639402601781E-2</v>
      </c>
      <c r="K379" s="116">
        <v>9.2452765958813354E-2</v>
      </c>
      <c r="L379" s="116">
        <v>9.2709892515024928E-2</v>
      </c>
      <c r="M379" s="116">
        <v>9.2967019071236501E-2</v>
      </c>
      <c r="N379" s="116">
        <v>9.3224145627448185E-2</v>
      </c>
      <c r="O379" s="116">
        <v>9.3481272183659758E-2</v>
      </c>
      <c r="P379" s="116">
        <v>9.3738398739871331E-2</v>
      </c>
      <c r="Q379" s="116">
        <v>9.3995525296082905E-2</v>
      </c>
      <c r="R379" s="116">
        <v>9.4252651852294478E-2</v>
      </c>
      <c r="S379" s="116">
        <v>9.4509778408506162E-2</v>
      </c>
      <c r="T379" s="116">
        <v>9.4766904964717735E-2</v>
      </c>
      <c r="U379" s="116">
        <v>9.5024031520929308E-2</v>
      </c>
      <c r="V379" s="116">
        <v>9.5281158077140882E-2</v>
      </c>
      <c r="W379" s="116">
        <v>9.5538284633352566E-2</v>
      </c>
      <c r="X379" s="116">
        <v>9.5795411189564139E-2</v>
      </c>
      <c r="Y379" s="116">
        <v>9.6052537745775712E-2</v>
      </c>
      <c r="Z379" s="116">
        <v>9.6309664301987286E-2</v>
      </c>
      <c r="AA379" s="116">
        <v>9.6566790858198859E-2</v>
      </c>
      <c r="AB379" s="116">
        <v>9.6823917414410543E-2</v>
      </c>
      <c r="AC379" s="116">
        <v>9.7081043970622116E-2</v>
      </c>
      <c r="AD379" s="116">
        <v>9.7338170526833689E-2</v>
      </c>
      <c r="AE379" s="116">
        <v>9.7595297083045263E-2</v>
      </c>
      <c r="AF379" s="116">
        <v>9.7852423639256947E-2</v>
      </c>
      <c r="AG379" s="116">
        <v>9.810955019546852E-2</v>
      </c>
      <c r="AH379" s="116">
        <v>9.8366676751680093E-2</v>
      </c>
      <c r="AI379" s="116">
        <v>9.8623803307891666E-2</v>
      </c>
      <c r="AJ379" s="117">
        <v>9.888092986410324E-2</v>
      </c>
    </row>
    <row r="380" spans="1:36" customFormat="1" x14ac:dyDescent="0.3">
      <c r="A380" s="7" t="s">
        <v>264</v>
      </c>
      <c r="B380" s="3" t="s">
        <v>270</v>
      </c>
      <c r="C380" s="116">
        <v>0</v>
      </c>
      <c r="D380" s="116">
        <v>0</v>
      </c>
      <c r="E380" s="116">
        <v>0</v>
      </c>
      <c r="F380" s="116">
        <v>0</v>
      </c>
      <c r="G380" s="116">
        <v>0</v>
      </c>
      <c r="H380" s="116">
        <v>0</v>
      </c>
      <c r="I380" s="116">
        <v>0</v>
      </c>
      <c r="J380" s="116">
        <v>0</v>
      </c>
      <c r="K380" s="116">
        <v>0</v>
      </c>
      <c r="L380" s="116">
        <v>0</v>
      </c>
      <c r="M380" s="116">
        <v>0</v>
      </c>
      <c r="N380" s="116">
        <v>0</v>
      </c>
      <c r="O380" s="116">
        <v>0</v>
      </c>
      <c r="P380" s="116">
        <v>0</v>
      </c>
      <c r="Q380" s="116">
        <v>0</v>
      </c>
      <c r="R380" s="116">
        <v>0</v>
      </c>
      <c r="S380" s="116">
        <v>0</v>
      </c>
      <c r="T380" s="116">
        <v>0</v>
      </c>
      <c r="U380" s="116">
        <v>0</v>
      </c>
      <c r="V380" s="116">
        <v>0</v>
      </c>
      <c r="W380" s="116">
        <v>0</v>
      </c>
      <c r="X380" s="116">
        <v>0</v>
      </c>
      <c r="Y380" s="116">
        <v>0</v>
      </c>
      <c r="Z380" s="116">
        <v>0</v>
      </c>
      <c r="AA380" s="116">
        <v>0</v>
      </c>
      <c r="AB380" s="116">
        <v>0</v>
      </c>
      <c r="AC380" s="116">
        <v>0</v>
      </c>
      <c r="AD380" s="116">
        <v>0</v>
      </c>
      <c r="AE380" s="116">
        <v>0</v>
      </c>
      <c r="AF380" s="116">
        <v>0</v>
      </c>
      <c r="AG380" s="116">
        <v>0</v>
      </c>
      <c r="AH380" s="116">
        <v>0</v>
      </c>
      <c r="AI380" s="116">
        <v>0</v>
      </c>
      <c r="AJ380" s="117">
        <v>0</v>
      </c>
    </row>
    <row r="381" spans="1:36" customFormat="1" x14ac:dyDescent="0.3">
      <c r="A381" s="16" t="s">
        <v>271</v>
      </c>
      <c r="B381" s="17" t="s">
        <v>272</v>
      </c>
      <c r="C381" s="114">
        <v>0.46793812796528966</v>
      </c>
      <c r="D381" s="114">
        <v>0.46794224336098494</v>
      </c>
      <c r="E381" s="114">
        <v>0.46794635875668023</v>
      </c>
      <c r="F381" s="114">
        <v>0.46795047415237551</v>
      </c>
      <c r="G381" s="114">
        <v>0.46795458954807084</v>
      </c>
      <c r="H381" s="114">
        <v>0.46795870494376612</v>
      </c>
      <c r="I381" s="114">
        <v>0.48891036012510991</v>
      </c>
      <c r="J381" s="114">
        <v>0.49026072672196497</v>
      </c>
      <c r="K381" s="114">
        <v>0.49161109331882002</v>
      </c>
      <c r="L381" s="114">
        <v>0.49296145991567508</v>
      </c>
      <c r="M381" s="114">
        <v>0.49431182651253014</v>
      </c>
      <c r="N381" s="114">
        <v>0.4956621931093852</v>
      </c>
      <c r="O381" s="114">
        <v>0.49701255970624025</v>
      </c>
      <c r="P381" s="114">
        <v>0.49836292630309531</v>
      </c>
      <c r="Q381" s="114">
        <v>0.49971329289995037</v>
      </c>
      <c r="R381" s="114">
        <v>0.50106365949680587</v>
      </c>
      <c r="S381" s="114">
        <v>0.50241402609366093</v>
      </c>
      <c r="T381" s="114">
        <v>0.50376439269051598</v>
      </c>
      <c r="U381" s="114">
        <v>0.50511475928737104</v>
      </c>
      <c r="V381" s="114">
        <v>0.5064651258842261</v>
      </c>
      <c r="W381" s="114">
        <v>0.50781549248108115</v>
      </c>
      <c r="X381" s="114">
        <v>0.50916585907793621</v>
      </c>
      <c r="Y381" s="114">
        <v>0.51051622567479127</v>
      </c>
      <c r="Z381" s="114">
        <v>0.51186659227164633</v>
      </c>
      <c r="AA381" s="114">
        <v>0.51321695886850138</v>
      </c>
      <c r="AB381" s="114">
        <v>0.51456732546535644</v>
      </c>
      <c r="AC381" s="114">
        <v>0.51591769206221194</v>
      </c>
      <c r="AD381" s="114">
        <v>0.517268058659067</v>
      </c>
      <c r="AE381" s="114">
        <v>0.51861842525592206</v>
      </c>
      <c r="AF381" s="114">
        <v>0.51996879185277711</v>
      </c>
      <c r="AG381" s="114">
        <v>0.52131915844963217</v>
      </c>
      <c r="AH381" s="114">
        <v>0.52266952504648723</v>
      </c>
      <c r="AI381" s="114">
        <v>0.52401989164334228</v>
      </c>
      <c r="AJ381" s="115">
        <v>0.52537025824019734</v>
      </c>
    </row>
    <row r="382" spans="1:36" customFormat="1" x14ac:dyDescent="0.3">
      <c r="A382" s="7" t="s">
        <v>271</v>
      </c>
      <c r="B382" s="3" t="s">
        <v>273</v>
      </c>
      <c r="C382" s="116">
        <v>0.26338583875122973</v>
      </c>
      <c r="D382" s="116">
        <v>0.26339293864675983</v>
      </c>
      <c r="E382" s="116">
        <v>0.26340003854228994</v>
      </c>
      <c r="F382" s="116">
        <v>0.26340713843782004</v>
      </c>
      <c r="G382" s="116">
        <v>0.26341423833335015</v>
      </c>
      <c r="H382" s="116">
        <v>0.26342133822888025</v>
      </c>
      <c r="I382" s="116">
        <v>0.2749789532985738</v>
      </c>
      <c r="J382" s="116">
        <v>0.27571867030822372</v>
      </c>
      <c r="K382" s="116">
        <v>0.27645838731787364</v>
      </c>
      <c r="L382" s="116">
        <v>0.27719810432752356</v>
      </c>
      <c r="M382" s="116">
        <v>0.27793782133717349</v>
      </c>
      <c r="N382" s="116">
        <v>0.27867753834682341</v>
      </c>
      <c r="O382" s="116">
        <v>0.27941725535647333</v>
      </c>
      <c r="P382" s="116">
        <v>0.28015697236612325</v>
      </c>
      <c r="Q382" s="116">
        <v>0.28089668937577317</v>
      </c>
      <c r="R382" s="116">
        <v>0.28163640638542287</v>
      </c>
      <c r="S382" s="116">
        <v>0.28237612339507279</v>
      </c>
      <c r="T382" s="116">
        <v>0.28311584040472271</v>
      </c>
      <c r="U382" s="116">
        <v>0.28385555741437263</v>
      </c>
      <c r="V382" s="116">
        <v>0.28459527442402255</v>
      </c>
      <c r="W382" s="116">
        <v>0.28533499143367247</v>
      </c>
      <c r="X382" s="116">
        <v>0.28607470844332239</v>
      </c>
      <c r="Y382" s="116">
        <v>0.28681442545297231</v>
      </c>
      <c r="Z382" s="116">
        <v>0.28755414246262223</v>
      </c>
      <c r="AA382" s="116">
        <v>0.28829385947227215</v>
      </c>
      <c r="AB382" s="116">
        <v>0.28903357648192207</v>
      </c>
      <c r="AC382" s="116">
        <v>0.28977329349157199</v>
      </c>
      <c r="AD382" s="116">
        <v>0.29051301050122191</v>
      </c>
      <c r="AE382" s="116">
        <v>0.29125272751087183</v>
      </c>
      <c r="AF382" s="116">
        <v>0.29199244452052175</v>
      </c>
      <c r="AG382" s="116">
        <v>0.29273216153017168</v>
      </c>
      <c r="AH382" s="116">
        <v>0.2934718785398216</v>
      </c>
      <c r="AI382" s="116">
        <v>0.29421159554947152</v>
      </c>
      <c r="AJ382" s="117">
        <v>0.29495131255912144</v>
      </c>
    </row>
    <row r="383" spans="1:36" customFormat="1" x14ac:dyDescent="0.3">
      <c r="A383" s="7" t="s">
        <v>271</v>
      </c>
      <c r="B383" s="3" t="s">
        <v>274</v>
      </c>
      <c r="C383" s="116">
        <v>0.19531060317019872</v>
      </c>
      <c r="D383" s="116">
        <v>0.19531869631068408</v>
      </c>
      <c r="E383" s="116">
        <v>0.19532678945116944</v>
      </c>
      <c r="F383" s="116">
        <v>0.1953348825916548</v>
      </c>
      <c r="G383" s="116">
        <v>0.19534297573214013</v>
      </c>
      <c r="H383" s="116">
        <v>0.19535106887262549</v>
      </c>
      <c r="I383" s="116">
        <v>0.20378233665911138</v>
      </c>
      <c r="J383" s="116">
        <v>0.20431882878838392</v>
      </c>
      <c r="K383" s="116">
        <v>0.20485532091765646</v>
      </c>
      <c r="L383" s="116">
        <v>0.20539181304692899</v>
      </c>
      <c r="M383" s="116">
        <v>0.20592830517620153</v>
      </c>
      <c r="N383" s="116">
        <v>0.20646479730547407</v>
      </c>
      <c r="O383" s="116">
        <v>0.20700128943474638</v>
      </c>
      <c r="P383" s="116">
        <v>0.20753778156401892</v>
      </c>
      <c r="Q383" s="116">
        <v>0.20807427369329146</v>
      </c>
      <c r="R383" s="116">
        <v>0.20861076582256399</v>
      </c>
      <c r="S383" s="116">
        <v>0.20914725795183653</v>
      </c>
      <c r="T383" s="116">
        <v>0.20968375008110907</v>
      </c>
      <c r="U383" s="116">
        <v>0.2102202422103816</v>
      </c>
      <c r="V383" s="116">
        <v>0.21075673433965414</v>
      </c>
      <c r="W383" s="116">
        <v>0.21129322646892645</v>
      </c>
      <c r="X383" s="116">
        <v>0.21182971859819899</v>
      </c>
      <c r="Y383" s="116">
        <v>0.21236621072747153</v>
      </c>
      <c r="Z383" s="116">
        <v>0.21290270285674406</v>
      </c>
      <c r="AA383" s="116">
        <v>0.2134391949860166</v>
      </c>
      <c r="AB383" s="116">
        <v>0.21397568711528914</v>
      </c>
      <c r="AC383" s="116">
        <v>0.21451217924456167</v>
      </c>
      <c r="AD383" s="116">
        <v>0.21504867137383421</v>
      </c>
      <c r="AE383" s="116">
        <v>0.21558516350310652</v>
      </c>
      <c r="AF383" s="116">
        <v>0.21612165563237906</v>
      </c>
      <c r="AG383" s="116">
        <v>0.2166581477616516</v>
      </c>
      <c r="AH383" s="116">
        <v>0.21719463989092413</v>
      </c>
      <c r="AI383" s="116">
        <v>0.21773113202019667</v>
      </c>
      <c r="AJ383" s="117">
        <v>0.21826762414946921</v>
      </c>
    </row>
    <row r="384" spans="1:36" customFormat="1" x14ac:dyDescent="0.3">
      <c r="A384" s="7" t="s">
        <v>271</v>
      </c>
      <c r="B384" s="3" t="s">
        <v>275</v>
      </c>
      <c r="C384" s="116">
        <v>0.14948743945026471</v>
      </c>
      <c r="D384" s="116">
        <v>0.14949620116906362</v>
      </c>
      <c r="E384" s="116">
        <v>0.14950496288786252</v>
      </c>
      <c r="F384" s="116">
        <v>0.1495137246066614</v>
      </c>
      <c r="G384" s="116">
        <v>0.14952248632546031</v>
      </c>
      <c r="H384" s="116">
        <v>0.14953124804425921</v>
      </c>
      <c r="I384" s="116">
        <v>0.1558580923619014</v>
      </c>
      <c r="J384" s="116">
        <v>0.15625778868156681</v>
      </c>
      <c r="K384" s="116">
        <v>0.15665748500123222</v>
      </c>
      <c r="L384" s="116">
        <v>0.15705718132089774</v>
      </c>
      <c r="M384" s="116">
        <v>0.15745687764056315</v>
      </c>
      <c r="N384" s="116">
        <v>0.15785657396022867</v>
      </c>
      <c r="O384" s="116">
        <v>0.15825627027989408</v>
      </c>
      <c r="P384" s="116">
        <v>0.15865596659955949</v>
      </c>
      <c r="Q384" s="116">
        <v>0.15905566291922502</v>
      </c>
      <c r="R384" s="116">
        <v>0.15945535923889043</v>
      </c>
      <c r="S384" s="116">
        <v>0.15985505555855595</v>
      </c>
      <c r="T384" s="116">
        <v>0.16025475187822136</v>
      </c>
      <c r="U384" s="116">
        <v>0.16065444819788688</v>
      </c>
      <c r="V384" s="116">
        <v>0.16105414451755229</v>
      </c>
      <c r="W384" s="116">
        <v>0.1614538408372177</v>
      </c>
      <c r="X384" s="116">
        <v>0.16185353715688322</v>
      </c>
      <c r="Y384" s="116">
        <v>0.16225323347654863</v>
      </c>
      <c r="Z384" s="116">
        <v>0.16265292979621415</v>
      </c>
      <c r="AA384" s="116">
        <v>0.16305262611587956</v>
      </c>
      <c r="AB384" s="116">
        <v>0.16345232243554497</v>
      </c>
      <c r="AC384" s="116">
        <v>0.16385201875521049</v>
      </c>
      <c r="AD384" s="116">
        <v>0.1642517150748759</v>
      </c>
      <c r="AE384" s="116">
        <v>0.16465141139454142</v>
      </c>
      <c r="AF384" s="116">
        <v>0.16505110771420684</v>
      </c>
      <c r="AG384" s="116">
        <v>0.16545080403387236</v>
      </c>
      <c r="AH384" s="116">
        <v>0.16585050035353777</v>
      </c>
      <c r="AI384" s="116">
        <v>0.16625019667320318</v>
      </c>
      <c r="AJ384" s="117">
        <v>0.1666498929928687</v>
      </c>
    </row>
    <row r="385" spans="1:36" customFormat="1" x14ac:dyDescent="0.3">
      <c r="A385" s="7" t="s">
        <v>271</v>
      </c>
      <c r="B385" s="3" t="s">
        <v>276</v>
      </c>
      <c r="C385" s="116">
        <v>8.7962246634689753E-2</v>
      </c>
      <c r="D385" s="116">
        <v>8.7962246634689753E-2</v>
      </c>
      <c r="E385" s="116">
        <v>8.7962246634689753E-2</v>
      </c>
      <c r="F385" s="116">
        <v>8.7962246634689753E-2</v>
      </c>
      <c r="G385" s="116">
        <v>8.7962246634689753E-2</v>
      </c>
      <c r="H385" s="116">
        <v>8.7962246634689753E-2</v>
      </c>
      <c r="I385" s="116">
        <v>9.1938763409971258E-2</v>
      </c>
      <c r="J385" s="116">
        <v>9.2195895283197549E-2</v>
      </c>
      <c r="K385" s="116">
        <v>9.2453027156423728E-2</v>
      </c>
      <c r="L385" s="116">
        <v>9.2710159029649908E-2</v>
      </c>
      <c r="M385" s="116">
        <v>9.2967290902876087E-2</v>
      </c>
      <c r="N385" s="116">
        <v>9.3224422776102267E-2</v>
      </c>
      <c r="O385" s="116">
        <v>9.3481554649328447E-2</v>
      </c>
      <c r="P385" s="116">
        <v>9.3738686522554737E-2</v>
      </c>
      <c r="Q385" s="116">
        <v>9.3995818395780917E-2</v>
      </c>
      <c r="R385" s="116">
        <v>9.4252950269007096E-2</v>
      </c>
      <c r="S385" s="116">
        <v>9.4510082142233276E-2</v>
      </c>
      <c r="T385" s="116">
        <v>9.4767214015459456E-2</v>
      </c>
      <c r="U385" s="116">
        <v>9.5024345888685746E-2</v>
      </c>
      <c r="V385" s="116">
        <v>9.5281477761911926E-2</v>
      </c>
      <c r="W385" s="116">
        <v>9.5538609635138105E-2</v>
      </c>
      <c r="X385" s="116">
        <v>9.5795741508364285E-2</v>
      </c>
      <c r="Y385" s="116">
        <v>9.6052873381590465E-2</v>
      </c>
      <c r="Z385" s="116">
        <v>9.6310005254816755E-2</v>
      </c>
      <c r="AA385" s="116">
        <v>9.6567137128042935E-2</v>
      </c>
      <c r="AB385" s="116">
        <v>9.6824269001269114E-2</v>
      </c>
      <c r="AC385" s="116">
        <v>9.7081400874495294E-2</v>
      </c>
      <c r="AD385" s="116">
        <v>9.7338532747721473E-2</v>
      </c>
      <c r="AE385" s="116">
        <v>9.7595664620947653E-2</v>
      </c>
      <c r="AF385" s="116">
        <v>9.7852796494173944E-2</v>
      </c>
      <c r="AG385" s="116">
        <v>9.8109928367400123E-2</v>
      </c>
      <c r="AH385" s="116">
        <v>9.8367060240626303E-2</v>
      </c>
      <c r="AI385" s="116">
        <v>9.8624192113852482E-2</v>
      </c>
      <c r="AJ385" s="117">
        <v>9.8881323987078662E-2</v>
      </c>
    </row>
    <row r="386" spans="1:36" customFormat="1" x14ac:dyDescent="0.3">
      <c r="A386" s="7" t="s">
        <v>271</v>
      </c>
      <c r="B386" s="3" t="s">
        <v>277</v>
      </c>
      <c r="C386" s="116">
        <v>0.30942766648609421</v>
      </c>
      <c r="D386" s="116">
        <v>0.30942766648609421</v>
      </c>
      <c r="E386" s="116">
        <v>0.30942766648609421</v>
      </c>
      <c r="F386" s="116">
        <v>0.30942766648609421</v>
      </c>
      <c r="G386" s="116">
        <v>0.30942766648609421</v>
      </c>
      <c r="H386" s="116">
        <v>0.30942766648609421</v>
      </c>
      <c r="I386" s="116">
        <v>0.30942766648609421</v>
      </c>
      <c r="J386" s="116">
        <v>0.30942766648609421</v>
      </c>
      <c r="K386" s="116">
        <v>0.30942766648609421</v>
      </c>
      <c r="L386" s="116">
        <v>0.30942766648609421</v>
      </c>
      <c r="M386" s="116">
        <v>0.30942766648609421</v>
      </c>
      <c r="N386" s="116">
        <v>0.30942766648609421</v>
      </c>
      <c r="O386" s="116">
        <v>0.30942766648609421</v>
      </c>
      <c r="P386" s="116">
        <v>0.30942766648609421</v>
      </c>
      <c r="Q386" s="116">
        <v>0.30942766648609421</v>
      </c>
      <c r="R386" s="116">
        <v>0.30942766648609421</v>
      </c>
      <c r="S386" s="116">
        <v>0.30942766648609421</v>
      </c>
      <c r="T386" s="116">
        <v>0.30942766648609421</v>
      </c>
      <c r="U386" s="116">
        <v>0.30942766648609421</v>
      </c>
      <c r="V386" s="116">
        <v>0.30942766648609421</v>
      </c>
      <c r="W386" s="116">
        <v>0.30942766648609421</v>
      </c>
      <c r="X386" s="116">
        <v>0.30942766648609421</v>
      </c>
      <c r="Y386" s="116">
        <v>0.30942766648609421</v>
      </c>
      <c r="Z386" s="116">
        <v>0.30942766648609421</v>
      </c>
      <c r="AA386" s="116">
        <v>0.30942766648609399</v>
      </c>
      <c r="AB386" s="116">
        <v>0.30942766648609399</v>
      </c>
      <c r="AC386" s="116">
        <v>0.30942766648609399</v>
      </c>
      <c r="AD386" s="116">
        <v>0.30942766648609399</v>
      </c>
      <c r="AE386" s="116">
        <v>0.30942766648609399</v>
      </c>
      <c r="AF386" s="116">
        <v>0.30942766648609399</v>
      </c>
      <c r="AG386" s="116">
        <v>0.30942766648609399</v>
      </c>
      <c r="AH386" s="116">
        <v>0.30942766648609399</v>
      </c>
      <c r="AI386" s="116">
        <v>0.30942766648609399</v>
      </c>
      <c r="AJ386" s="117">
        <v>0.30942766648609399</v>
      </c>
    </row>
    <row r="387" spans="1:36" customFormat="1" x14ac:dyDescent="0.3">
      <c r="A387" s="7" t="s">
        <v>271</v>
      </c>
      <c r="B387" s="3" t="s">
        <v>278</v>
      </c>
      <c r="C387" s="116">
        <v>0.10086943930603479</v>
      </c>
      <c r="D387" s="116">
        <v>0.10086856037443767</v>
      </c>
      <c r="E387" s="116">
        <v>0.10086768144284056</v>
      </c>
      <c r="F387" s="116">
        <v>0.10086680251124344</v>
      </c>
      <c r="G387" s="116">
        <v>0.10086592357964633</v>
      </c>
      <c r="H387" s="116">
        <v>0.10086504464804921</v>
      </c>
      <c r="I387" s="116">
        <v>0.10110517076121897</v>
      </c>
      <c r="J387" s="116">
        <v>0.10112092008097387</v>
      </c>
      <c r="K387" s="116">
        <v>0.10113666940072877</v>
      </c>
      <c r="L387" s="116">
        <v>0.10115241872048367</v>
      </c>
      <c r="M387" s="116">
        <v>0.10116816804023855</v>
      </c>
      <c r="N387" s="116">
        <v>0.10118391735999344</v>
      </c>
      <c r="O387" s="116">
        <v>0.10119966667974833</v>
      </c>
      <c r="P387" s="116">
        <v>0.10121541599950323</v>
      </c>
      <c r="Q387" s="116">
        <v>0.10123116531925813</v>
      </c>
      <c r="R387" s="116">
        <v>0.10124691463901302</v>
      </c>
      <c r="S387" s="116">
        <v>0.10126266395876792</v>
      </c>
      <c r="T387" s="116">
        <v>0.1012784132785228</v>
      </c>
      <c r="U387" s="116">
        <v>0.1012941625982777</v>
      </c>
      <c r="V387" s="116">
        <v>0.1013099119180326</v>
      </c>
      <c r="W387" s="116">
        <v>0.1013256612377875</v>
      </c>
      <c r="X387" s="116">
        <v>0.10134141055754238</v>
      </c>
      <c r="Y387" s="116">
        <v>0.10135715987729726</v>
      </c>
      <c r="Z387" s="116">
        <v>0.10137290919705216</v>
      </c>
      <c r="AA387" s="116">
        <v>0.10138865851680706</v>
      </c>
      <c r="AB387" s="116">
        <v>0.10140440783656196</v>
      </c>
      <c r="AC387" s="116">
        <v>0.10142015715631686</v>
      </c>
      <c r="AD387" s="116">
        <v>0.10143590647607174</v>
      </c>
      <c r="AE387" s="116">
        <v>0.10145165579582663</v>
      </c>
      <c r="AF387" s="116">
        <v>0.10146740511558153</v>
      </c>
      <c r="AG387" s="116">
        <v>0.10148315443533643</v>
      </c>
      <c r="AH387" s="116">
        <v>0.10149890375509132</v>
      </c>
      <c r="AI387" s="116">
        <v>0.10151465307484621</v>
      </c>
      <c r="AJ387" s="117">
        <v>0.10153040239460111</v>
      </c>
    </row>
    <row r="388" spans="1:36" customFormat="1" x14ac:dyDescent="0.3">
      <c r="A388" s="7" t="s">
        <v>271</v>
      </c>
      <c r="B388" s="3" t="s">
        <v>279</v>
      </c>
      <c r="C388" s="116">
        <v>0.12608679913254359</v>
      </c>
      <c r="D388" s="116">
        <v>0.12608570046804721</v>
      </c>
      <c r="E388" s="116">
        <v>0.1260846018035508</v>
      </c>
      <c r="F388" s="116">
        <v>0.12608350313905439</v>
      </c>
      <c r="G388" s="116">
        <v>0.12608240447455801</v>
      </c>
      <c r="H388" s="116">
        <v>0.12608130581006161</v>
      </c>
      <c r="I388" s="116">
        <v>0.12638146345152382</v>
      </c>
      <c r="J388" s="116">
        <v>0.12640115010121744</v>
      </c>
      <c r="K388" s="116">
        <v>0.12642083675091106</v>
      </c>
      <c r="L388" s="116">
        <v>0.12644052340060469</v>
      </c>
      <c r="M388" s="116">
        <v>0.12646021005029828</v>
      </c>
      <c r="N388" s="116">
        <v>0.12647989669999191</v>
      </c>
      <c r="O388" s="116">
        <v>0.12649958334968553</v>
      </c>
      <c r="P388" s="116">
        <v>0.12651926999937915</v>
      </c>
      <c r="Q388" s="116">
        <v>0.12653895664907278</v>
      </c>
      <c r="R388" s="116">
        <v>0.1265586432987664</v>
      </c>
      <c r="S388" s="116">
        <v>0.12657832994846002</v>
      </c>
      <c r="T388" s="116">
        <v>0.12659801659815362</v>
      </c>
      <c r="U388" s="116">
        <v>0.12661770324784724</v>
      </c>
      <c r="V388" s="116">
        <v>0.12663738989754086</v>
      </c>
      <c r="W388" s="116">
        <v>0.12665707654723449</v>
      </c>
      <c r="X388" s="116">
        <v>0.12667676319692811</v>
      </c>
      <c r="Y388" s="116">
        <v>0.12669644984662171</v>
      </c>
      <c r="Z388" s="116">
        <v>0.12671613649631536</v>
      </c>
      <c r="AA388" s="116">
        <v>0.12673582314600895</v>
      </c>
      <c r="AB388" s="116">
        <v>0.12675550979570258</v>
      </c>
      <c r="AC388" s="116">
        <v>0.1267751964453962</v>
      </c>
      <c r="AD388" s="116">
        <v>0.12679488309508982</v>
      </c>
      <c r="AE388" s="116">
        <v>0.12681456974478345</v>
      </c>
      <c r="AF388" s="116">
        <v>0.12683425639447704</v>
      </c>
      <c r="AG388" s="116">
        <v>0.12685394304417069</v>
      </c>
      <c r="AH388" s="116">
        <v>0.12687362969386429</v>
      </c>
      <c r="AI388" s="116">
        <v>0.12689331634355791</v>
      </c>
      <c r="AJ388" s="117">
        <v>0.12691300299325153</v>
      </c>
    </row>
    <row r="389" spans="1:36" customFormat="1" x14ac:dyDescent="0.3">
      <c r="A389" s="7" t="s">
        <v>271</v>
      </c>
      <c r="B389" s="3" t="s">
        <v>280</v>
      </c>
      <c r="C389" s="116">
        <v>0.2533439727986706</v>
      </c>
      <c r="D389" s="116">
        <v>0.25325600664576309</v>
      </c>
      <c r="E389" s="116">
        <v>0.25316804049285557</v>
      </c>
      <c r="F389" s="116">
        <v>0.25308007433994806</v>
      </c>
      <c r="G389" s="116">
        <v>0.2529921081870406</v>
      </c>
      <c r="H389" s="116">
        <v>0.25290414203413314</v>
      </c>
      <c r="I389" s="116">
        <v>0.27821155928826702</v>
      </c>
      <c r="J389" s="116">
        <v>0.2801229167531134</v>
      </c>
      <c r="K389" s="116">
        <v>0.28203427421795979</v>
      </c>
      <c r="L389" s="116">
        <v>0.28394563168280618</v>
      </c>
      <c r="M389" s="116">
        <v>0.28585698914765256</v>
      </c>
      <c r="N389" s="116">
        <v>0.28776834661249895</v>
      </c>
      <c r="O389" s="116">
        <v>0.28967970407734533</v>
      </c>
      <c r="P389" s="116">
        <v>0.29159106154219172</v>
      </c>
      <c r="Q389" s="116">
        <v>0.29350241900703811</v>
      </c>
      <c r="R389" s="116">
        <v>0.29541377647188449</v>
      </c>
      <c r="S389" s="116">
        <v>0.29732513393673088</v>
      </c>
      <c r="T389" s="116">
        <v>0.29923649140157726</v>
      </c>
      <c r="U389" s="116">
        <v>0.30114784886642365</v>
      </c>
      <c r="V389" s="116">
        <v>0.30305920633127004</v>
      </c>
      <c r="W389" s="116">
        <v>0.30497056379611642</v>
      </c>
      <c r="X389" s="116">
        <v>0.30688192126096281</v>
      </c>
      <c r="Y389" s="116">
        <v>0.30879327872580919</v>
      </c>
      <c r="Z389" s="116">
        <v>0.31070463619065558</v>
      </c>
      <c r="AA389" s="116">
        <v>0.31261599365550197</v>
      </c>
      <c r="AB389" s="116">
        <v>0.31452735112034835</v>
      </c>
      <c r="AC389" s="116">
        <v>0.31643870858519474</v>
      </c>
      <c r="AD389" s="116">
        <v>0.31835006605004113</v>
      </c>
      <c r="AE389" s="116">
        <v>0.32026142351488751</v>
      </c>
      <c r="AF389" s="116">
        <v>0.3221727809797339</v>
      </c>
      <c r="AG389" s="116">
        <v>0.32408413844458028</v>
      </c>
      <c r="AH389" s="116">
        <v>0.32599549590942667</v>
      </c>
      <c r="AI389" s="116">
        <v>0.32790685337427306</v>
      </c>
      <c r="AJ389" s="117">
        <v>0.32981821083911944</v>
      </c>
    </row>
    <row r="390" spans="1:36" customFormat="1" x14ac:dyDescent="0.3">
      <c r="A390" s="11" t="s">
        <v>271</v>
      </c>
      <c r="B390" s="22" t="s">
        <v>281</v>
      </c>
      <c r="C390" s="118">
        <v>0.39556041544898346</v>
      </c>
      <c r="D390" s="118">
        <v>0.39546356319700571</v>
      </c>
      <c r="E390" s="118">
        <v>0.3953667109450279</v>
      </c>
      <c r="F390" s="118">
        <v>0.39526985869305009</v>
      </c>
      <c r="G390" s="118">
        <v>0.39517300644107234</v>
      </c>
      <c r="H390" s="118">
        <v>0.39507615418909459</v>
      </c>
      <c r="I390" s="118">
        <v>0.41227882280457839</v>
      </c>
      <c r="J390" s="118">
        <v>0.41373716080073963</v>
      </c>
      <c r="K390" s="118">
        <v>0.41519549879690087</v>
      </c>
      <c r="L390" s="118">
        <v>0.41665383679306212</v>
      </c>
      <c r="M390" s="118">
        <v>0.41811217478922291</v>
      </c>
      <c r="N390" s="118">
        <v>0.41957051278538415</v>
      </c>
      <c r="O390" s="118">
        <v>0.42102885078154539</v>
      </c>
      <c r="P390" s="118">
        <v>0.42248718877770663</v>
      </c>
      <c r="Q390" s="118">
        <v>0.42394552677386788</v>
      </c>
      <c r="R390" s="118">
        <v>0.42540386477002867</v>
      </c>
      <c r="S390" s="118">
        <v>0.42686220276618991</v>
      </c>
      <c r="T390" s="118">
        <v>0.42832054076235115</v>
      </c>
      <c r="U390" s="118">
        <v>0.42977887875851239</v>
      </c>
      <c r="V390" s="118">
        <v>0.43123721675467364</v>
      </c>
      <c r="W390" s="118">
        <v>0.43269555475083443</v>
      </c>
      <c r="X390" s="118">
        <v>0.43415389274699567</v>
      </c>
      <c r="Y390" s="118">
        <v>0.43561223074315691</v>
      </c>
      <c r="Z390" s="118">
        <v>0.43707056873931815</v>
      </c>
      <c r="AA390" s="118">
        <v>0.43852890673547895</v>
      </c>
      <c r="AB390" s="118">
        <v>0.43998724473164019</v>
      </c>
      <c r="AC390" s="118">
        <v>0.44144558272780143</v>
      </c>
      <c r="AD390" s="118">
        <v>0.44290392072396267</v>
      </c>
      <c r="AE390" s="118">
        <v>0.44436225872012391</v>
      </c>
      <c r="AF390" s="118">
        <v>0.44582059671628471</v>
      </c>
      <c r="AG390" s="118">
        <v>0.44727893471244595</v>
      </c>
      <c r="AH390" s="118">
        <v>0.44873727270860719</v>
      </c>
      <c r="AI390" s="118">
        <v>0.45019561070476843</v>
      </c>
      <c r="AJ390" s="119">
        <v>0.45165394870092967</v>
      </c>
    </row>
    <row r="391" spans="1:36" customFormat="1" x14ac:dyDescent="0.3">
      <c r="A391" s="7" t="s">
        <v>282</v>
      </c>
      <c r="B391" s="3" t="s">
        <v>272</v>
      </c>
      <c r="C391" s="116">
        <v>0.46793812796528966</v>
      </c>
      <c r="D391" s="116">
        <v>0.46794224336098494</v>
      </c>
      <c r="E391" s="116">
        <v>0.46794635875668023</v>
      </c>
      <c r="F391" s="116">
        <v>0.46795047415237551</v>
      </c>
      <c r="G391" s="116">
        <v>0.46795458954807084</v>
      </c>
      <c r="H391" s="116">
        <v>0.46795870494376612</v>
      </c>
      <c r="I391" s="116">
        <v>0.46831597510882167</v>
      </c>
      <c r="J391" s="116">
        <v>0.46835852266446687</v>
      </c>
      <c r="K391" s="116">
        <v>0.46840107022011213</v>
      </c>
      <c r="L391" s="116">
        <v>0.46844361777575733</v>
      </c>
      <c r="M391" s="116">
        <v>0.46848616533140253</v>
      </c>
      <c r="N391" s="116">
        <v>0.46852871288704773</v>
      </c>
      <c r="O391" s="116">
        <v>0.46857126044269293</v>
      </c>
      <c r="P391" s="116">
        <v>0.46861380799833818</v>
      </c>
      <c r="Q391" s="116">
        <v>0.46865635555398338</v>
      </c>
      <c r="R391" s="116">
        <v>0.46869890310962858</v>
      </c>
      <c r="S391" s="116">
        <v>0.46874145066527378</v>
      </c>
      <c r="T391" s="116">
        <v>0.46878399822091898</v>
      </c>
      <c r="U391" s="116">
        <v>0.46882654577656424</v>
      </c>
      <c r="V391" s="116">
        <v>0.46886909333220939</v>
      </c>
      <c r="W391" s="116">
        <v>0.46891164088785464</v>
      </c>
      <c r="X391" s="116">
        <v>0.46895418844349984</v>
      </c>
      <c r="Y391" s="116">
        <v>0.46899673599914504</v>
      </c>
      <c r="Z391" s="116">
        <v>0.46903928355479024</v>
      </c>
      <c r="AA391" s="116">
        <v>0.46908183111043544</v>
      </c>
      <c r="AB391" s="116">
        <v>0.4691243786660807</v>
      </c>
      <c r="AC391" s="116">
        <v>0.4691669262217259</v>
      </c>
      <c r="AD391" s="116">
        <v>0.4692094737773711</v>
      </c>
      <c r="AE391" s="116">
        <v>0.4692520213330163</v>
      </c>
      <c r="AF391" s="116">
        <v>0.4692945688886615</v>
      </c>
      <c r="AG391" s="116">
        <v>0.46933711644430676</v>
      </c>
      <c r="AH391" s="116">
        <v>0.46937966399995196</v>
      </c>
      <c r="AI391" s="116">
        <v>0.46942221155559716</v>
      </c>
      <c r="AJ391" s="117">
        <v>0.46946475911124236</v>
      </c>
    </row>
    <row r="392" spans="1:36" customFormat="1" x14ac:dyDescent="0.3">
      <c r="A392" s="7" t="s">
        <v>282</v>
      </c>
      <c r="B392" s="3" t="s">
        <v>273</v>
      </c>
      <c r="C392" s="116">
        <v>0.26338583875122973</v>
      </c>
      <c r="D392" s="116">
        <v>0.26339293864675983</v>
      </c>
      <c r="E392" s="116">
        <v>0.26340003854228994</v>
      </c>
      <c r="F392" s="116">
        <v>0.26340713843782004</v>
      </c>
      <c r="G392" s="116">
        <v>0.26341423833335015</v>
      </c>
      <c r="H392" s="116">
        <v>0.26342133822888025</v>
      </c>
      <c r="I392" s="116">
        <v>0.26357820788352826</v>
      </c>
      <c r="J392" s="116">
        <v>0.26359910879933285</v>
      </c>
      <c r="K392" s="116">
        <v>0.26362000971513744</v>
      </c>
      <c r="L392" s="116">
        <v>0.26364091063094208</v>
      </c>
      <c r="M392" s="116">
        <v>0.26366181154674667</v>
      </c>
      <c r="N392" s="116">
        <v>0.26368271246255126</v>
      </c>
      <c r="O392" s="116">
        <v>0.26370361337835591</v>
      </c>
      <c r="P392" s="116">
        <v>0.26372451429416049</v>
      </c>
      <c r="Q392" s="116">
        <v>0.26374541520996508</v>
      </c>
      <c r="R392" s="116">
        <v>0.26376631612576973</v>
      </c>
      <c r="S392" s="116">
        <v>0.26378721704157432</v>
      </c>
      <c r="T392" s="116">
        <v>0.26380811795737891</v>
      </c>
      <c r="U392" s="116">
        <v>0.2638290188731835</v>
      </c>
      <c r="V392" s="116">
        <v>0.26384991978898814</v>
      </c>
      <c r="W392" s="116">
        <v>0.26387082070479273</v>
      </c>
      <c r="X392" s="116">
        <v>0.26389172162059732</v>
      </c>
      <c r="Y392" s="116">
        <v>0.26391262253640196</v>
      </c>
      <c r="Z392" s="116">
        <v>0.26393352345220655</v>
      </c>
      <c r="AA392" s="116">
        <v>0.26395442436801114</v>
      </c>
      <c r="AB392" s="116">
        <v>0.26397532528381579</v>
      </c>
      <c r="AC392" s="116">
        <v>0.26399622619962038</v>
      </c>
      <c r="AD392" s="116">
        <v>0.26401712711542497</v>
      </c>
      <c r="AE392" s="116">
        <v>0.26403802803122955</v>
      </c>
      <c r="AF392" s="116">
        <v>0.2640589289470342</v>
      </c>
      <c r="AG392" s="116">
        <v>0.26407982986283879</v>
      </c>
      <c r="AH392" s="116">
        <v>0.26410073077864338</v>
      </c>
      <c r="AI392" s="116">
        <v>0.26412163169444802</v>
      </c>
      <c r="AJ392" s="117">
        <v>0.26414253261025261</v>
      </c>
    </row>
    <row r="393" spans="1:36" customFormat="1" x14ac:dyDescent="0.3">
      <c r="A393" s="7" t="s">
        <v>282</v>
      </c>
      <c r="B393" s="3" t="s">
        <v>274</v>
      </c>
      <c r="C393" s="116">
        <v>0.19531060317019872</v>
      </c>
      <c r="D393" s="116">
        <v>0.19531869631068408</v>
      </c>
      <c r="E393" s="116">
        <v>0.19532678945116944</v>
      </c>
      <c r="F393" s="116">
        <v>0.1953348825916548</v>
      </c>
      <c r="G393" s="116">
        <v>0.19534297573214013</v>
      </c>
      <c r="H393" s="116">
        <v>0.19535106887262549</v>
      </c>
      <c r="I393" s="116">
        <v>0.19544124500842328</v>
      </c>
      <c r="J393" s="116">
        <v>0.19545494189775453</v>
      </c>
      <c r="K393" s="116">
        <v>0.19546863878708576</v>
      </c>
      <c r="L393" s="116">
        <v>0.19548233567641699</v>
      </c>
      <c r="M393" s="116">
        <v>0.19549603256574824</v>
      </c>
      <c r="N393" s="116">
        <v>0.19550972945507947</v>
      </c>
      <c r="O393" s="116">
        <v>0.19552342634441072</v>
      </c>
      <c r="P393" s="116">
        <v>0.19553712323374195</v>
      </c>
      <c r="Q393" s="116">
        <v>0.1955508201230732</v>
      </c>
      <c r="R393" s="116">
        <v>0.19556451701240443</v>
      </c>
      <c r="S393" s="116">
        <v>0.19557821390173569</v>
      </c>
      <c r="T393" s="116">
        <v>0.19559191079106691</v>
      </c>
      <c r="U393" s="116">
        <v>0.19560560768039814</v>
      </c>
      <c r="V393" s="116">
        <v>0.1956193045697294</v>
      </c>
      <c r="W393" s="116">
        <v>0.19563300145906062</v>
      </c>
      <c r="X393" s="116">
        <v>0.19564669834839188</v>
      </c>
      <c r="Y393" s="116">
        <v>0.19566039523772311</v>
      </c>
      <c r="Z393" s="116">
        <v>0.19567409212705433</v>
      </c>
      <c r="AA393" s="116">
        <v>0.19568778901638559</v>
      </c>
      <c r="AB393" s="116">
        <v>0.19570148590571682</v>
      </c>
      <c r="AC393" s="116">
        <v>0.19571518279504807</v>
      </c>
      <c r="AD393" s="116">
        <v>0.1957288796843793</v>
      </c>
      <c r="AE393" s="116">
        <v>0.19574257657371055</v>
      </c>
      <c r="AF393" s="116">
        <v>0.19575627346304178</v>
      </c>
      <c r="AG393" s="116">
        <v>0.19576997035237304</v>
      </c>
      <c r="AH393" s="116">
        <v>0.19578366724170426</v>
      </c>
      <c r="AI393" s="116">
        <v>0.19579736413103549</v>
      </c>
      <c r="AJ393" s="117">
        <v>0.19581106102036674</v>
      </c>
    </row>
    <row r="394" spans="1:36" customFormat="1" x14ac:dyDescent="0.3">
      <c r="A394" s="7" t="s">
        <v>282</v>
      </c>
      <c r="B394" s="3" t="s">
        <v>275</v>
      </c>
      <c r="C394" s="116">
        <v>0.14948743945026471</v>
      </c>
      <c r="D394" s="116">
        <v>0.14949620116906362</v>
      </c>
      <c r="E394" s="116">
        <v>0.14950496288786252</v>
      </c>
      <c r="F394" s="116">
        <v>0.1495137246066614</v>
      </c>
      <c r="G394" s="116">
        <v>0.14952248632546031</v>
      </c>
      <c r="H394" s="116">
        <v>0.14953124804425921</v>
      </c>
      <c r="I394" s="116">
        <v>0.14957653108483301</v>
      </c>
      <c r="J394" s="116">
        <v>0.14958537876164643</v>
      </c>
      <c r="K394" s="116">
        <v>0.14959422643845988</v>
      </c>
      <c r="L394" s="116">
        <v>0.14960307411527332</v>
      </c>
      <c r="M394" s="116">
        <v>0.14961192179208677</v>
      </c>
      <c r="N394" s="116">
        <v>0.14962076946890018</v>
      </c>
      <c r="O394" s="116">
        <v>0.14962961714571363</v>
      </c>
      <c r="P394" s="116">
        <v>0.14963846482252707</v>
      </c>
      <c r="Q394" s="116">
        <v>0.14964731249934049</v>
      </c>
      <c r="R394" s="116">
        <v>0.14965616017615394</v>
      </c>
      <c r="S394" s="116">
        <v>0.14966500785296738</v>
      </c>
      <c r="T394" s="116">
        <v>0.1496738555297808</v>
      </c>
      <c r="U394" s="116">
        <v>0.14968270320659424</v>
      </c>
      <c r="V394" s="116">
        <v>0.14969155088340769</v>
      </c>
      <c r="W394" s="116">
        <v>0.14970039856022113</v>
      </c>
      <c r="X394" s="116">
        <v>0.14970924623703455</v>
      </c>
      <c r="Y394" s="116">
        <v>0.14971809391384799</v>
      </c>
      <c r="Z394" s="116">
        <v>0.14972694159066144</v>
      </c>
      <c r="AA394" s="116">
        <v>0.14973578926747486</v>
      </c>
      <c r="AB394" s="116">
        <v>0.1497446369442883</v>
      </c>
      <c r="AC394" s="116">
        <v>0.14975348462110175</v>
      </c>
      <c r="AD394" s="116">
        <v>0.14976233229791519</v>
      </c>
      <c r="AE394" s="116">
        <v>0.14977117997472861</v>
      </c>
      <c r="AF394" s="116">
        <v>0.14978002765154205</v>
      </c>
      <c r="AG394" s="116">
        <v>0.1497888753283555</v>
      </c>
      <c r="AH394" s="116">
        <v>0.14979772300516891</v>
      </c>
      <c r="AI394" s="116">
        <v>0.14980657068198236</v>
      </c>
      <c r="AJ394" s="117">
        <v>0.1498154183587958</v>
      </c>
    </row>
    <row r="395" spans="1:36" customFormat="1" x14ac:dyDescent="0.3">
      <c r="A395" s="7" t="s">
        <v>282</v>
      </c>
      <c r="B395" s="3" t="s">
        <v>276</v>
      </c>
      <c r="C395" s="116">
        <v>8.7962246634689753E-2</v>
      </c>
      <c r="D395" s="116">
        <v>8.7962246634689753E-2</v>
      </c>
      <c r="E395" s="116">
        <v>8.7962246634689753E-2</v>
      </c>
      <c r="F395" s="116">
        <v>8.7962246634689753E-2</v>
      </c>
      <c r="G395" s="116">
        <v>8.7962246634689753E-2</v>
      </c>
      <c r="H395" s="116">
        <v>8.7962246634689753E-2</v>
      </c>
      <c r="I395" s="116">
        <v>8.8036557967900372E-2</v>
      </c>
      <c r="J395" s="116">
        <v>8.8045048858817795E-2</v>
      </c>
      <c r="K395" s="116">
        <v>8.8053539749735218E-2</v>
      </c>
      <c r="L395" s="116">
        <v>8.8062030640652642E-2</v>
      </c>
      <c r="M395" s="116">
        <v>8.8070521531570065E-2</v>
      </c>
      <c r="N395" s="116">
        <v>8.8079012422487502E-2</v>
      </c>
      <c r="O395" s="116">
        <v>8.8087503313404925E-2</v>
      </c>
      <c r="P395" s="116">
        <v>8.8095994204322348E-2</v>
      </c>
      <c r="Q395" s="116">
        <v>8.8104485095239771E-2</v>
      </c>
      <c r="R395" s="116">
        <v>8.8112975986157194E-2</v>
      </c>
      <c r="S395" s="116">
        <v>8.8121466877074617E-2</v>
      </c>
      <c r="T395" s="116">
        <v>8.812995776799204E-2</v>
      </c>
      <c r="U395" s="116">
        <v>8.8138448658909463E-2</v>
      </c>
      <c r="V395" s="116">
        <v>8.81469395498269E-2</v>
      </c>
      <c r="W395" s="116">
        <v>8.8155430440744323E-2</v>
      </c>
      <c r="X395" s="116">
        <v>8.8163921331661746E-2</v>
      </c>
      <c r="Y395" s="116">
        <v>8.8172412222579169E-2</v>
      </c>
      <c r="Z395" s="116">
        <v>8.8180903113496606E-2</v>
      </c>
      <c r="AA395" s="116">
        <v>8.8189394004414029E-2</v>
      </c>
      <c r="AB395" s="116">
        <v>8.8197884895331452E-2</v>
      </c>
      <c r="AC395" s="116">
        <v>8.8206375786248875E-2</v>
      </c>
      <c r="AD395" s="116">
        <v>8.8214866677166298E-2</v>
      </c>
      <c r="AE395" s="116">
        <v>8.8223357568083721E-2</v>
      </c>
      <c r="AF395" s="116">
        <v>8.8231848459001144E-2</v>
      </c>
      <c r="AG395" s="116">
        <v>8.8240339349918567E-2</v>
      </c>
      <c r="AH395" s="116">
        <v>8.8248830240836004E-2</v>
      </c>
      <c r="AI395" s="116">
        <v>8.8257321131753427E-2</v>
      </c>
      <c r="AJ395" s="117">
        <v>8.826581202267085E-2</v>
      </c>
    </row>
    <row r="396" spans="1:36" customFormat="1" x14ac:dyDescent="0.3">
      <c r="A396" s="7" t="s">
        <v>282</v>
      </c>
      <c r="B396" s="3" t="s">
        <v>283</v>
      </c>
      <c r="C396" s="116">
        <v>7.9999999999999988E-2</v>
      </c>
      <c r="D396" s="116">
        <v>7.9999999999999988E-2</v>
      </c>
      <c r="E396" s="116">
        <v>7.9999999999999988E-2</v>
      </c>
      <c r="F396" s="116">
        <v>7.9999999999999988E-2</v>
      </c>
      <c r="G396" s="116">
        <v>7.9999999999999988E-2</v>
      </c>
      <c r="H396" s="116">
        <v>7.9999999999999988E-2</v>
      </c>
      <c r="I396" s="116">
        <v>0.08</v>
      </c>
      <c r="J396" s="116">
        <v>0.08</v>
      </c>
      <c r="K396" s="116">
        <v>0.08</v>
      </c>
      <c r="L396" s="116">
        <v>0.08</v>
      </c>
      <c r="M396" s="116">
        <v>0.08</v>
      </c>
      <c r="N396" s="116">
        <v>0.08</v>
      </c>
      <c r="O396" s="116">
        <v>0.08</v>
      </c>
      <c r="P396" s="116">
        <v>0.08</v>
      </c>
      <c r="Q396" s="116">
        <v>0.08</v>
      </c>
      <c r="R396" s="116">
        <v>0.08</v>
      </c>
      <c r="S396" s="116">
        <v>0.08</v>
      </c>
      <c r="T396" s="116">
        <v>0.08</v>
      </c>
      <c r="U396" s="116">
        <v>0.08</v>
      </c>
      <c r="V396" s="116">
        <v>0.08</v>
      </c>
      <c r="W396" s="116">
        <v>0.08</v>
      </c>
      <c r="X396" s="116">
        <v>0.08</v>
      </c>
      <c r="Y396" s="116">
        <v>0.08</v>
      </c>
      <c r="Z396" s="116">
        <v>0.08</v>
      </c>
      <c r="AA396" s="116">
        <v>0.08</v>
      </c>
      <c r="AB396" s="116">
        <v>7.9999999999999988E-2</v>
      </c>
      <c r="AC396" s="116">
        <v>7.9999999999999988E-2</v>
      </c>
      <c r="AD396" s="116">
        <v>7.9999999999999988E-2</v>
      </c>
      <c r="AE396" s="116">
        <v>7.9999999999999988E-2</v>
      </c>
      <c r="AF396" s="116">
        <v>7.9999999999999988E-2</v>
      </c>
      <c r="AG396" s="116">
        <v>7.9999999999999988E-2</v>
      </c>
      <c r="AH396" s="116">
        <v>7.9999999999999988E-2</v>
      </c>
      <c r="AI396" s="116">
        <v>7.9999999999999988E-2</v>
      </c>
      <c r="AJ396" s="117">
        <v>7.9999999999999988E-2</v>
      </c>
    </row>
    <row r="397" spans="1:36" customFormat="1" x14ac:dyDescent="0.3">
      <c r="A397" s="7" t="s">
        <v>282</v>
      </c>
      <c r="B397" s="3" t="s">
        <v>284</v>
      </c>
      <c r="C397" s="116">
        <v>0.3955604154489839</v>
      </c>
      <c r="D397" s="116">
        <v>0.39546356319700615</v>
      </c>
      <c r="E397" s="116">
        <v>0.39536671094502845</v>
      </c>
      <c r="F397" s="116">
        <v>0.39526985869305076</v>
      </c>
      <c r="G397" s="116">
        <v>0.395173006441073</v>
      </c>
      <c r="H397" s="116">
        <v>0.39507615418909525</v>
      </c>
      <c r="I397" s="116">
        <v>0.39988056046434994</v>
      </c>
      <c r="J397" s="116">
        <v>0.40041172573924377</v>
      </c>
      <c r="K397" s="116">
        <v>0.40094289101413783</v>
      </c>
      <c r="L397" s="116">
        <v>0.40147405628903188</v>
      </c>
      <c r="M397" s="116">
        <v>0.40200522156392571</v>
      </c>
      <c r="N397" s="116">
        <v>0.40253638683881976</v>
      </c>
      <c r="O397" s="116">
        <v>0.40306755211371381</v>
      </c>
      <c r="P397" s="116">
        <v>0.40359871738860764</v>
      </c>
      <c r="Q397" s="116">
        <v>0.40412988266350169</v>
      </c>
      <c r="R397" s="116">
        <v>0.40466104793839552</v>
      </c>
      <c r="S397" s="116">
        <v>0.40519221321328958</v>
      </c>
      <c r="T397" s="116">
        <v>0.40572337848818363</v>
      </c>
      <c r="U397" s="116">
        <v>0.40625454376307746</v>
      </c>
      <c r="V397" s="116">
        <v>0.40678570903797151</v>
      </c>
      <c r="W397" s="116">
        <v>0.40731687431286556</v>
      </c>
      <c r="X397" s="116">
        <v>0.40784803958775939</v>
      </c>
      <c r="Y397" s="116">
        <v>0.40837920486265344</v>
      </c>
      <c r="Z397" s="116">
        <v>0.4089103701375475</v>
      </c>
      <c r="AA397" s="116">
        <v>0.40944153541244133</v>
      </c>
      <c r="AB397" s="116">
        <v>0.40997270068733538</v>
      </c>
      <c r="AC397" s="116">
        <v>0.41050386596222943</v>
      </c>
      <c r="AD397" s="116">
        <v>0.41103503123712326</v>
      </c>
      <c r="AE397" s="116">
        <v>0.41156619651201731</v>
      </c>
      <c r="AF397" s="116">
        <v>0.41209736178691136</v>
      </c>
      <c r="AG397" s="116">
        <v>0.41262852706180519</v>
      </c>
      <c r="AH397" s="116">
        <v>0.41315969233669925</v>
      </c>
      <c r="AI397" s="116">
        <v>0.4136908576115933</v>
      </c>
      <c r="AJ397" s="117">
        <v>0.41422202288648713</v>
      </c>
    </row>
    <row r="398" spans="1:36" customFormat="1" x14ac:dyDescent="0.3">
      <c r="A398" s="16" t="s">
        <v>285</v>
      </c>
      <c r="B398" s="17" t="s">
        <v>272</v>
      </c>
      <c r="C398" s="114">
        <v>0.46793812796528966</v>
      </c>
      <c r="D398" s="114">
        <v>0.46794224336098494</v>
      </c>
      <c r="E398" s="114">
        <v>0.46794635875668023</v>
      </c>
      <c r="F398" s="114">
        <v>0.46795047415237551</v>
      </c>
      <c r="G398" s="114">
        <v>0.46795458954807084</v>
      </c>
      <c r="H398" s="114">
        <v>0.46795870494376612</v>
      </c>
      <c r="I398" s="114">
        <v>0.48891036012510991</v>
      </c>
      <c r="J398" s="114">
        <v>0.49026072672196497</v>
      </c>
      <c r="K398" s="114">
        <v>0.49161109331882002</v>
      </c>
      <c r="L398" s="114">
        <v>0.49296145991567508</v>
      </c>
      <c r="M398" s="114">
        <v>0.49431182651253014</v>
      </c>
      <c r="N398" s="114">
        <v>0.4956621931093852</v>
      </c>
      <c r="O398" s="114">
        <v>0.49701255970624025</v>
      </c>
      <c r="P398" s="114">
        <v>0.49836292630309531</v>
      </c>
      <c r="Q398" s="114">
        <v>0.49971329289995037</v>
      </c>
      <c r="R398" s="114">
        <v>0.50106365949680587</v>
      </c>
      <c r="S398" s="114">
        <v>0.50241402609366093</v>
      </c>
      <c r="T398" s="114">
        <v>0.50376439269051598</v>
      </c>
      <c r="U398" s="114">
        <v>0.50511475928737104</v>
      </c>
      <c r="V398" s="114">
        <v>0.5064651258842261</v>
      </c>
      <c r="W398" s="114">
        <v>0.50781549248108115</v>
      </c>
      <c r="X398" s="114">
        <v>0.50916585907793621</v>
      </c>
      <c r="Y398" s="114">
        <v>0.51051622567479127</v>
      </c>
      <c r="Z398" s="114">
        <v>0.51186659227164633</v>
      </c>
      <c r="AA398" s="114">
        <v>0.51321695886850138</v>
      </c>
      <c r="AB398" s="114">
        <v>0.51456732546535644</v>
      </c>
      <c r="AC398" s="114">
        <v>0.51591769206221194</v>
      </c>
      <c r="AD398" s="114">
        <v>0.517268058659067</v>
      </c>
      <c r="AE398" s="114">
        <v>0.51861842525592206</v>
      </c>
      <c r="AF398" s="114">
        <v>0.51996879185277711</v>
      </c>
      <c r="AG398" s="114">
        <v>0.52131915844963217</v>
      </c>
      <c r="AH398" s="114">
        <v>0.52266952504648723</v>
      </c>
      <c r="AI398" s="114">
        <v>0.52401989164334228</v>
      </c>
      <c r="AJ398" s="115">
        <v>0.52537025824019734</v>
      </c>
    </row>
    <row r="399" spans="1:36" customFormat="1" x14ac:dyDescent="0.3">
      <c r="A399" s="7" t="s">
        <v>285</v>
      </c>
      <c r="B399" s="3" t="s">
        <v>273</v>
      </c>
      <c r="C399" s="116">
        <v>0.26338583875122973</v>
      </c>
      <c r="D399" s="116">
        <v>0.26339293864675983</v>
      </c>
      <c r="E399" s="116">
        <v>0.26340003854228994</v>
      </c>
      <c r="F399" s="116">
        <v>0.26340713843782004</v>
      </c>
      <c r="G399" s="116">
        <v>0.26341423833335015</v>
      </c>
      <c r="H399" s="116">
        <v>0.26342133822888025</v>
      </c>
      <c r="I399" s="116">
        <v>0.2749789532985738</v>
      </c>
      <c r="J399" s="116">
        <v>0.27571867030822372</v>
      </c>
      <c r="K399" s="116">
        <v>0.27645838731787364</v>
      </c>
      <c r="L399" s="116">
        <v>0.27719810432752356</v>
      </c>
      <c r="M399" s="116">
        <v>0.27793782133717349</v>
      </c>
      <c r="N399" s="116">
        <v>0.27867753834682341</v>
      </c>
      <c r="O399" s="116">
        <v>0.27941725535647333</v>
      </c>
      <c r="P399" s="116">
        <v>0.28015697236612325</v>
      </c>
      <c r="Q399" s="116">
        <v>0.28089668937577317</v>
      </c>
      <c r="R399" s="116">
        <v>0.28163640638542287</v>
      </c>
      <c r="S399" s="116">
        <v>0.28237612339507279</v>
      </c>
      <c r="T399" s="116">
        <v>0.28311584040472271</v>
      </c>
      <c r="U399" s="116">
        <v>0.28385555741437263</v>
      </c>
      <c r="V399" s="116">
        <v>0.28459527442402255</v>
      </c>
      <c r="W399" s="116">
        <v>0.28533499143367247</v>
      </c>
      <c r="X399" s="116">
        <v>0.28607470844332239</v>
      </c>
      <c r="Y399" s="116">
        <v>0.28681442545297231</v>
      </c>
      <c r="Z399" s="116">
        <v>0.28755414246262223</v>
      </c>
      <c r="AA399" s="116">
        <v>0.28829385947227215</v>
      </c>
      <c r="AB399" s="116">
        <v>0.28903357648192207</v>
      </c>
      <c r="AC399" s="116">
        <v>0.28977329349157199</v>
      </c>
      <c r="AD399" s="116">
        <v>0.29051301050122191</v>
      </c>
      <c r="AE399" s="116">
        <v>0.29125272751087183</v>
      </c>
      <c r="AF399" s="116">
        <v>0.29199244452052175</v>
      </c>
      <c r="AG399" s="116">
        <v>0.29273216153017168</v>
      </c>
      <c r="AH399" s="116">
        <v>0.2934718785398216</v>
      </c>
      <c r="AI399" s="116">
        <v>0.29421159554947152</v>
      </c>
      <c r="AJ399" s="117">
        <v>0.29495131255912144</v>
      </c>
    </row>
    <row r="400" spans="1:36" customFormat="1" x14ac:dyDescent="0.3">
      <c r="A400" s="7" t="s">
        <v>285</v>
      </c>
      <c r="B400" s="3" t="s">
        <v>274</v>
      </c>
      <c r="C400" s="116">
        <v>0.19531060317019872</v>
      </c>
      <c r="D400" s="116">
        <v>0.19531869631068408</v>
      </c>
      <c r="E400" s="116">
        <v>0.19532678945116944</v>
      </c>
      <c r="F400" s="116">
        <v>0.1953348825916548</v>
      </c>
      <c r="G400" s="116">
        <v>0.19534297573214013</v>
      </c>
      <c r="H400" s="116">
        <v>0.19535106887262549</v>
      </c>
      <c r="I400" s="116">
        <v>0.20378233665911138</v>
      </c>
      <c r="J400" s="116">
        <v>0.20431882878838392</v>
      </c>
      <c r="K400" s="116">
        <v>0.20485532091765646</v>
      </c>
      <c r="L400" s="116">
        <v>0.20539181304692899</v>
      </c>
      <c r="M400" s="116">
        <v>0.20592830517620153</v>
      </c>
      <c r="N400" s="116">
        <v>0.20646479730547407</v>
      </c>
      <c r="O400" s="116">
        <v>0.20700128943474638</v>
      </c>
      <c r="P400" s="116">
        <v>0.20753778156401892</v>
      </c>
      <c r="Q400" s="116">
        <v>0.20807427369329146</v>
      </c>
      <c r="R400" s="116">
        <v>0.20861076582256399</v>
      </c>
      <c r="S400" s="116">
        <v>0.20914725795183653</v>
      </c>
      <c r="T400" s="116">
        <v>0.20968375008110907</v>
      </c>
      <c r="U400" s="116">
        <v>0.2102202422103816</v>
      </c>
      <c r="V400" s="116">
        <v>0.21075673433965414</v>
      </c>
      <c r="W400" s="116">
        <v>0.21129322646892645</v>
      </c>
      <c r="X400" s="116">
        <v>0.21182971859819899</v>
      </c>
      <c r="Y400" s="116">
        <v>0.21236621072747153</v>
      </c>
      <c r="Z400" s="116">
        <v>0.21290270285674406</v>
      </c>
      <c r="AA400" s="116">
        <v>0.2134391949860166</v>
      </c>
      <c r="AB400" s="116">
        <v>0.21397568711528914</v>
      </c>
      <c r="AC400" s="116">
        <v>0.21451217924456167</v>
      </c>
      <c r="AD400" s="116">
        <v>0.21504867137383421</v>
      </c>
      <c r="AE400" s="116">
        <v>0.21558516350310652</v>
      </c>
      <c r="AF400" s="116">
        <v>0.21612165563237906</v>
      </c>
      <c r="AG400" s="116">
        <v>0.2166581477616516</v>
      </c>
      <c r="AH400" s="116">
        <v>0.21719463989092413</v>
      </c>
      <c r="AI400" s="116">
        <v>0.21773113202019667</v>
      </c>
      <c r="AJ400" s="117">
        <v>0.21826762414946921</v>
      </c>
    </row>
    <row r="401" spans="1:36" customFormat="1" x14ac:dyDescent="0.3">
      <c r="A401" s="7" t="s">
        <v>285</v>
      </c>
      <c r="B401" s="3" t="s">
        <v>275</v>
      </c>
      <c r="C401" s="116">
        <v>0.14948743945026471</v>
      </c>
      <c r="D401" s="116">
        <v>0.14949620116906362</v>
      </c>
      <c r="E401" s="116">
        <v>0.14950496288786252</v>
      </c>
      <c r="F401" s="116">
        <v>0.1495137246066614</v>
      </c>
      <c r="G401" s="116">
        <v>0.14952248632546031</v>
      </c>
      <c r="H401" s="116">
        <v>0.14953124804425921</v>
      </c>
      <c r="I401" s="116">
        <v>0.1558580923619014</v>
      </c>
      <c r="J401" s="116">
        <v>0.15625778868156681</v>
      </c>
      <c r="K401" s="116">
        <v>0.15665748500123222</v>
      </c>
      <c r="L401" s="116">
        <v>0.15705718132089774</v>
      </c>
      <c r="M401" s="116">
        <v>0.15745687764056315</v>
      </c>
      <c r="N401" s="116">
        <v>0.15785657396022867</v>
      </c>
      <c r="O401" s="116">
        <v>0.15825627027989408</v>
      </c>
      <c r="P401" s="116">
        <v>0.15865596659955949</v>
      </c>
      <c r="Q401" s="116">
        <v>0.15905566291922502</v>
      </c>
      <c r="R401" s="116">
        <v>0.15945535923889043</v>
      </c>
      <c r="S401" s="116">
        <v>0.15985505555855595</v>
      </c>
      <c r="T401" s="116">
        <v>0.16025475187822136</v>
      </c>
      <c r="U401" s="116">
        <v>0.16065444819788688</v>
      </c>
      <c r="V401" s="116">
        <v>0.16105414451755229</v>
      </c>
      <c r="W401" s="116">
        <v>0.1614538408372177</v>
      </c>
      <c r="X401" s="116">
        <v>0.16185353715688322</v>
      </c>
      <c r="Y401" s="116">
        <v>0.16225323347654863</v>
      </c>
      <c r="Z401" s="116">
        <v>0.16265292979621415</v>
      </c>
      <c r="AA401" s="116">
        <v>0.16305262611587956</v>
      </c>
      <c r="AB401" s="116">
        <v>0.16345232243554497</v>
      </c>
      <c r="AC401" s="116">
        <v>0.16385201875521049</v>
      </c>
      <c r="AD401" s="116">
        <v>0.1642517150748759</v>
      </c>
      <c r="AE401" s="116">
        <v>0.16465141139454142</v>
      </c>
      <c r="AF401" s="116">
        <v>0.16505110771420684</v>
      </c>
      <c r="AG401" s="116">
        <v>0.16545080403387236</v>
      </c>
      <c r="AH401" s="116">
        <v>0.16585050035353777</v>
      </c>
      <c r="AI401" s="116">
        <v>0.16625019667320318</v>
      </c>
      <c r="AJ401" s="117">
        <v>0.1666498929928687</v>
      </c>
    </row>
    <row r="402" spans="1:36" customFormat="1" x14ac:dyDescent="0.3">
      <c r="A402" s="7" t="s">
        <v>285</v>
      </c>
      <c r="B402" s="3" t="s">
        <v>276</v>
      </c>
      <c r="C402" s="116">
        <v>8.7962246634689753E-2</v>
      </c>
      <c r="D402" s="116">
        <v>8.7962246634689753E-2</v>
      </c>
      <c r="E402" s="116">
        <v>8.7962246634689753E-2</v>
      </c>
      <c r="F402" s="116">
        <v>8.7962246634689753E-2</v>
      </c>
      <c r="G402" s="116">
        <v>8.7962246634689753E-2</v>
      </c>
      <c r="H402" s="116">
        <v>8.7962246634689753E-2</v>
      </c>
      <c r="I402" s="116">
        <v>9.1938763409971258E-2</v>
      </c>
      <c r="J402" s="116">
        <v>9.2195895283197549E-2</v>
      </c>
      <c r="K402" s="116">
        <v>9.2453027156423728E-2</v>
      </c>
      <c r="L402" s="116">
        <v>9.2710159029649908E-2</v>
      </c>
      <c r="M402" s="116">
        <v>9.2967290902876087E-2</v>
      </c>
      <c r="N402" s="116">
        <v>9.3224422776102267E-2</v>
      </c>
      <c r="O402" s="116">
        <v>9.3481554649328447E-2</v>
      </c>
      <c r="P402" s="116">
        <v>9.3738686522554737E-2</v>
      </c>
      <c r="Q402" s="116">
        <v>9.3995818395780917E-2</v>
      </c>
      <c r="R402" s="116">
        <v>9.4252950269007096E-2</v>
      </c>
      <c r="S402" s="116">
        <v>9.4510082142233276E-2</v>
      </c>
      <c r="T402" s="116">
        <v>9.4767214015459456E-2</v>
      </c>
      <c r="U402" s="116">
        <v>9.5024345888685746E-2</v>
      </c>
      <c r="V402" s="116">
        <v>9.5281477761911926E-2</v>
      </c>
      <c r="W402" s="116">
        <v>9.5538609635138105E-2</v>
      </c>
      <c r="X402" s="116">
        <v>9.5795741508364285E-2</v>
      </c>
      <c r="Y402" s="116">
        <v>9.6052873381590465E-2</v>
      </c>
      <c r="Z402" s="116">
        <v>9.6310005254816755E-2</v>
      </c>
      <c r="AA402" s="116">
        <v>9.6567137128042935E-2</v>
      </c>
      <c r="AB402" s="116">
        <v>9.6824269001269114E-2</v>
      </c>
      <c r="AC402" s="116">
        <v>9.7081400874495294E-2</v>
      </c>
      <c r="AD402" s="116">
        <v>9.7338532747721473E-2</v>
      </c>
      <c r="AE402" s="116">
        <v>9.7595664620947653E-2</v>
      </c>
      <c r="AF402" s="116">
        <v>9.7852796494173944E-2</v>
      </c>
      <c r="AG402" s="116">
        <v>9.8109928367400123E-2</v>
      </c>
      <c r="AH402" s="116">
        <v>9.8367060240626303E-2</v>
      </c>
      <c r="AI402" s="116">
        <v>9.8624192113852482E-2</v>
      </c>
      <c r="AJ402" s="117">
        <v>9.8881323987078662E-2</v>
      </c>
    </row>
    <row r="403" spans="1:36" customFormat="1" x14ac:dyDescent="0.3">
      <c r="A403" s="7" t="s">
        <v>285</v>
      </c>
      <c r="B403" s="3" t="s">
        <v>286</v>
      </c>
      <c r="C403" s="116">
        <v>0.1302046560315539</v>
      </c>
      <c r="D403" s="116">
        <v>0.13041622356966587</v>
      </c>
      <c r="E403" s="116">
        <v>0.13062779110777789</v>
      </c>
      <c r="F403" s="116">
        <v>0.13083935864588991</v>
      </c>
      <c r="G403" s="116">
        <v>0.13105092618400188</v>
      </c>
      <c r="H403" s="116">
        <v>0.1312624937221139</v>
      </c>
      <c r="I403" s="116">
        <v>0.13114616781053304</v>
      </c>
      <c r="J403" s="116">
        <v>0.13133311081659307</v>
      </c>
      <c r="K403" s="116">
        <v>0.13152005382265311</v>
      </c>
      <c r="L403" s="116">
        <v>0.13170699682871315</v>
      </c>
      <c r="M403" s="116">
        <v>0.13189393983477318</v>
      </c>
      <c r="N403" s="116">
        <v>0.13208088284083322</v>
      </c>
      <c r="O403" s="116">
        <v>0.13226782584689331</v>
      </c>
      <c r="P403" s="116">
        <v>0.13245476885295335</v>
      </c>
      <c r="Q403" s="116">
        <v>0.13264171185901338</v>
      </c>
      <c r="R403" s="116">
        <v>0.13282865486507342</v>
      </c>
      <c r="S403" s="116">
        <v>0.13301559787113346</v>
      </c>
      <c r="T403" s="116">
        <v>0.13320254087719349</v>
      </c>
      <c r="U403" s="116">
        <v>0.13338948388325353</v>
      </c>
      <c r="V403" s="116">
        <v>0.13357642688931357</v>
      </c>
      <c r="W403" s="116">
        <v>0.1337633698953736</v>
      </c>
      <c r="X403" s="116">
        <v>0.13395031290143364</v>
      </c>
      <c r="Y403" s="116">
        <v>0.13413725590749367</v>
      </c>
      <c r="Z403" s="116">
        <v>0.13432419891355371</v>
      </c>
      <c r="AA403" s="116">
        <v>0.13451114191961375</v>
      </c>
      <c r="AB403" s="116">
        <v>0.13469808492567384</v>
      </c>
      <c r="AC403" s="116">
        <v>0.13488502793173388</v>
      </c>
      <c r="AD403" s="116">
        <v>0.13507197093779391</v>
      </c>
      <c r="AE403" s="116">
        <v>0.13525891394385395</v>
      </c>
      <c r="AF403" s="116">
        <v>0.13544585694991398</v>
      </c>
      <c r="AG403" s="116">
        <v>0.13563279995597402</v>
      </c>
      <c r="AH403" s="116">
        <v>0.13581974296203406</v>
      </c>
      <c r="AI403" s="116">
        <v>0.13600668596809409</v>
      </c>
      <c r="AJ403" s="117">
        <v>0.13619362897415413</v>
      </c>
    </row>
    <row r="404" spans="1:36" customFormat="1" x14ac:dyDescent="0.3">
      <c r="A404" s="7" t="s">
        <v>285</v>
      </c>
      <c r="B404" s="3" t="s">
        <v>287</v>
      </c>
      <c r="C404" s="116">
        <v>0.40985609244618804</v>
      </c>
      <c r="D404" s="116">
        <v>0.40985609244618804</v>
      </c>
      <c r="E404" s="116">
        <v>0.40985609244618804</v>
      </c>
      <c r="F404" s="116">
        <v>0.40985609244618804</v>
      </c>
      <c r="G404" s="116">
        <v>0.40985609244618804</v>
      </c>
      <c r="H404" s="116">
        <v>0.40985609244618804</v>
      </c>
      <c r="I404" s="116">
        <v>0.40985609244618804</v>
      </c>
      <c r="J404" s="116">
        <v>0.40985609244618804</v>
      </c>
      <c r="K404" s="116">
        <v>0.40985609244618804</v>
      </c>
      <c r="L404" s="116">
        <v>0.40985609244618804</v>
      </c>
      <c r="M404" s="116">
        <v>0.40985609244618804</v>
      </c>
      <c r="N404" s="116">
        <v>0.40985609244618804</v>
      </c>
      <c r="O404" s="116">
        <v>0.40985609244618804</v>
      </c>
      <c r="P404" s="116">
        <v>0.40985609244618804</v>
      </c>
      <c r="Q404" s="116">
        <v>0.40985609244618804</v>
      </c>
      <c r="R404" s="116">
        <v>0.40985609244618804</v>
      </c>
      <c r="S404" s="116">
        <v>0.40985609244618804</v>
      </c>
      <c r="T404" s="116">
        <v>0.40985609244618804</v>
      </c>
      <c r="U404" s="116">
        <v>0.40985609244618804</v>
      </c>
      <c r="V404" s="116">
        <v>0.40985609244618804</v>
      </c>
      <c r="W404" s="116">
        <v>0.40985609244618804</v>
      </c>
      <c r="X404" s="116">
        <v>0.40985609244618804</v>
      </c>
      <c r="Y404" s="116">
        <v>0.40985609244618804</v>
      </c>
      <c r="Z404" s="116">
        <v>0.40985609244618804</v>
      </c>
      <c r="AA404" s="116">
        <v>0.40985609244618804</v>
      </c>
      <c r="AB404" s="116">
        <v>0.40985609244618804</v>
      </c>
      <c r="AC404" s="116">
        <v>0.40985609244618804</v>
      </c>
      <c r="AD404" s="116">
        <v>0.40985609244618804</v>
      </c>
      <c r="AE404" s="116">
        <v>0.40985609244618804</v>
      </c>
      <c r="AF404" s="116">
        <v>0.40985609244618804</v>
      </c>
      <c r="AG404" s="116">
        <v>0.40985609244618804</v>
      </c>
      <c r="AH404" s="116">
        <v>0.40985609244618804</v>
      </c>
      <c r="AI404" s="116">
        <v>0.40985609244618804</v>
      </c>
      <c r="AJ404" s="117">
        <v>0.40985609244618804</v>
      </c>
    </row>
    <row r="405" spans="1:36" customFormat="1" x14ac:dyDescent="0.3">
      <c r="A405" s="7" t="s">
        <v>285</v>
      </c>
      <c r="B405" s="3" t="s">
        <v>288</v>
      </c>
      <c r="C405" s="116">
        <v>0.104163724825243</v>
      </c>
      <c r="D405" s="116">
        <v>0.10433297885573262</v>
      </c>
      <c r="E405" s="116">
        <v>0.10450223288622218</v>
      </c>
      <c r="F405" s="116">
        <v>0.1046714869167118</v>
      </c>
      <c r="G405" s="116">
        <v>0.10484074094720136</v>
      </c>
      <c r="H405" s="116">
        <v>0.10500999497769098</v>
      </c>
      <c r="I405" s="116">
        <v>0.10491693424842644</v>
      </c>
      <c r="J405" s="116">
        <v>0.10506648865327448</v>
      </c>
      <c r="K405" s="116">
        <v>0.10521604305812252</v>
      </c>
      <c r="L405" s="116">
        <v>0.10536559746297056</v>
      </c>
      <c r="M405" s="116">
        <v>0.10551515186781854</v>
      </c>
      <c r="N405" s="116">
        <v>0.10566470627266658</v>
      </c>
      <c r="O405" s="116">
        <v>0.10581426067751462</v>
      </c>
      <c r="P405" s="116">
        <v>0.10596381508236266</v>
      </c>
      <c r="Q405" s="116">
        <v>0.1061133694872107</v>
      </c>
      <c r="R405" s="116">
        <v>0.10626292389205874</v>
      </c>
      <c r="S405" s="116">
        <v>0.10641247829690673</v>
      </c>
      <c r="T405" s="116">
        <v>0.10656203270175477</v>
      </c>
      <c r="U405" s="116">
        <v>0.10671158710660281</v>
      </c>
      <c r="V405" s="116">
        <v>0.10686114151145085</v>
      </c>
      <c r="W405" s="116">
        <v>0.10701069591629889</v>
      </c>
      <c r="X405" s="116">
        <v>0.10716025032114693</v>
      </c>
      <c r="Y405" s="116">
        <v>0.10730980472599491</v>
      </c>
      <c r="Z405" s="116">
        <v>0.10745935913084295</v>
      </c>
      <c r="AA405" s="116">
        <v>0.10760891353569099</v>
      </c>
      <c r="AB405" s="116">
        <v>0.10775846794053903</v>
      </c>
      <c r="AC405" s="116">
        <v>0.10790802234538707</v>
      </c>
      <c r="AD405" s="116">
        <v>0.10805757675023511</v>
      </c>
      <c r="AE405" s="116">
        <v>0.1082071311550831</v>
      </c>
      <c r="AF405" s="116">
        <v>0.10835668555993114</v>
      </c>
      <c r="AG405" s="116">
        <v>0.10850623996477918</v>
      </c>
      <c r="AH405" s="116">
        <v>0.10865579436962722</v>
      </c>
      <c r="AI405" s="116">
        <v>0.10880534877447526</v>
      </c>
      <c r="AJ405" s="117">
        <v>0.1089549031793233</v>
      </c>
    </row>
    <row r="406" spans="1:36" customFormat="1" x14ac:dyDescent="0.3">
      <c r="A406" s="11" t="s">
        <v>285</v>
      </c>
      <c r="B406" s="22" t="s">
        <v>289</v>
      </c>
      <c r="C406" s="118">
        <v>0.40985609244618804</v>
      </c>
      <c r="D406" s="118">
        <v>0.40985609244618804</v>
      </c>
      <c r="E406" s="118">
        <v>0.40985609244618804</v>
      </c>
      <c r="F406" s="118">
        <v>0.40985609244618804</v>
      </c>
      <c r="G406" s="118">
        <v>0.40985609244618804</v>
      </c>
      <c r="H406" s="118">
        <v>0.40985609244618804</v>
      </c>
      <c r="I406" s="118">
        <v>0.40985609244618804</v>
      </c>
      <c r="J406" s="118">
        <v>0.40985609244618804</v>
      </c>
      <c r="K406" s="118">
        <v>0.40985609244618804</v>
      </c>
      <c r="L406" s="118">
        <v>0.40985609244618804</v>
      </c>
      <c r="M406" s="118">
        <v>0.40985609244618804</v>
      </c>
      <c r="N406" s="118">
        <v>0.40985609244618804</v>
      </c>
      <c r="O406" s="118">
        <v>0.40985609244618804</v>
      </c>
      <c r="P406" s="118">
        <v>0.40985609244618804</v>
      </c>
      <c r="Q406" s="118">
        <v>0.40985609244618804</v>
      </c>
      <c r="R406" s="118">
        <v>0.40985609244618804</v>
      </c>
      <c r="S406" s="118">
        <v>0.40985609244618804</v>
      </c>
      <c r="T406" s="118">
        <v>0.40985609244618804</v>
      </c>
      <c r="U406" s="118">
        <v>0.40985609244618804</v>
      </c>
      <c r="V406" s="118">
        <v>0.40985609244618804</v>
      </c>
      <c r="W406" s="118">
        <v>0.40985609244618804</v>
      </c>
      <c r="X406" s="118">
        <v>0.40985609244618804</v>
      </c>
      <c r="Y406" s="118">
        <v>0.40985609244618804</v>
      </c>
      <c r="Z406" s="118">
        <v>0.40985609244618804</v>
      </c>
      <c r="AA406" s="118">
        <v>0.40985609244618804</v>
      </c>
      <c r="AB406" s="118">
        <v>0.40985609244618804</v>
      </c>
      <c r="AC406" s="118">
        <v>0.40985609244618804</v>
      </c>
      <c r="AD406" s="118">
        <v>0.40985609244618804</v>
      </c>
      <c r="AE406" s="118">
        <v>0.40985609244618804</v>
      </c>
      <c r="AF406" s="118">
        <v>0.40985609244618804</v>
      </c>
      <c r="AG406" s="118">
        <v>0.40985609244618804</v>
      </c>
      <c r="AH406" s="118">
        <v>0.40985609244618804</v>
      </c>
      <c r="AI406" s="118">
        <v>0.40985609244618804</v>
      </c>
      <c r="AJ406" s="119">
        <v>0.40985609244618804</v>
      </c>
    </row>
    <row r="407" spans="1:36" customFormat="1" x14ac:dyDescent="0.3">
      <c r="A407" s="7" t="s">
        <v>290</v>
      </c>
      <c r="B407" s="3" t="s">
        <v>272</v>
      </c>
      <c r="C407" s="116">
        <v>0.46793812796528966</v>
      </c>
      <c r="D407" s="116">
        <v>0.46794224336098494</v>
      </c>
      <c r="E407" s="116">
        <v>0.46794635875668023</v>
      </c>
      <c r="F407" s="116">
        <v>0.46795047415237551</v>
      </c>
      <c r="G407" s="116">
        <v>0.46795458954807084</v>
      </c>
      <c r="H407" s="116">
        <v>0.46795870494376612</v>
      </c>
      <c r="I407" s="116">
        <v>0.48891036012510991</v>
      </c>
      <c r="J407" s="116">
        <v>0.49026072672196497</v>
      </c>
      <c r="K407" s="116">
        <v>0.49161109331882002</v>
      </c>
      <c r="L407" s="116">
        <v>0.49296145991567508</v>
      </c>
      <c r="M407" s="116">
        <v>0.49431182651253014</v>
      </c>
      <c r="N407" s="116">
        <v>0.4956621931093852</v>
      </c>
      <c r="O407" s="116">
        <v>0.49701255970624025</v>
      </c>
      <c r="P407" s="116">
        <v>0.49836292630309531</v>
      </c>
      <c r="Q407" s="116">
        <v>0.49971329289995037</v>
      </c>
      <c r="R407" s="116">
        <v>0.50106365949680587</v>
      </c>
      <c r="S407" s="116">
        <v>0.50241402609366093</v>
      </c>
      <c r="T407" s="116">
        <v>0.50376439269051598</v>
      </c>
      <c r="U407" s="116">
        <v>0.50511475928737104</v>
      </c>
      <c r="V407" s="116">
        <v>0.5064651258842261</v>
      </c>
      <c r="W407" s="116">
        <v>0.50781549248108115</v>
      </c>
      <c r="X407" s="116">
        <v>0.50916585907793621</v>
      </c>
      <c r="Y407" s="116">
        <v>0.51051622567479127</v>
      </c>
      <c r="Z407" s="116">
        <v>0.51186659227164633</v>
      </c>
      <c r="AA407" s="116">
        <v>0.51321695886850138</v>
      </c>
      <c r="AB407" s="116">
        <v>0.51456732546535644</v>
      </c>
      <c r="AC407" s="116">
        <v>0.51591769206221194</v>
      </c>
      <c r="AD407" s="116">
        <v>0.517268058659067</v>
      </c>
      <c r="AE407" s="116">
        <v>0.51861842525592206</v>
      </c>
      <c r="AF407" s="116">
        <v>0.51996879185277711</v>
      </c>
      <c r="AG407" s="116">
        <v>0.52131915844963217</v>
      </c>
      <c r="AH407" s="116">
        <v>0.52266952504648723</v>
      </c>
      <c r="AI407" s="116">
        <v>0.52401989164334228</v>
      </c>
      <c r="AJ407" s="117">
        <v>0.52537025824019734</v>
      </c>
    </row>
    <row r="408" spans="1:36" customFormat="1" x14ac:dyDescent="0.3">
      <c r="A408" s="7" t="s">
        <v>290</v>
      </c>
      <c r="B408" s="3" t="s">
        <v>273</v>
      </c>
      <c r="C408" s="116">
        <v>0.26338583875122973</v>
      </c>
      <c r="D408" s="116">
        <v>0.26339293864675983</v>
      </c>
      <c r="E408" s="116">
        <v>0.26340003854228994</v>
      </c>
      <c r="F408" s="116">
        <v>0.26340713843782004</v>
      </c>
      <c r="G408" s="116">
        <v>0.26341423833335015</v>
      </c>
      <c r="H408" s="116">
        <v>0.26342133822888025</v>
      </c>
      <c r="I408" s="116">
        <v>0.2749789532985738</v>
      </c>
      <c r="J408" s="116">
        <v>0.27571867030822372</v>
      </c>
      <c r="K408" s="116">
        <v>0.27645838731787364</v>
      </c>
      <c r="L408" s="116">
        <v>0.27719810432752356</v>
      </c>
      <c r="M408" s="116">
        <v>0.27793782133717349</v>
      </c>
      <c r="N408" s="116">
        <v>0.27867753834682341</v>
      </c>
      <c r="O408" s="116">
        <v>0.27941725535647333</v>
      </c>
      <c r="P408" s="116">
        <v>0.28015697236612325</v>
      </c>
      <c r="Q408" s="116">
        <v>0.28089668937577317</v>
      </c>
      <c r="R408" s="116">
        <v>0.28163640638542287</v>
      </c>
      <c r="S408" s="116">
        <v>0.28237612339507279</v>
      </c>
      <c r="T408" s="116">
        <v>0.28311584040472271</v>
      </c>
      <c r="U408" s="116">
        <v>0.28385555741437263</v>
      </c>
      <c r="V408" s="116">
        <v>0.28459527442402255</v>
      </c>
      <c r="W408" s="116">
        <v>0.28533499143367247</v>
      </c>
      <c r="X408" s="116">
        <v>0.28607470844332239</v>
      </c>
      <c r="Y408" s="116">
        <v>0.28681442545297231</v>
      </c>
      <c r="Z408" s="116">
        <v>0.28755414246262223</v>
      </c>
      <c r="AA408" s="116">
        <v>0.28829385947227215</v>
      </c>
      <c r="AB408" s="116">
        <v>0.28903357648192207</v>
      </c>
      <c r="AC408" s="116">
        <v>0.28977329349157199</v>
      </c>
      <c r="AD408" s="116">
        <v>0.29051301050122191</v>
      </c>
      <c r="AE408" s="116">
        <v>0.29125272751087183</v>
      </c>
      <c r="AF408" s="116">
        <v>0.29199244452052175</v>
      </c>
      <c r="AG408" s="116">
        <v>0.29273216153017168</v>
      </c>
      <c r="AH408" s="116">
        <v>0.2934718785398216</v>
      </c>
      <c r="AI408" s="116">
        <v>0.29421159554947152</v>
      </c>
      <c r="AJ408" s="117">
        <v>0.29495131255912144</v>
      </c>
    </row>
    <row r="409" spans="1:36" customFormat="1" x14ac:dyDescent="0.3">
      <c r="A409" s="7" t="s">
        <v>290</v>
      </c>
      <c r="B409" s="3" t="s">
        <v>274</v>
      </c>
      <c r="C409" s="116">
        <v>0.19531060317019872</v>
      </c>
      <c r="D409" s="116">
        <v>0.19531869631068408</v>
      </c>
      <c r="E409" s="116">
        <v>0.19532678945116944</v>
      </c>
      <c r="F409" s="116">
        <v>0.1953348825916548</v>
      </c>
      <c r="G409" s="116">
        <v>0.19534297573214013</v>
      </c>
      <c r="H409" s="116">
        <v>0.19535106887262549</v>
      </c>
      <c r="I409" s="116">
        <v>0.20378233665911138</v>
      </c>
      <c r="J409" s="116">
        <v>0.20431882878838392</v>
      </c>
      <c r="K409" s="116">
        <v>0.20485532091765646</v>
      </c>
      <c r="L409" s="116">
        <v>0.20539181304692899</v>
      </c>
      <c r="M409" s="116">
        <v>0.20592830517620153</v>
      </c>
      <c r="N409" s="116">
        <v>0.20646479730547407</v>
      </c>
      <c r="O409" s="116">
        <v>0.20700128943474638</v>
      </c>
      <c r="P409" s="116">
        <v>0.20753778156401892</v>
      </c>
      <c r="Q409" s="116">
        <v>0.20807427369329146</v>
      </c>
      <c r="R409" s="116">
        <v>0.20861076582256399</v>
      </c>
      <c r="S409" s="116">
        <v>0.20914725795183653</v>
      </c>
      <c r="T409" s="116">
        <v>0.20968375008110907</v>
      </c>
      <c r="U409" s="116">
        <v>0.2102202422103816</v>
      </c>
      <c r="V409" s="116">
        <v>0.21075673433965414</v>
      </c>
      <c r="W409" s="116">
        <v>0.21129322646892645</v>
      </c>
      <c r="X409" s="116">
        <v>0.21182971859819899</v>
      </c>
      <c r="Y409" s="116">
        <v>0.21236621072747153</v>
      </c>
      <c r="Z409" s="116">
        <v>0.21290270285674406</v>
      </c>
      <c r="AA409" s="116">
        <v>0.2134391949860166</v>
      </c>
      <c r="AB409" s="116">
        <v>0.21397568711528914</v>
      </c>
      <c r="AC409" s="116">
        <v>0.21451217924456167</v>
      </c>
      <c r="AD409" s="116">
        <v>0.21504867137383421</v>
      </c>
      <c r="AE409" s="116">
        <v>0.21558516350310652</v>
      </c>
      <c r="AF409" s="116">
        <v>0.21612165563237906</v>
      </c>
      <c r="AG409" s="116">
        <v>0.2166581477616516</v>
      </c>
      <c r="AH409" s="116">
        <v>0.21719463989092413</v>
      </c>
      <c r="AI409" s="116">
        <v>0.21773113202019667</v>
      </c>
      <c r="AJ409" s="117">
        <v>0.21826762414946921</v>
      </c>
    </row>
    <row r="410" spans="1:36" customFormat="1" x14ac:dyDescent="0.3">
      <c r="A410" s="7" t="s">
        <v>290</v>
      </c>
      <c r="B410" s="3" t="s">
        <v>276</v>
      </c>
      <c r="C410" s="116">
        <v>8.7962246634689753E-2</v>
      </c>
      <c r="D410" s="116">
        <v>8.7962246634689753E-2</v>
      </c>
      <c r="E410" s="116">
        <v>8.7962246634689753E-2</v>
      </c>
      <c r="F410" s="116">
        <v>8.7962246634689753E-2</v>
      </c>
      <c r="G410" s="116">
        <v>8.7962246634689753E-2</v>
      </c>
      <c r="H410" s="116">
        <v>8.7962246634689753E-2</v>
      </c>
      <c r="I410" s="116">
        <v>9.1938763409971258E-2</v>
      </c>
      <c r="J410" s="116">
        <v>9.2195895283197549E-2</v>
      </c>
      <c r="K410" s="116">
        <v>9.2453027156423728E-2</v>
      </c>
      <c r="L410" s="116">
        <v>9.2710159029649908E-2</v>
      </c>
      <c r="M410" s="116">
        <v>9.2967290902876087E-2</v>
      </c>
      <c r="N410" s="116">
        <v>9.3224422776102267E-2</v>
      </c>
      <c r="O410" s="116">
        <v>9.3481554649328447E-2</v>
      </c>
      <c r="P410" s="116">
        <v>9.3738686522554737E-2</v>
      </c>
      <c r="Q410" s="116">
        <v>9.3995818395780917E-2</v>
      </c>
      <c r="R410" s="116">
        <v>9.4252950269007096E-2</v>
      </c>
      <c r="S410" s="116">
        <v>9.4510082142233276E-2</v>
      </c>
      <c r="T410" s="116">
        <v>9.4767214015459456E-2</v>
      </c>
      <c r="U410" s="116">
        <v>9.5024345888685746E-2</v>
      </c>
      <c r="V410" s="116">
        <v>9.5281477761911926E-2</v>
      </c>
      <c r="W410" s="116">
        <v>9.5538609635138105E-2</v>
      </c>
      <c r="X410" s="116">
        <v>9.5795741508364285E-2</v>
      </c>
      <c r="Y410" s="116">
        <v>9.6052873381590465E-2</v>
      </c>
      <c r="Z410" s="116">
        <v>9.6310005254816755E-2</v>
      </c>
      <c r="AA410" s="116">
        <v>9.6567137128042935E-2</v>
      </c>
      <c r="AB410" s="116">
        <v>9.6824269001269114E-2</v>
      </c>
      <c r="AC410" s="116">
        <v>9.7081400874495294E-2</v>
      </c>
      <c r="AD410" s="116">
        <v>9.7338532747721473E-2</v>
      </c>
      <c r="AE410" s="116">
        <v>9.7595664620947653E-2</v>
      </c>
      <c r="AF410" s="116">
        <v>9.7852796494173944E-2</v>
      </c>
      <c r="AG410" s="116">
        <v>9.8109928367400123E-2</v>
      </c>
      <c r="AH410" s="116">
        <v>9.8367060240626303E-2</v>
      </c>
      <c r="AI410" s="116">
        <v>9.8624192113852482E-2</v>
      </c>
      <c r="AJ410" s="117">
        <v>9.8881323987078662E-2</v>
      </c>
    </row>
    <row r="411" spans="1:36" customFormat="1" x14ac:dyDescent="0.3">
      <c r="A411" s="37" t="s">
        <v>291</v>
      </c>
      <c r="B411" s="96"/>
      <c r="C411" s="217">
        <v>1</v>
      </c>
      <c r="D411" s="217">
        <v>1</v>
      </c>
      <c r="E411" s="217">
        <v>1</v>
      </c>
      <c r="F411" s="217">
        <v>1</v>
      </c>
      <c r="G411" s="217">
        <v>1</v>
      </c>
      <c r="H411" s="217">
        <v>1</v>
      </c>
      <c r="I411" s="217">
        <v>1</v>
      </c>
      <c r="J411" s="217">
        <v>1</v>
      </c>
      <c r="K411" s="217">
        <v>1</v>
      </c>
      <c r="L411" s="217">
        <v>1</v>
      </c>
      <c r="M411" s="217">
        <v>1</v>
      </c>
      <c r="N411" s="217">
        <v>1</v>
      </c>
      <c r="O411" s="217">
        <v>1</v>
      </c>
      <c r="P411" s="217">
        <v>1</v>
      </c>
      <c r="Q411" s="217">
        <v>1</v>
      </c>
      <c r="R411" s="217">
        <v>1</v>
      </c>
      <c r="S411" s="217">
        <v>1</v>
      </c>
      <c r="T411" s="217">
        <v>1</v>
      </c>
      <c r="U411" s="217">
        <v>1</v>
      </c>
      <c r="V411" s="217">
        <v>1</v>
      </c>
      <c r="W411" s="217">
        <v>1</v>
      </c>
      <c r="X411" s="217">
        <v>1</v>
      </c>
      <c r="Y411" s="217">
        <v>1</v>
      </c>
      <c r="Z411" s="217">
        <v>1</v>
      </c>
      <c r="AA411" s="217">
        <v>1</v>
      </c>
      <c r="AB411" s="217">
        <v>1</v>
      </c>
      <c r="AC411" s="217">
        <v>1</v>
      </c>
      <c r="AD411" s="217">
        <v>1</v>
      </c>
      <c r="AE411" s="217">
        <v>1</v>
      </c>
      <c r="AF411" s="217">
        <v>1</v>
      </c>
      <c r="AG411" s="217">
        <v>1</v>
      </c>
      <c r="AH411" s="217">
        <v>1</v>
      </c>
      <c r="AI411" s="217">
        <v>1</v>
      </c>
      <c r="AJ411" s="218">
        <v>1</v>
      </c>
    </row>
    <row r="412" spans="1:36" customFormat="1" x14ac:dyDescent="0.3">
      <c r="A412" s="7" t="s">
        <v>473</v>
      </c>
      <c r="B412" s="3" t="s">
        <v>474</v>
      </c>
      <c r="C412" s="116">
        <v>0.52500000000000002</v>
      </c>
      <c r="D412" s="116">
        <v>0.53333333333333333</v>
      </c>
      <c r="E412" s="116">
        <v>0.54166666666666663</v>
      </c>
      <c r="F412" s="116">
        <v>0.55000000000000004</v>
      </c>
      <c r="G412" s="116">
        <v>0.55833333333333335</v>
      </c>
      <c r="H412" s="116">
        <v>0.56666666666666665</v>
      </c>
      <c r="I412" s="116">
        <v>0.57499999999999996</v>
      </c>
      <c r="J412" s="116">
        <v>0.58333333333333337</v>
      </c>
      <c r="K412" s="116">
        <v>0.59166666666666667</v>
      </c>
      <c r="L412" s="116">
        <v>0.6</v>
      </c>
      <c r="M412" s="116">
        <v>0.60833333333333339</v>
      </c>
      <c r="N412" s="116">
        <v>0.6166666666666667</v>
      </c>
      <c r="O412" s="116">
        <v>0.625</v>
      </c>
      <c r="P412" s="116">
        <v>0.6333333333333333</v>
      </c>
      <c r="Q412" s="116">
        <v>0.64166666666666672</v>
      </c>
      <c r="R412" s="116">
        <v>0.65</v>
      </c>
      <c r="S412" s="116">
        <v>0.65833333333333333</v>
      </c>
      <c r="T412" s="116">
        <v>0.66666666666666674</v>
      </c>
      <c r="U412" s="116">
        <v>0.67500000000000004</v>
      </c>
      <c r="V412" s="116">
        <v>0.68333333333333335</v>
      </c>
      <c r="W412" s="116">
        <v>0.69166666666666665</v>
      </c>
      <c r="X412" s="116">
        <v>0.70000000000000007</v>
      </c>
      <c r="Y412" s="116">
        <v>0.70833333333333337</v>
      </c>
      <c r="Z412" s="116">
        <v>0.71666666666666667</v>
      </c>
      <c r="AA412" s="116">
        <v>0.72500000000000009</v>
      </c>
      <c r="AB412" s="116">
        <v>0.73333333333333339</v>
      </c>
      <c r="AC412" s="116">
        <v>0.7416666666666667</v>
      </c>
      <c r="AD412" s="116">
        <v>0.75</v>
      </c>
      <c r="AE412" s="116">
        <v>0.7583333333333333</v>
      </c>
      <c r="AF412" s="116">
        <v>0.76666666666666672</v>
      </c>
      <c r="AG412" s="116">
        <v>0.77500000000000013</v>
      </c>
      <c r="AH412" s="116">
        <v>0.78333333333333344</v>
      </c>
      <c r="AI412" s="116">
        <v>0.79166666666666674</v>
      </c>
      <c r="AJ412" s="137">
        <v>0.8</v>
      </c>
    </row>
    <row r="413" spans="1:36" customFormat="1" x14ac:dyDescent="0.3">
      <c r="A413" s="7" t="s">
        <v>473</v>
      </c>
      <c r="B413" s="3" t="s">
        <v>475</v>
      </c>
      <c r="C413" s="116">
        <v>0.47500000000000003</v>
      </c>
      <c r="D413" s="116">
        <v>0.48333333333333334</v>
      </c>
      <c r="E413" s="116">
        <v>0.4916666666666667</v>
      </c>
      <c r="F413" s="116">
        <v>0.5</v>
      </c>
      <c r="G413" s="116">
        <v>0.5083333333333333</v>
      </c>
      <c r="H413" s="116">
        <v>0.51666666666666672</v>
      </c>
      <c r="I413" s="116">
        <v>0.52500000000000002</v>
      </c>
      <c r="J413" s="116">
        <v>0.53333333333333333</v>
      </c>
      <c r="K413" s="116">
        <v>0.54166666666666663</v>
      </c>
      <c r="L413" s="116">
        <v>0.55000000000000004</v>
      </c>
      <c r="M413" s="116">
        <v>0.55833333333333335</v>
      </c>
      <c r="N413" s="116">
        <v>0.56666666666666665</v>
      </c>
      <c r="O413" s="116">
        <v>0.57499999999999996</v>
      </c>
      <c r="P413" s="116">
        <v>0.58333333333333337</v>
      </c>
      <c r="Q413" s="116">
        <v>0.59166666666666667</v>
      </c>
      <c r="R413" s="116">
        <v>0.6</v>
      </c>
      <c r="S413" s="116">
        <v>0.60833333333333339</v>
      </c>
      <c r="T413" s="116">
        <v>0.6166666666666667</v>
      </c>
      <c r="U413" s="116">
        <v>0.625</v>
      </c>
      <c r="V413" s="116">
        <v>0.6333333333333333</v>
      </c>
      <c r="W413" s="116">
        <v>0.64166666666666661</v>
      </c>
      <c r="X413" s="116">
        <v>0.65</v>
      </c>
      <c r="Y413" s="116">
        <v>0.65833333333333333</v>
      </c>
      <c r="Z413" s="116">
        <v>0.66666666666666674</v>
      </c>
      <c r="AA413" s="116">
        <v>0.67500000000000004</v>
      </c>
      <c r="AB413" s="116">
        <v>0.68333333333333335</v>
      </c>
      <c r="AC413" s="116">
        <v>0.69166666666666665</v>
      </c>
      <c r="AD413" s="116">
        <v>0.7</v>
      </c>
      <c r="AE413" s="116">
        <v>0.70833333333333326</v>
      </c>
      <c r="AF413" s="116">
        <v>0.71666666666666667</v>
      </c>
      <c r="AG413" s="116">
        <v>0.72500000000000009</v>
      </c>
      <c r="AH413" s="116">
        <v>0.73333333333333339</v>
      </c>
      <c r="AI413" s="116">
        <v>0.7416666666666667</v>
      </c>
      <c r="AJ413" s="137">
        <v>0.75</v>
      </c>
    </row>
    <row r="414" spans="1:36" customFormat="1" x14ac:dyDescent="0.3">
      <c r="A414" s="16" t="s">
        <v>292</v>
      </c>
      <c r="B414" s="17" t="s">
        <v>293</v>
      </c>
      <c r="C414" s="114">
        <v>0.74813267457927346</v>
      </c>
      <c r="D414" s="114">
        <v>0.74681111877418616</v>
      </c>
      <c r="E414" s="114">
        <v>0.74548957503422186</v>
      </c>
      <c r="F414" s="114">
        <v>0.74416804335937847</v>
      </c>
      <c r="G414" s="114">
        <v>0.74284652374965709</v>
      </c>
      <c r="H414" s="114">
        <v>0.74152501620505784</v>
      </c>
      <c r="I414" s="114">
        <v>0.72932769419773436</v>
      </c>
      <c r="J414" s="114">
        <v>0.71713037219041087</v>
      </c>
      <c r="K414" s="114">
        <v>0.70493305018308738</v>
      </c>
      <c r="L414" s="114">
        <v>0.69273572817576379</v>
      </c>
      <c r="M414" s="114">
        <v>0.6805384061684403</v>
      </c>
      <c r="N414" s="114">
        <v>0.66834108416111682</v>
      </c>
      <c r="O414" s="114">
        <v>0.65614376215379333</v>
      </c>
      <c r="P414" s="114">
        <v>0.64394644014646985</v>
      </c>
      <c r="Q414" s="114">
        <v>0.63174911813914636</v>
      </c>
      <c r="R414" s="114">
        <v>0.61955179613182287</v>
      </c>
      <c r="S414" s="114">
        <v>0.60735447412449939</v>
      </c>
      <c r="T414" s="114">
        <v>0.5951571521171759</v>
      </c>
      <c r="U414" s="114">
        <v>0.58295983010985242</v>
      </c>
      <c r="V414" s="114">
        <v>0.57076250810252882</v>
      </c>
      <c r="W414" s="114">
        <v>0.55856518609520533</v>
      </c>
      <c r="X414" s="114">
        <v>0.54636786408788185</v>
      </c>
      <c r="Y414" s="114">
        <v>0.53417054208055836</v>
      </c>
      <c r="Z414" s="114">
        <v>0.52197322007323488</v>
      </c>
      <c r="AA414" s="114">
        <v>0.50977589806591128</v>
      </c>
      <c r="AB414" s="114">
        <v>0.49757857605858785</v>
      </c>
      <c r="AC414" s="114">
        <v>0.48538125405126437</v>
      </c>
      <c r="AD414" s="114">
        <v>0.47318393204394082</v>
      </c>
      <c r="AE414" s="114">
        <v>0.46098661003661734</v>
      </c>
      <c r="AF414" s="114">
        <v>0.44878928802929385</v>
      </c>
      <c r="AG414" s="114">
        <v>0.43659196602197037</v>
      </c>
      <c r="AH414" s="114">
        <v>0.42439464401464688</v>
      </c>
      <c r="AI414" s="114">
        <v>0.41219732200732334</v>
      </c>
      <c r="AJ414" s="114">
        <v>0.39999999999999986</v>
      </c>
    </row>
    <row r="415" spans="1:36" customFormat="1" x14ac:dyDescent="0.3">
      <c r="A415" s="7" t="s">
        <v>292</v>
      </c>
      <c r="B415" s="3" t="s">
        <v>294</v>
      </c>
      <c r="C415" s="116">
        <v>0.87713091219566852</v>
      </c>
      <c r="D415" s="116">
        <v>0.87713091219566852</v>
      </c>
      <c r="E415" s="116">
        <v>0.87713091219566852</v>
      </c>
      <c r="F415" s="116">
        <v>0.87713091219566852</v>
      </c>
      <c r="G415" s="116">
        <v>0.87713091219566852</v>
      </c>
      <c r="H415" s="116">
        <v>0.87713091219566852</v>
      </c>
      <c r="I415" s="116">
        <v>0.88597950132832626</v>
      </c>
      <c r="J415" s="116">
        <v>0.8890480812097743</v>
      </c>
      <c r="K415" s="116">
        <v>0.89222098630905533</v>
      </c>
      <c r="L415" s="116">
        <v>0.89550920735497685</v>
      </c>
      <c r="M415" s="116">
        <v>0.89892462439185339</v>
      </c>
      <c r="N415" s="116">
        <v>0.9</v>
      </c>
      <c r="O415" s="116">
        <v>0.9</v>
      </c>
      <c r="P415" s="116">
        <v>0.9</v>
      </c>
      <c r="Q415" s="116">
        <v>0.9</v>
      </c>
      <c r="R415" s="116">
        <v>0.9</v>
      </c>
      <c r="S415" s="116">
        <v>0.9</v>
      </c>
      <c r="T415" s="116">
        <v>0.9</v>
      </c>
      <c r="U415" s="116">
        <v>0.9</v>
      </c>
      <c r="V415" s="116">
        <v>0.9</v>
      </c>
      <c r="W415" s="116">
        <v>0.9</v>
      </c>
      <c r="X415" s="116">
        <v>0.9</v>
      </c>
      <c r="Y415" s="116">
        <v>0.9</v>
      </c>
      <c r="Z415" s="116">
        <v>0.9</v>
      </c>
      <c r="AA415" s="116">
        <v>0.9</v>
      </c>
      <c r="AB415" s="116">
        <v>0.9</v>
      </c>
      <c r="AC415" s="116">
        <v>0.9</v>
      </c>
      <c r="AD415" s="116">
        <v>0.9</v>
      </c>
      <c r="AE415" s="116">
        <v>0.9</v>
      </c>
      <c r="AF415" s="116">
        <v>0.9</v>
      </c>
      <c r="AG415" s="116">
        <v>0.9</v>
      </c>
      <c r="AH415" s="116">
        <v>0.9</v>
      </c>
      <c r="AI415" s="116">
        <v>0.9</v>
      </c>
      <c r="AJ415" s="117">
        <v>0.9</v>
      </c>
    </row>
    <row r="416" spans="1:36" customFormat="1" x14ac:dyDescent="0.3">
      <c r="A416" s="7" t="s">
        <v>292</v>
      </c>
      <c r="B416" s="3" t="s">
        <v>295</v>
      </c>
      <c r="C416" s="116">
        <v>0.17110247158610592</v>
      </c>
      <c r="D416" s="116">
        <v>0.1704334271354043</v>
      </c>
      <c r="E416" s="116">
        <v>0.16974092632926058</v>
      </c>
      <c r="F416" s="116">
        <v>0.16908158402145793</v>
      </c>
      <c r="G416" s="116">
        <v>0.16832824719752146</v>
      </c>
      <c r="H416" s="116">
        <v>0.16768685887820428</v>
      </c>
      <c r="I416" s="116">
        <v>0.19532308078999749</v>
      </c>
      <c r="J416" s="116">
        <v>0.19665414948769544</v>
      </c>
      <c r="K416" s="116">
        <v>0.19785008675868565</v>
      </c>
      <c r="L416" s="116">
        <v>0.19896453402393899</v>
      </c>
      <c r="M416" s="116">
        <v>0.19996622906152628</v>
      </c>
      <c r="N416" s="116">
        <v>0.20080826640121807</v>
      </c>
      <c r="O416" s="116">
        <v>0.20150345120188184</v>
      </c>
      <c r="P416" s="116">
        <v>0.20199989594806644</v>
      </c>
      <c r="Q416" s="116">
        <v>0.20231713530785433</v>
      </c>
      <c r="R416" s="116">
        <v>0.2023892232446205</v>
      </c>
      <c r="S416" s="116">
        <v>0.20223165322015135</v>
      </c>
      <c r="T416" s="116">
        <v>0.20177696698316594</v>
      </c>
      <c r="U416" s="116">
        <v>0.20138980704781384</v>
      </c>
      <c r="V416" s="116">
        <v>0.2012995359670422</v>
      </c>
      <c r="W416" s="116">
        <v>0.20127878121427656</v>
      </c>
      <c r="X416" s="116">
        <v>0.20142635758223471</v>
      </c>
      <c r="Y416" s="116">
        <v>0.20178522677811683</v>
      </c>
      <c r="Z416" s="116">
        <v>0.2024089565217051</v>
      </c>
      <c r="AA416" s="116">
        <v>0.20336809262293865</v>
      </c>
      <c r="AB416" s="116">
        <v>0.20442430113493759</v>
      </c>
      <c r="AC416" s="116">
        <v>0.20563534677219442</v>
      </c>
      <c r="AD416" s="116">
        <v>0.20698771201334298</v>
      </c>
      <c r="AE416" s="116">
        <v>0.20848263888920604</v>
      </c>
      <c r="AF416" s="116">
        <v>0.21022183795804084</v>
      </c>
      <c r="AG416" s="116">
        <v>0.21220838413211796</v>
      </c>
      <c r="AH416" s="116">
        <v>0.21450345070450727</v>
      </c>
      <c r="AI416" s="116">
        <v>0.21709894562280208</v>
      </c>
      <c r="AJ416" s="117">
        <v>0.22008562500356332</v>
      </c>
    </row>
    <row r="417" spans="1:36" customFormat="1" x14ac:dyDescent="0.3">
      <c r="A417" s="7" t="s">
        <v>292</v>
      </c>
      <c r="B417" s="3" t="s">
        <v>296</v>
      </c>
      <c r="C417" s="116">
        <v>0.17118308217670111</v>
      </c>
      <c r="D417" s="116">
        <v>0.17048252780653897</v>
      </c>
      <c r="E417" s="116">
        <v>0.16978691188316022</v>
      </c>
      <c r="F417" s="116">
        <v>0.16909623440656546</v>
      </c>
      <c r="G417" s="116">
        <v>0.16841049537675462</v>
      </c>
      <c r="H417" s="116">
        <v>0.1677296947937274</v>
      </c>
      <c r="I417" s="116">
        <v>0.19534523767765144</v>
      </c>
      <c r="J417" s="116">
        <v>0.19667764866973525</v>
      </c>
      <c r="K417" s="116">
        <v>0.19787501078046499</v>
      </c>
      <c r="L417" s="116">
        <v>0.19899097158668266</v>
      </c>
      <c r="M417" s="116">
        <v>0.19999427554077909</v>
      </c>
      <c r="N417" s="116">
        <v>0.20083802441712373</v>
      </c>
      <c r="O417" s="116">
        <v>0.2015350312469586</v>
      </c>
      <c r="P417" s="116">
        <v>0.20203341707883049</v>
      </c>
      <c r="Q417" s="116">
        <v>0.20235272590741449</v>
      </c>
      <c r="R417" s="116">
        <v>0.20242702186425388</v>
      </c>
      <c r="S417" s="116">
        <v>0.20227180950884849</v>
      </c>
      <c r="T417" s="116">
        <v>0.20181964271526498</v>
      </c>
      <c r="U417" s="116">
        <v>0.20143517726010929</v>
      </c>
      <c r="V417" s="116">
        <v>0.20134779021819882</v>
      </c>
      <c r="W417" s="116">
        <v>0.20133012498100589</v>
      </c>
      <c r="X417" s="116">
        <v>0.20148101380855898</v>
      </c>
      <c r="Y417" s="116">
        <v>0.2018434375961492</v>
      </c>
      <c r="Z417" s="116">
        <v>0.20247098516477902</v>
      </c>
      <c r="AA417" s="116">
        <v>0.20343422555465474</v>
      </c>
      <c r="AB417" s="116">
        <v>0.20449485042081217</v>
      </c>
      <c r="AC417" s="116">
        <v>0.2057106527241519</v>
      </c>
      <c r="AD417" s="116">
        <v>0.20706814614135371</v>
      </c>
      <c r="AE417" s="116">
        <v>0.20856860719900439</v>
      </c>
      <c r="AF417" s="116">
        <v>0.21031378463917383</v>
      </c>
      <c r="AG417" s="116">
        <v>0.21230679568663557</v>
      </c>
      <c r="AH417" s="116">
        <v>0.21460886057357165</v>
      </c>
      <c r="AI417" s="116">
        <v>0.21721193937646077</v>
      </c>
      <c r="AJ417" s="117">
        <v>0.2202068461680915</v>
      </c>
    </row>
    <row r="418" spans="1:36" s="6" customFormat="1" x14ac:dyDescent="0.3">
      <c r="A418" s="11" t="s">
        <v>292</v>
      </c>
      <c r="B418" s="22" t="s">
        <v>297</v>
      </c>
      <c r="C418" s="118">
        <v>0.74813267457927346</v>
      </c>
      <c r="D418" s="118">
        <v>0.74681111877418616</v>
      </c>
      <c r="E418" s="118">
        <v>0.74548957503422186</v>
      </c>
      <c r="F418" s="118">
        <v>0.74416804335937847</v>
      </c>
      <c r="G418" s="118">
        <v>0.74284652374965709</v>
      </c>
      <c r="H418" s="118">
        <v>0.74152501620505784</v>
      </c>
      <c r="I418" s="118">
        <v>0.72575626562630569</v>
      </c>
      <c r="J418" s="118">
        <v>0.70998751504755364</v>
      </c>
      <c r="K418" s="118">
        <v>0.6942187644688016</v>
      </c>
      <c r="L418" s="118">
        <v>0.67845001389004944</v>
      </c>
      <c r="M418" s="118">
        <v>0.66268126331129729</v>
      </c>
      <c r="N418" s="118">
        <v>0.64691251273254524</v>
      </c>
      <c r="O418" s="118">
        <v>0.6311437621537932</v>
      </c>
      <c r="P418" s="118">
        <v>0.61537501157504104</v>
      </c>
      <c r="Q418" s="118">
        <v>0.59960626099628889</v>
      </c>
      <c r="R418" s="118">
        <v>0.58383751041753684</v>
      </c>
      <c r="S418" s="118">
        <v>0.5680687598387848</v>
      </c>
      <c r="T418" s="118">
        <v>0.55230000926003264</v>
      </c>
      <c r="U418" s="118">
        <v>0.53653125868128049</v>
      </c>
      <c r="V418" s="118">
        <v>0.52076250810252844</v>
      </c>
      <c r="W418" s="118">
        <v>0.5049937575237764</v>
      </c>
      <c r="X418" s="118">
        <v>0.48922500694502424</v>
      </c>
      <c r="Y418" s="118">
        <v>0.47345625636627214</v>
      </c>
      <c r="Z418" s="118">
        <v>0.45768750578752004</v>
      </c>
      <c r="AA418" s="118">
        <v>0.44191875520876794</v>
      </c>
      <c r="AB418" s="118">
        <v>0.42615000463001584</v>
      </c>
      <c r="AC418" s="118">
        <v>0.41038125405126374</v>
      </c>
      <c r="AD418" s="118">
        <v>0.39461250347251164</v>
      </c>
      <c r="AE418" s="118">
        <v>0.37884375289375954</v>
      </c>
      <c r="AF418" s="118">
        <v>0.36307500231500744</v>
      </c>
      <c r="AG418" s="118">
        <v>0.34730625173625534</v>
      </c>
      <c r="AH418" s="118">
        <v>0.33153750115750324</v>
      </c>
      <c r="AI418" s="118">
        <v>0.31576875057875115</v>
      </c>
      <c r="AJ418" s="118">
        <v>0.29999999999999905</v>
      </c>
    </row>
    <row r="419" spans="1:36" customFormat="1" x14ac:dyDescent="0.3">
      <c r="A419" s="3"/>
      <c r="B419" s="3"/>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row>
    <row r="420" spans="1:36" customFormat="1" x14ac:dyDescent="0.3">
      <c r="A420" s="72" t="s">
        <v>76</v>
      </c>
      <c r="B420" s="75" t="s">
        <v>529</v>
      </c>
      <c r="C420" s="87">
        <f>SUM(C277:C363)/SUM(C189:C275)</f>
        <v>0.23573970139255021</v>
      </c>
      <c r="D420" s="87">
        <f t="shared" ref="D420:AJ420" si="124">SUM(D277:D363)/SUM(D189:D275)</f>
        <v>0.23372224944330283</v>
      </c>
      <c r="E420" s="87">
        <f t="shared" si="124"/>
        <v>0.23134229683098001</v>
      </c>
      <c r="F420" s="87">
        <f t="shared" si="124"/>
        <v>0.23395674952256054</v>
      </c>
      <c r="G420" s="87">
        <f t="shared" si="124"/>
        <v>0.23072951759521426</v>
      </c>
      <c r="H420" s="87">
        <f t="shared" si="124"/>
        <v>0.2303071230062585</v>
      </c>
      <c r="I420" s="87">
        <f t="shared" si="124"/>
        <v>0.244272035646004</v>
      </c>
      <c r="J420" s="87">
        <f t="shared" si="124"/>
        <v>0.25174590107504141</v>
      </c>
      <c r="K420" s="87">
        <f t="shared" si="124"/>
        <v>0.25876146017619228</v>
      </c>
      <c r="L420" s="87">
        <f t="shared" si="124"/>
        <v>0.26532836528939396</v>
      </c>
      <c r="M420" s="87">
        <f t="shared" si="124"/>
        <v>0.27144270617998184</v>
      </c>
      <c r="N420" s="87">
        <f t="shared" si="124"/>
        <v>0.27702651813155993</v>
      </c>
      <c r="O420" s="87">
        <f t="shared" si="124"/>
        <v>0.28209661181582063</v>
      </c>
      <c r="P420" s="87">
        <f t="shared" si="124"/>
        <v>0.28666854123136526</v>
      </c>
      <c r="Q420" s="87">
        <f t="shared" si="124"/>
        <v>0.30036458456506337</v>
      </c>
      <c r="R420" s="87">
        <f t="shared" si="124"/>
        <v>0.31311748217161645</v>
      </c>
      <c r="S420" s="87">
        <f t="shared" si="124"/>
        <v>0.32493208216055836</v>
      </c>
      <c r="T420" s="87">
        <f t="shared" si="124"/>
        <v>0.33579589009990468</v>
      </c>
      <c r="U420" s="87">
        <f t="shared" si="124"/>
        <v>0.34578927401504128</v>
      </c>
      <c r="V420" s="87">
        <f t="shared" si="124"/>
        <v>0.35497078344836569</v>
      </c>
      <c r="W420" s="87">
        <f t="shared" si="124"/>
        <v>0.36329925693605369</v>
      </c>
      <c r="X420" s="87">
        <f t="shared" si="124"/>
        <v>0.37080508176414556</v>
      </c>
      <c r="Y420" s="87">
        <f t="shared" si="124"/>
        <v>0.37750855668800087</v>
      </c>
      <c r="Z420" s="87">
        <f t="shared" si="124"/>
        <v>0.38343289805711855</v>
      </c>
      <c r="AA420" s="87">
        <f t="shared" si="124"/>
        <v>0.38755809077149861</v>
      </c>
      <c r="AB420" s="87">
        <f t="shared" si="124"/>
        <v>0.39125969356966611</v>
      </c>
      <c r="AC420" s="87">
        <f t="shared" si="124"/>
        <v>0.39455006624669919</v>
      </c>
      <c r="AD420" s="87">
        <f t="shared" si="124"/>
        <v>0.39742351072649768</v>
      </c>
      <c r="AE420" s="87">
        <f t="shared" si="124"/>
        <v>0.39987808245023443</v>
      </c>
      <c r="AF420" s="87">
        <f t="shared" si="124"/>
        <v>0.40193993537483497</v>
      </c>
      <c r="AG420" s="87">
        <f t="shared" si="124"/>
        <v>0.40360912825562312</v>
      </c>
      <c r="AH420" s="87">
        <f t="shared" si="124"/>
        <v>0.40490253732985615</v>
      </c>
      <c r="AI420" s="87">
        <f t="shared" si="124"/>
        <v>0.40581777324301754</v>
      </c>
      <c r="AJ420" s="87">
        <f t="shared" si="124"/>
        <v>0.40638176855176428</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DAEE2-BF2A-4FAD-ACC9-88BB47B5CD87}">
  <dimension ref="A1:AL552"/>
  <sheetViews>
    <sheetView topLeftCell="A96" zoomScale="93" zoomScaleNormal="93" workbookViewId="0">
      <pane xSplit="1" topLeftCell="B1" activePane="topRight" state="frozen"/>
      <selection pane="topRight" activeCell="I40" sqref="I40"/>
    </sheetView>
  </sheetViews>
  <sheetFormatPr defaultRowHeight="14.4" x14ac:dyDescent="0.3"/>
  <cols>
    <col min="1" max="1" width="53.44140625" style="3" customWidth="1"/>
    <col min="2" max="2" width="16.5546875" style="3" customWidth="1"/>
    <col min="3" max="8" width="16.44140625" style="3" bestFit="1" customWidth="1"/>
    <col min="9" max="26" width="15.6640625" style="3" bestFit="1" customWidth="1"/>
    <col min="27" max="29" width="14.33203125" style="3" bestFit="1" customWidth="1"/>
    <col min="30" max="30" width="15.21875" style="3" bestFit="1" customWidth="1"/>
    <col min="31" max="36" width="14.33203125" style="3" bestFit="1" customWidth="1"/>
    <col min="38" max="38" width="11.21875" bestFit="1" customWidth="1"/>
  </cols>
  <sheetData>
    <row r="1" spans="1:36" x14ac:dyDescent="0.3">
      <c r="A1" s="2" t="s">
        <v>543</v>
      </c>
    </row>
    <row r="2" spans="1:36" x14ac:dyDescent="0.3">
      <c r="C2" s="3">
        <v>2017</v>
      </c>
      <c r="D2" s="3">
        <v>2018</v>
      </c>
      <c r="E2" s="3">
        <v>2019</v>
      </c>
      <c r="F2" s="3">
        <v>2020</v>
      </c>
      <c r="G2" s="3">
        <v>2021</v>
      </c>
      <c r="H2" s="3">
        <v>2022</v>
      </c>
      <c r="I2" s="3">
        <v>2023</v>
      </c>
      <c r="J2" s="3">
        <v>2024</v>
      </c>
      <c r="K2" s="3">
        <v>2025</v>
      </c>
      <c r="L2" s="3">
        <v>2026</v>
      </c>
      <c r="M2" s="3">
        <v>2027</v>
      </c>
      <c r="N2" s="3">
        <v>2028</v>
      </c>
      <c r="O2" s="3">
        <v>2029</v>
      </c>
      <c r="P2" s="3">
        <v>2030</v>
      </c>
      <c r="Q2" s="3">
        <v>2031</v>
      </c>
      <c r="R2" s="3">
        <v>2032</v>
      </c>
      <c r="S2" s="3">
        <v>2033</v>
      </c>
      <c r="T2" s="3">
        <v>2034</v>
      </c>
      <c r="U2" s="3">
        <v>2035</v>
      </c>
      <c r="V2" s="3">
        <v>2036</v>
      </c>
      <c r="W2" s="3">
        <v>2037</v>
      </c>
      <c r="X2" s="3">
        <v>2038</v>
      </c>
      <c r="Y2" s="3">
        <v>2039</v>
      </c>
      <c r="Z2" s="3">
        <v>2040</v>
      </c>
      <c r="AA2" s="3">
        <v>2041</v>
      </c>
      <c r="AB2" s="3">
        <v>2042</v>
      </c>
      <c r="AC2" s="3">
        <v>2043</v>
      </c>
      <c r="AD2" s="3">
        <v>2044</v>
      </c>
      <c r="AE2" s="3">
        <v>2045</v>
      </c>
      <c r="AF2" s="3">
        <v>2046</v>
      </c>
      <c r="AG2" s="3">
        <v>2047</v>
      </c>
      <c r="AH2" s="3">
        <v>2048</v>
      </c>
      <c r="AI2" s="3">
        <v>2049</v>
      </c>
      <c r="AJ2" s="3">
        <v>2050</v>
      </c>
    </row>
    <row r="3" spans="1:36" x14ac:dyDescent="0.3">
      <c r="A3" s="16" t="s">
        <v>304</v>
      </c>
      <c r="B3" s="49" t="s">
        <v>529</v>
      </c>
      <c r="C3" s="91"/>
      <c r="D3" s="18">
        <f>D10-C10</f>
        <v>9.7999999999999976E-2</v>
      </c>
      <c r="E3" s="18">
        <f t="shared" ref="E3:AJ3" si="0">E10-D10</f>
        <v>0.253</v>
      </c>
      <c r="F3" s="18">
        <f t="shared" si="0"/>
        <v>0.22100000000000009</v>
      </c>
      <c r="G3" s="18">
        <f t="shared" si="0"/>
        <v>0.62599999999999989</v>
      </c>
      <c r="H3" s="18">
        <f t="shared" si="0"/>
        <v>1.0000000000000002</v>
      </c>
      <c r="I3" s="18">
        <f t="shared" si="0"/>
        <v>1.2229999999999999</v>
      </c>
      <c r="J3" s="18">
        <f t="shared" si="0"/>
        <v>1.7679999999999998</v>
      </c>
      <c r="K3" s="18">
        <f t="shared" si="0"/>
        <v>0.54</v>
      </c>
      <c r="L3" s="18">
        <f t="shared" si="0"/>
        <v>1.7459999999999996</v>
      </c>
      <c r="M3" s="18">
        <f t="shared" si="0"/>
        <v>1.7460000000000004</v>
      </c>
      <c r="N3" s="18">
        <f t="shared" si="0"/>
        <v>1.7460000000000004</v>
      </c>
      <c r="O3" s="18">
        <f t="shared" si="0"/>
        <v>1.7460000000000004</v>
      </c>
      <c r="P3" s="18">
        <f t="shared" si="0"/>
        <v>1.7459999999999987</v>
      </c>
      <c r="Q3" s="18">
        <f t="shared" si="0"/>
        <v>1.7460000000000022</v>
      </c>
      <c r="R3" s="18">
        <f t="shared" si="0"/>
        <v>1.7469999999999999</v>
      </c>
      <c r="S3" s="18">
        <f t="shared" si="0"/>
        <v>1.7459999999999987</v>
      </c>
      <c r="T3" s="18">
        <f t="shared" si="0"/>
        <v>1.7459999999999987</v>
      </c>
      <c r="U3" s="18">
        <f t="shared" si="0"/>
        <v>1.7460000000000022</v>
      </c>
      <c r="V3" s="18">
        <f t="shared" si="0"/>
        <v>1.7459999999999987</v>
      </c>
      <c r="W3" s="18">
        <f t="shared" si="0"/>
        <v>1.7459999999999987</v>
      </c>
      <c r="X3" s="18">
        <f t="shared" si="0"/>
        <v>1.7460000000000022</v>
      </c>
      <c r="Y3" s="18">
        <f t="shared" si="0"/>
        <v>1.7459999999999987</v>
      </c>
      <c r="Z3" s="18">
        <f t="shared" si="0"/>
        <v>1.7460000000000022</v>
      </c>
      <c r="AA3" s="18">
        <f t="shared" si="0"/>
        <v>1.7459999999999951</v>
      </c>
      <c r="AB3" s="18">
        <f t="shared" si="0"/>
        <v>1.7460000000000022</v>
      </c>
      <c r="AC3" s="18">
        <f t="shared" si="0"/>
        <v>1.7460000000000022</v>
      </c>
      <c r="AD3" s="18">
        <f t="shared" si="0"/>
        <v>1.7469999999999999</v>
      </c>
      <c r="AE3" s="18">
        <f t="shared" si="0"/>
        <v>1.7460000000000022</v>
      </c>
      <c r="AF3" s="18">
        <f t="shared" si="0"/>
        <v>1.7459999999999951</v>
      </c>
      <c r="AG3" s="18">
        <f t="shared" si="0"/>
        <v>1.7460000000000022</v>
      </c>
      <c r="AH3" s="18">
        <f t="shared" si="0"/>
        <v>1.7460000000000022</v>
      </c>
      <c r="AI3" s="18">
        <f t="shared" si="0"/>
        <v>1.7459999999999951</v>
      </c>
      <c r="AJ3" s="19">
        <f t="shared" si="0"/>
        <v>1.7460000000000022</v>
      </c>
    </row>
    <row r="4" spans="1:36" x14ac:dyDescent="0.3">
      <c r="A4" s="7" t="s">
        <v>415</v>
      </c>
      <c r="B4" s="51" t="s">
        <v>529</v>
      </c>
      <c r="C4" s="92"/>
      <c r="D4" s="20">
        <f t="shared" ref="D4:AJ4" si="1">D11-C11</f>
        <v>4.8000000000000043E-2</v>
      </c>
      <c r="E4" s="20">
        <f t="shared" si="1"/>
        <v>5.1000000000000156E-2</v>
      </c>
      <c r="F4" s="20">
        <f t="shared" si="1"/>
        <v>-0.10099999999999998</v>
      </c>
      <c r="G4" s="20">
        <f t="shared" si="1"/>
        <v>0.30499999999999972</v>
      </c>
      <c r="H4" s="20">
        <f t="shared" si="1"/>
        <v>0.11100000000000065</v>
      </c>
      <c r="I4" s="20">
        <f t="shared" si="1"/>
        <v>0</v>
      </c>
      <c r="J4" s="20">
        <f t="shared" si="1"/>
        <v>4.4999999999999929E-2</v>
      </c>
      <c r="K4" s="20">
        <f t="shared" si="1"/>
        <v>0.17999999999999972</v>
      </c>
      <c r="L4" s="20">
        <f t="shared" si="1"/>
        <v>0.56899999999999995</v>
      </c>
      <c r="M4" s="20">
        <f t="shared" si="1"/>
        <v>0.57000000000000028</v>
      </c>
      <c r="N4" s="20">
        <f t="shared" si="1"/>
        <v>0.56899999999999995</v>
      </c>
      <c r="O4" s="20">
        <f t="shared" si="1"/>
        <v>0.57000000000000028</v>
      </c>
      <c r="P4" s="20">
        <f t="shared" si="1"/>
        <v>0.56899999999999906</v>
      </c>
      <c r="Q4" s="20">
        <f t="shared" si="1"/>
        <v>0.57000000000000028</v>
      </c>
      <c r="R4" s="20">
        <f t="shared" si="1"/>
        <v>0.56900000000000084</v>
      </c>
      <c r="S4" s="20">
        <f t="shared" si="1"/>
        <v>0.57000000000000028</v>
      </c>
      <c r="T4" s="20">
        <f t="shared" si="1"/>
        <v>0.56899999999999906</v>
      </c>
      <c r="U4" s="20">
        <f t="shared" si="1"/>
        <v>0.57000000000000028</v>
      </c>
      <c r="V4" s="20">
        <f t="shared" si="1"/>
        <v>0.56899999999999906</v>
      </c>
      <c r="W4" s="20">
        <f t="shared" si="1"/>
        <v>0.57000000000000028</v>
      </c>
      <c r="X4" s="20">
        <f t="shared" si="1"/>
        <v>0.56900000000000084</v>
      </c>
      <c r="Y4" s="20">
        <f t="shared" si="1"/>
        <v>0.57000000000000028</v>
      </c>
      <c r="Z4" s="20">
        <f t="shared" si="1"/>
        <v>0.56899999999999906</v>
      </c>
      <c r="AA4" s="20">
        <f t="shared" si="1"/>
        <v>0.57000000000000028</v>
      </c>
      <c r="AB4" s="20">
        <f t="shared" si="1"/>
        <v>0.56900000000000084</v>
      </c>
      <c r="AC4" s="20">
        <f t="shared" si="1"/>
        <v>0.56999999999999851</v>
      </c>
      <c r="AD4" s="20">
        <f t="shared" si="1"/>
        <v>0.56899999999999906</v>
      </c>
      <c r="AE4" s="20">
        <f t="shared" si="1"/>
        <v>0.57000000000000028</v>
      </c>
      <c r="AF4" s="20">
        <f t="shared" si="1"/>
        <v>0.56900000000000261</v>
      </c>
      <c r="AG4" s="20">
        <f t="shared" si="1"/>
        <v>0.57000000000000028</v>
      </c>
      <c r="AH4" s="20">
        <f t="shared" si="1"/>
        <v>0.56899999999999906</v>
      </c>
      <c r="AI4" s="20">
        <f t="shared" si="1"/>
        <v>0.57000000000000028</v>
      </c>
      <c r="AJ4" s="21">
        <f t="shared" si="1"/>
        <v>0.56899999999999906</v>
      </c>
    </row>
    <row r="5" spans="1:36" x14ac:dyDescent="0.3">
      <c r="A5" s="7" t="s">
        <v>416</v>
      </c>
      <c r="B5" s="51" t="s">
        <v>529</v>
      </c>
      <c r="C5" s="92"/>
      <c r="D5" s="20">
        <f t="shared" ref="D5:AJ5" si="2">D12-C12</f>
        <v>0</v>
      </c>
      <c r="E5" s="20">
        <f t="shared" si="2"/>
        <v>0</v>
      </c>
      <c r="F5" s="20">
        <f t="shared" si="2"/>
        <v>2.5000000000000001E-2</v>
      </c>
      <c r="G5" s="20">
        <f t="shared" si="2"/>
        <v>0</v>
      </c>
      <c r="H5" s="20">
        <f t="shared" si="2"/>
        <v>0</v>
      </c>
      <c r="I5" s="20">
        <f t="shared" si="2"/>
        <v>0</v>
      </c>
      <c r="J5" s="20">
        <f t="shared" si="2"/>
        <v>0</v>
      </c>
      <c r="K5" s="20">
        <f t="shared" si="2"/>
        <v>0.04</v>
      </c>
      <c r="L5" s="20">
        <f t="shared" si="2"/>
        <v>4.0000000000000036E-2</v>
      </c>
      <c r="M5" s="20">
        <f t="shared" si="2"/>
        <v>3.999999999999998E-2</v>
      </c>
      <c r="N5" s="20">
        <f t="shared" si="2"/>
        <v>3.999999999999998E-2</v>
      </c>
      <c r="O5" s="20">
        <f t="shared" si="2"/>
        <v>3.999999999999998E-2</v>
      </c>
      <c r="P5" s="20">
        <f t="shared" si="2"/>
        <v>4.0000000000000036E-2</v>
      </c>
      <c r="Q5" s="20">
        <f t="shared" si="2"/>
        <v>7.999999999999996E-2</v>
      </c>
      <c r="R5" s="20">
        <f t="shared" si="2"/>
        <v>8.0000000000000071E-2</v>
      </c>
      <c r="S5" s="20">
        <f t="shared" si="2"/>
        <v>7.999999999999996E-2</v>
      </c>
      <c r="T5" s="20">
        <f t="shared" si="2"/>
        <v>7.999999999999996E-2</v>
      </c>
      <c r="U5" s="20">
        <f t="shared" si="2"/>
        <v>8.0000000000000071E-2</v>
      </c>
      <c r="V5" s="20">
        <f t="shared" si="2"/>
        <v>7.999999999999996E-2</v>
      </c>
      <c r="W5" s="20">
        <f t="shared" si="2"/>
        <v>7.999999999999996E-2</v>
      </c>
      <c r="X5" s="20">
        <f t="shared" si="2"/>
        <v>8.0000000000000071E-2</v>
      </c>
      <c r="Y5" s="20">
        <f t="shared" si="2"/>
        <v>8.0000000000000071E-2</v>
      </c>
      <c r="Z5" s="20">
        <f t="shared" si="2"/>
        <v>7.9999999999999849E-2</v>
      </c>
      <c r="AA5" s="20">
        <f t="shared" si="2"/>
        <v>1.0000000000000009E-2</v>
      </c>
      <c r="AB5" s="20">
        <f t="shared" si="2"/>
        <v>1.0000000000000009E-2</v>
      </c>
      <c r="AC5" s="20">
        <f t="shared" si="2"/>
        <v>1.0000000000000009E-2</v>
      </c>
      <c r="AD5" s="20">
        <f t="shared" si="2"/>
        <v>1.0000000000000009E-2</v>
      </c>
      <c r="AE5" s="20">
        <f t="shared" si="2"/>
        <v>1.0000000000000009E-2</v>
      </c>
      <c r="AF5" s="20">
        <f t="shared" si="2"/>
        <v>1.0000000000000009E-2</v>
      </c>
      <c r="AG5" s="20">
        <f t="shared" si="2"/>
        <v>1.0000000000000009E-2</v>
      </c>
      <c r="AH5" s="20">
        <f t="shared" si="2"/>
        <v>1.0000000000000009E-2</v>
      </c>
      <c r="AI5" s="20">
        <f t="shared" si="2"/>
        <v>1.0000000000000009E-2</v>
      </c>
      <c r="AJ5" s="21">
        <f t="shared" si="2"/>
        <v>1.0000000000000009E-2</v>
      </c>
    </row>
    <row r="6" spans="1:36" x14ac:dyDescent="0.3">
      <c r="A6" s="7" t="s">
        <v>432</v>
      </c>
      <c r="B6" s="51" t="s">
        <v>529</v>
      </c>
      <c r="C6" s="92"/>
      <c r="D6" s="20">
        <f t="shared" ref="D6:AJ6" si="3">D13-C13</f>
        <v>0</v>
      </c>
      <c r="E6" s="20">
        <f t="shared" si="3"/>
        <v>0</v>
      </c>
      <c r="F6" s="20">
        <f t="shared" si="3"/>
        <v>0.02</v>
      </c>
      <c r="G6" s="20">
        <f t="shared" si="3"/>
        <v>0</v>
      </c>
      <c r="H6" s="20">
        <f t="shared" si="3"/>
        <v>3.0000000000000002E-2</v>
      </c>
      <c r="I6" s="20">
        <f t="shared" si="3"/>
        <v>0</v>
      </c>
      <c r="J6" s="20">
        <f t="shared" si="3"/>
        <v>9.999999999999995E-3</v>
      </c>
      <c r="K6" s="20">
        <f t="shared" si="3"/>
        <v>7.0000000000000007E-2</v>
      </c>
      <c r="L6" s="20">
        <f t="shared" si="3"/>
        <v>1.0000000000000009E-2</v>
      </c>
      <c r="M6" s="20">
        <f t="shared" si="3"/>
        <v>9.9999999999999811E-3</v>
      </c>
      <c r="N6" s="20">
        <f t="shared" si="3"/>
        <v>2.0000000000000018E-2</v>
      </c>
      <c r="O6" s="20">
        <f t="shared" si="3"/>
        <v>9.9999999999999811E-3</v>
      </c>
      <c r="P6" s="20">
        <f t="shared" si="3"/>
        <v>1.0000000000000009E-2</v>
      </c>
      <c r="Q6" s="20">
        <f t="shared" si="3"/>
        <v>1.999999999999999E-2</v>
      </c>
      <c r="R6" s="20">
        <f t="shared" si="3"/>
        <v>1.0000000000000009E-2</v>
      </c>
      <c r="S6" s="20">
        <f t="shared" si="3"/>
        <v>1.999999999999999E-2</v>
      </c>
      <c r="T6" s="20">
        <f t="shared" si="3"/>
        <v>2.0000000000000018E-2</v>
      </c>
      <c r="U6" s="20">
        <f t="shared" si="3"/>
        <v>2.0000000000000018E-2</v>
      </c>
      <c r="V6" s="20">
        <f t="shared" si="3"/>
        <v>1.9999999999999962E-2</v>
      </c>
      <c r="W6" s="20">
        <f t="shared" si="3"/>
        <v>1.0000000000000009E-2</v>
      </c>
      <c r="X6" s="20">
        <f t="shared" si="3"/>
        <v>2.0000000000000018E-2</v>
      </c>
      <c r="Y6" s="20">
        <f t="shared" si="3"/>
        <v>1.9999999999999962E-2</v>
      </c>
      <c r="Z6" s="20">
        <f t="shared" si="3"/>
        <v>2.0000000000000018E-2</v>
      </c>
      <c r="AA6" s="20">
        <f t="shared" si="3"/>
        <v>2.0000000000000018E-2</v>
      </c>
      <c r="AB6" s="20">
        <f t="shared" si="3"/>
        <v>1.9999999999999962E-2</v>
      </c>
      <c r="AC6" s="20">
        <f t="shared" si="3"/>
        <v>2.0000000000000018E-2</v>
      </c>
      <c r="AD6" s="20">
        <f t="shared" si="3"/>
        <v>2.0000000000000018E-2</v>
      </c>
      <c r="AE6" s="20">
        <f t="shared" si="3"/>
        <v>1.9999999999999962E-2</v>
      </c>
      <c r="AF6" s="20">
        <f t="shared" si="3"/>
        <v>2.0000000000000018E-2</v>
      </c>
      <c r="AG6" s="20">
        <f t="shared" si="3"/>
        <v>2.0000000000000018E-2</v>
      </c>
      <c r="AH6" s="20">
        <f t="shared" si="3"/>
        <v>2.0000000000000018E-2</v>
      </c>
      <c r="AI6" s="20">
        <f t="shared" si="3"/>
        <v>2.0000000000000018E-2</v>
      </c>
      <c r="AJ6" s="21">
        <f t="shared" si="3"/>
        <v>1.9999999999999907E-2</v>
      </c>
    </row>
    <row r="7" spans="1:36" x14ac:dyDescent="0.3">
      <c r="A7" s="7" t="s">
        <v>417</v>
      </c>
      <c r="B7" s="51" t="s">
        <v>529</v>
      </c>
      <c r="C7" s="92"/>
      <c r="D7" s="20">
        <f t="shared" ref="D7:AJ7" si="4">D14-C14</f>
        <v>0</v>
      </c>
      <c r="E7" s="20">
        <f t="shared" si="4"/>
        <v>0</v>
      </c>
      <c r="F7" s="20">
        <f t="shared" si="4"/>
        <v>0</v>
      </c>
      <c r="G7" s="20">
        <f t="shared" si="4"/>
        <v>0</v>
      </c>
      <c r="H7" s="20">
        <f t="shared" si="4"/>
        <v>0</v>
      </c>
      <c r="I7" s="20">
        <f t="shared" si="4"/>
        <v>1.2E-2</v>
      </c>
      <c r="J7" s="20">
        <f t="shared" si="4"/>
        <v>1.3000000000000001E-2</v>
      </c>
      <c r="K7" s="20">
        <f t="shared" si="4"/>
        <v>1.1999999999999997E-2</v>
      </c>
      <c r="L7" s="20">
        <f t="shared" si="4"/>
        <v>1.2000000000000004E-2</v>
      </c>
      <c r="M7" s="20">
        <f t="shared" si="4"/>
        <v>1.1999999999999997E-2</v>
      </c>
      <c r="N7" s="20">
        <f t="shared" si="4"/>
        <v>1.1999999999999997E-2</v>
      </c>
      <c r="O7" s="20">
        <f t="shared" si="4"/>
        <v>1.2000000000000011E-2</v>
      </c>
      <c r="P7" s="20">
        <f t="shared" si="4"/>
        <v>1.0999999999999996E-2</v>
      </c>
      <c r="Q7" s="20">
        <f t="shared" si="4"/>
        <v>0.156</v>
      </c>
      <c r="R7" s="20">
        <f t="shared" si="4"/>
        <v>0.15799999999999997</v>
      </c>
      <c r="S7" s="20">
        <f t="shared" si="4"/>
        <v>0.15899999999999997</v>
      </c>
      <c r="T7" s="20">
        <f t="shared" si="4"/>
        <v>0.15700000000000003</v>
      </c>
      <c r="U7" s="20">
        <f t="shared" si="4"/>
        <v>0.15600000000000003</v>
      </c>
      <c r="V7" s="20">
        <f t="shared" si="4"/>
        <v>0.15200000000000002</v>
      </c>
      <c r="W7" s="20">
        <f t="shared" si="4"/>
        <v>0.14799999999999991</v>
      </c>
      <c r="X7" s="20">
        <f t="shared" si="4"/>
        <v>0.14300000000000002</v>
      </c>
      <c r="Y7" s="20">
        <f t="shared" si="4"/>
        <v>0.13700000000000001</v>
      </c>
      <c r="Z7" s="20">
        <f t="shared" si="4"/>
        <v>0.129</v>
      </c>
      <c r="AA7" s="20">
        <f t="shared" si="4"/>
        <v>0.17900000000000005</v>
      </c>
      <c r="AB7" s="20">
        <f t="shared" si="4"/>
        <v>0.17799999999999994</v>
      </c>
      <c r="AC7" s="20">
        <f t="shared" si="4"/>
        <v>0.17899999999999983</v>
      </c>
      <c r="AD7" s="20">
        <f t="shared" si="4"/>
        <v>0.17100000000000026</v>
      </c>
      <c r="AE7" s="20">
        <f t="shared" si="4"/>
        <v>0.16800000000000015</v>
      </c>
      <c r="AF7" s="20">
        <f t="shared" si="4"/>
        <v>0.16499999999999959</v>
      </c>
      <c r="AG7" s="20">
        <f t="shared" si="4"/>
        <v>0.16100000000000003</v>
      </c>
      <c r="AH7" s="20">
        <f t="shared" si="4"/>
        <v>0.15800000000000036</v>
      </c>
      <c r="AI7" s="20">
        <f t="shared" si="4"/>
        <v>0.15399999999999991</v>
      </c>
      <c r="AJ7" s="21">
        <f t="shared" si="4"/>
        <v>0.1509999999999998</v>
      </c>
    </row>
    <row r="8" spans="1:36" x14ac:dyDescent="0.3">
      <c r="A8" s="11" t="s">
        <v>418</v>
      </c>
      <c r="B8" s="50" t="s">
        <v>529</v>
      </c>
      <c r="C8" s="231"/>
      <c r="D8" s="23">
        <f t="shared" ref="D8:AJ8" si="5">D15-C15</f>
        <v>9.9999999999997868E-3</v>
      </c>
      <c r="E8" s="23">
        <f t="shared" si="5"/>
        <v>2.5999999999999801E-2</v>
      </c>
      <c r="F8" s="23">
        <f t="shared" si="5"/>
        <v>-2.0999999999999908E-2</v>
      </c>
      <c r="G8" s="23">
        <f t="shared" si="5"/>
        <v>1.4000000000000234E-2</v>
      </c>
      <c r="H8" s="23">
        <f t="shared" si="5"/>
        <v>0.93400000000000016</v>
      </c>
      <c r="I8" s="23">
        <f t="shared" si="5"/>
        <v>-2.0000000000006679E-3</v>
      </c>
      <c r="J8" s="23">
        <f t="shared" si="5"/>
        <v>0.16000000000000014</v>
      </c>
      <c r="K8" s="23">
        <f t="shared" si="5"/>
        <v>0.13999999999999879</v>
      </c>
      <c r="L8" s="23">
        <f t="shared" si="5"/>
        <v>0.14000000000000057</v>
      </c>
      <c r="M8" s="23">
        <f t="shared" si="5"/>
        <v>0.14000000000000057</v>
      </c>
      <c r="N8" s="23">
        <f t="shared" si="5"/>
        <v>0.14000000000000057</v>
      </c>
      <c r="O8" s="23">
        <f t="shared" si="5"/>
        <v>0.13999999999999879</v>
      </c>
      <c r="P8" s="23">
        <f t="shared" si="5"/>
        <v>0.14000000000000057</v>
      </c>
      <c r="Q8" s="23">
        <f t="shared" si="5"/>
        <v>0</v>
      </c>
      <c r="R8" s="23">
        <f t="shared" si="5"/>
        <v>0</v>
      </c>
      <c r="S8" s="23">
        <f t="shared" si="5"/>
        <v>0</v>
      </c>
      <c r="T8" s="23">
        <f t="shared" si="5"/>
        <v>0</v>
      </c>
      <c r="U8" s="23">
        <f t="shared" si="5"/>
        <v>0</v>
      </c>
      <c r="V8" s="23">
        <f t="shared" si="5"/>
        <v>0</v>
      </c>
      <c r="W8" s="23">
        <f t="shared" si="5"/>
        <v>0</v>
      </c>
      <c r="X8" s="23">
        <f t="shared" si="5"/>
        <v>0</v>
      </c>
      <c r="Y8" s="23">
        <f t="shared" si="5"/>
        <v>0</v>
      </c>
      <c r="Z8" s="23">
        <f t="shared" si="5"/>
        <v>0</v>
      </c>
      <c r="AA8" s="23">
        <f t="shared" si="5"/>
        <v>0</v>
      </c>
      <c r="AB8" s="23">
        <f t="shared" si="5"/>
        <v>0</v>
      </c>
      <c r="AC8" s="23">
        <f t="shared" si="5"/>
        <v>0</v>
      </c>
      <c r="AD8" s="23">
        <f t="shared" si="5"/>
        <v>0</v>
      </c>
      <c r="AE8" s="23">
        <f t="shared" si="5"/>
        <v>0</v>
      </c>
      <c r="AF8" s="23">
        <f t="shared" si="5"/>
        <v>0</v>
      </c>
      <c r="AG8" s="23">
        <f t="shared" si="5"/>
        <v>0</v>
      </c>
      <c r="AH8" s="23">
        <f t="shared" si="5"/>
        <v>0</v>
      </c>
      <c r="AI8" s="23">
        <f t="shared" si="5"/>
        <v>0</v>
      </c>
      <c r="AJ8" s="24">
        <f t="shared" si="5"/>
        <v>0</v>
      </c>
    </row>
    <row r="9" spans="1:36" x14ac:dyDescent="0.3">
      <c r="B9" s="51"/>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spans="1:36" x14ac:dyDescent="0.3">
      <c r="A10" s="16" t="s">
        <v>305</v>
      </c>
      <c r="B10" s="77" t="s">
        <v>526</v>
      </c>
      <c r="C10" s="237">
        <v>0.61899999999999999</v>
      </c>
      <c r="D10" s="222">
        <v>0.71699999999999997</v>
      </c>
      <c r="E10" s="222">
        <v>0.97</v>
      </c>
      <c r="F10" s="222">
        <v>1.1910000000000001</v>
      </c>
      <c r="G10" s="222">
        <v>1.8169999999999999</v>
      </c>
      <c r="H10" s="222">
        <v>2.8170000000000002</v>
      </c>
      <c r="I10" s="222">
        <v>4.04</v>
      </c>
      <c r="J10" s="222">
        <v>5.8079999999999998</v>
      </c>
      <c r="K10" s="222">
        <v>6.3479999999999999</v>
      </c>
      <c r="L10" s="222">
        <v>8.0939999999999994</v>
      </c>
      <c r="M10" s="222">
        <v>9.84</v>
      </c>
      <c r="N10" s="222">
        <v>11.586</v>
      </c>
      <c r="O10" s="222">
        <v>13.332000000000001</v>
      </c>
      <c r="P10" s="222">
        <v>15.077999999999999</v>
      </c>
      <c r="Q10" s="222">
        <v>16.824000000000002</v>
      </c>
      <c r="R10" s="222">
        <v>18.571000000000002</v>
      </c>
      <c r="S10" s="222">
        <v>20.317</v>
      </c>
      <c r="T10" s="222">
        <v>22.062999999999999</v>
      </c>
      <c r="U10" s="222">
        <v>23.809000000000001</v>
      </c>
      <c r="V10" s="222">
        <v>25.555</v>
      </c>
      <c r="W10" s="222">
        <v>27.300999999999998</v>
      </c>
      <c r="X10" s="222">
        <v>29.047000000000001</v>
      </c>
      <c r="Y10" s="222">
        <v>30.792999999999999</v>
      </c>
      <c r="Z10" s="222">
        <v>32.539000000000001</v>
      </c>
      <c r="AA10" s="222">
        <v>34.284999999999997</v>
      </c>
      <c r="AB10" s="222">
        <v>36.030999999999999</v>
      </c>
      <c r="AC10" s="222">
        <v>37.777000000000001</v>
      </c>
      <c r="AD10" s="222">
        <v>39.524000000000001</v>
      </c>
      <c r="AE10" s="222">
        <v>41.27</v>
      </c>
      <c r="AF10" s="222">
        <v>43.015999999999998</v>
      </c>
      <c r="AG10" s="222">
        <v>44.762</v>
      </c>
      <c r="AH10" s="222">
        <v>46.508000000000003</v>
      </c>
      <c r="AI10" s="222">
        <v>48.253999999999998</v>
      </c>
      <c r="AJ10" s="223">
        <v>50</v>
      </c>
    </row>
    <row r="11" spans="1:36" x14ac:dyDescent="0.3">
      <c r="A11" s="7" t="s">
        <v>412</v>
      </c>
      <c r="B11" s="76" t="s">
        <v>526</v>
      </c>
      <c r="C11" s="238">
        <v>5.1239999999999997</v>
      </c>
      <c r="D11" s="225">
        <v>5.1719999999999997</v>
      </c>
      <c r="E11" s="225">
        <v>5.2229999999999999</v>
      </c>
      <c r="F11" s="225">
        <v>5.1219999999999999</v>
      </c>
      <c r="G11" s="225">
        <v>5.4269999999999996</v>
      </c>
      <c r="H11" s="225">
        <v>5.5380000000000003</v>
      </c>
      <c r="I11" s="225">
        <v>5.5380000000000003</v>
      </c>
      <c r="J11" s="225">
        <v>5.5830000000000002</v>
      </c>
      <c r="K11" s="225">
        <v>5.7629999999999999</v>
      </c>
      <c r="L11" s="225">
        <v>6.3319999999999999</v>
      </c>
      <c r="M11" s="225">
        <v>6.9020000000000001</v>
      </c>
      <c r="N11" s="225">
        <v>7.4710000000000001</v>
      </c>
      <c r="O11" s="225">
        <v>8.0410000000000004</v>
      </c>
      <c r="P11" s="225">
        <v>8.61</v>
      </c>
      <c r="Q11" s="225">
        <v>9.18</v>
      </c>
      <c r="R11" s="225">
        <v>9.7490000000000006</v>
      </c>
      <c r="S11" s="225">
        <v>10.319000000000001</v>
      </c>
      <c r="T11" s="225">
        <v>10.888</v>
      </c>
      <c r="U11" s="225">
        <v>11.458</v>
      </c>
      <c r="V11" s="225">
        <v>12.026999999999999</v>
      </c>
      <c r="W11" s="225">
        <v>12.597</v>
      </c>
      <c r="X11" s="225">
        <v>13.166</v>
      </c>
      <c r="Y11" s="225">
        <v>13.736000000000001</v>
      </c>
      <c r="Z11" s="225">
        <v>14.305</v>
      </c>
      <c r="AA11" s="225">
        <v>14.875</v>
      </c>
      <c r="AB11" s="225">
        <v>15.444000000000001</v>
      </c>
      <c r="AC11" s="225">
        <v>16.013999999999999</v>
      </c>
      <c r="AD11" s="225">
        <v>16.582999999999998</v>
      </c>
      <c r="AE11" s="225">
        <v>17.152999999999999</v>
      </c>
      <c r="AF11" s="225">
        <v>17.722000000000001</v>
      </c>
      <c r="AG11" s="225">
        <v>18.292000000000002</v>
      </c>
      <c r="AH11" s="225">
        <v>18.861000000000001</v>
      </c>
      <c r="AI11" s="225">
        <v>19.431000000000001</v>
      </c>
      <c r="AJ11" s="226">
        <v>20</v>
      </c>
    </row>
    <row r="12" spans="1:36" x14ac:dyDescent="0.3">
      <c r="A12" s="7" t="s">
        <v>413</v>
      </c>
      <c r="B12" s="76" t="s">
        <v>526</v>
      </c>
      <c r="C12" s="238">
        <v>0</v>
      </c>
      <c r="D12" s="225">
        <v>0</v>
      </c>
      <c r="E12" s="225">
        <v>0</v>
      </c>
      <c r="F12" s="225">
        <v>2.5000000000000001E-2</v>
      </c>
      <c r="G12" s="225">
        <v>2.5000000000000001E-2</v>
      </c>
      <c r="H12" s="225">
        <v>2.5000000000000001E-2</v>
      </c>
      <c r="I12" s="225">
        <v>2.5000000000000001E-2</v>
      </c>
      <c r="J12" s="225">
        <v>2.5000000000000001E-2</v>
      </c>
      <c r="K12" s="225">
        <v>6.5000000000000002E-2</v>
      </c>
      <c r="L12" s="225">
        <v>0.10500000000000004</v>
      </c>
      <c r="M12" s="225">
        <v>0.14500000000000002</v>
      </c>
      <c r="N12" s="225">
        <v>0.185</v>
      </c>
      <c r="O12" s="225">
        <v>0.22499999999999998</v>
      </c>
      <c r="P12" s="225">
        <v>0.26500000000000001</v>
      </c>
      <c r="Q12" s="225">
        <v>0.34499999999999997</v>
      </c>
      <c r="R12" s="225">
        <v>0.42500000000000004</v>
      </c>
      <c r="S12" s="225">
        <v>0.505</v>
      </c>
      <c r="T12" s="225">
        <v>0.58499999999999996</v>
      </c>
      <c r="U12" s="225">
        <v>0.66500000000000004</v>
      </c>
      <c r="V12" s="225">
        <v>0.745</v>
      </c>
      <c r="W12" s="225">
        <v>0.82499999999999996</v>
      </c>
      <c r="X12" s="225">
        <v>0.90500000000000003</v>
      </c>
      <c r="Y12" s="225">
        <v>0.9850000000000001</v>
      </c>
      <c r="Z12" s="225">
        <v>1.0649999999999999</v>
      </c>
      <c r="AA12" s="225">
        <v>1.075</v>
      </c>
      <c r="AB12" s="225">
        <v>1.085</v>
      </c>
      <c r="AC12" s="225">
        <v>1.095</v>
      </c>
      <c r="AD12" s="225">
        <v>1.105</v>
      </c>
      <c r="AE12" s="225">
        <v>1.115</v>
      </c>
      <c r="AF12" s="225">
        <v>1.125</v>
      </c>
      <c r="AG12" s="225">
        <v>1.135</v>
      </c>
      <c r="AH12" s="225">
        <v>1.145</v>
      </c>
      <c r="AI12" s="225">
        <v>1.155</v>
      </c>
      <c r="AJ12" s="226">
        <v>1.165</v>
      </c>
    </row>
    <row r="13" spans="1:36" x14ac:dyDescent="0.3">
      <c r="A13" s="7" t="s">
        <v>431</v>
      </c>
      <c r="B13" s="76" t="s">
        <v>526</v>
      </c>
      <c r="C13" s="238">
        <v>0</v>
      </c>
      <c r="D13" s="225">
        <v>0</v>
      </c>
      <c r="E13" s="225">
        <v>0</v>
      </c>
      <c r="F13" s="225">
        <v>0.02</v>
      </c>
      <c r="G13" s="225">
        <v>0.02</v>
      </c>
      <c r="H13" s="225">
        <v>0.05</v>
      </c>
      <c r="I13" s="225">
        <v>0.05</v>
      </c>
      <c r="J13" s="225">
        <v>0.06</v>
      </c>
      <c r="K13" s="225">
        <v>0.13</v>
      </c>
      <c r="L13" s="225">
        <v>0.14000000000000001</v>
      </c>
      <c r="M13" s="225">
        <v>0.15</v>
      </c>
      <c r="N13" s="225">
        <v>0.17</v>
      </c>
      <c r="O13" s="225">
        <v>0.18</v>
      </c>
      <c r="P13" s="225">
        <v>0.19</v>
      </c>
      <c r="Q13" s="225">
        <v>0.21</v>
      </c>
      <c r="R13" s="225">
        <v>0.22</v>
      </c>
      <c r="S13" s="225">
        <v>0.24</v>
      </c>
      <c r="T13" s="225">
        <v>0.26</v>
      </c>
      <c r="U13" s="225">
        <v>0.28000000000000003</v>
      </c>
      <c r="V13" s="225">
        <v>0.3</v>
      </c>
      <c r="W13" s="225">
        <v>0.31</v>
      </c>
      <c r="X13" s="225">
        <v>0.33</v>
      </c>
      <c r="Y13" s="225">
        <v>0.35</v>
      </c>
      <c r="Z13" s="225">
        <v>0.37</v>
      </c>
      <c r="AA13" s="225">
        <v>0.39</v>
      </c>
      <c r="AB13" s="225">
        <v>0.41</v>
      </c>
      <c r="AC13" s="225">
        <v>0.43</v>
      </c>
      <c r="AD13" s="225">
        <v>0.45</v>
      </c>
      <c r="AE13" s="225">
        <v>0.47</v>
      </c>
      <c r="AF13" s="225">
        <v>0.49</v>
      </c>
      <c r="AG13" s="225">
        <v>0.51</v>
      </c>
      <c r="AH13" s="225">
        <v>0.53</v>
      </c>
      <c r="AI13" s="225">
        <v>0.55000000000000004</v>
      </c>
      <c r="AJ13" s="226">
        <v>0.56999999999999995</v>
      </c>
    </row>
    <row r="14" spans="1:36" x14ac:dyDescent="0.3">
      <c r="A14" s="7" t="s">
        <v>414</v>
      </c>
      <c r="B14" s="76" t="s">
        <v>526</v>
      </c>
      <c r="C14" s="238">
        <v>0</v>
      </c>
      <c r="D14" s="225">
        <v>0</v>
      </c>
      <c r="E14" s="225">
        <v>0</v>
      </c>
      <c r="F14" s="225">
        <v>0</v>
      </c>
      <c r="G14" s="225">
        <v>0</v>
      </c>
      <c r="H14" s="225">
        <v>0</v>
      </c>
      <c r="I14" s="225">
        <v>1.2E-2</v>
      </c>
      <c r="J14" s="225">
        <v>2.5000000000000001E-2</v>
      </c>
      <c r="K14" s="225">
        <v>3.6999999999999998E-2</v>
      </c>
      <c r="L14" s="225">
        <v>4.9000000000000002E-2</v>
      </c>
      <c r="M14" s="225">
        <v>6.0999999999999999E-2</v>
      </c>
      <c r="N14" s="225">
        <v>7.2999999999999995E-2</v>
      </c>
      <c r="O14" s="225">
        <v>8.5000000000000006E-2</v>
      </c>
      <c r="P14" s="225">
        <v>9.6000000000000002E-2</v>
      </c>
      <c r="Q14" s="225">
        <v>0.252</v>
      </c>
      <c r="R14" s="225">
        <v>0.41</v>
      </c>
      <c r="S14" s="225">
        <v>0.56899999999999995</v>
      </c>
      <c r="T14" s="225">
        <v>0.72599999999999998</v>
      </c>
      <c r="U14" s="225">
        <v>0.88200000000000001</v>
      </c>
      <c r="V14" s="225">
        <v>1.034</v>
      </c>
      <c r="W14" s="225">
        <v>1.1819999999999999</v>
      </c>
      <c r="X14" s="225">
        <v>1.325</v>
      </c>
      <c r="Y14" s="225">
        <v>1.462</v>
      </c>
      <c r="Z14" s="225">
        <v>1.591</v>
      </c>
      <c r="AA14" s="225">
        <v>1.77</v>
      </c>
      <c r="AB14" s="225">
        <v>1.948</v>
      </c>
      <c r="AC14" s="225">
        <v>2.1269999999999998</v>
      </c>
      <c r="AD14" s="225">
        <v>2.298</v>
      </c>
      <c r="AE14" s="225">
        <v>2.4660000000000002</v>
      </c>
      <c r="AF14" s="225">
        <v>2.6309999999999998</v>
      </c>
      <c r="AG14" s="225">
        <v>2.7919999999999998</v>
      </c>
      <c r="AH14" s="225">
        <v>2.95</v>
      </c>
      <c r="AI14" s="225">
        <v>3.1040000000000001</v>
      </c>
      <c r="AJ14" s="226">
        <v>3.2549999999999999</v>
      </c>
    </row>
    <row r="15" spans="1:36" x14ac:dyDescent="0.3">
      <c r="A15" s="11" t="s">
        <v>306</v>
      </c>
      <c r="B15" s="78" t="s">
        <v>526</v>
      </c>
      <c r="C15" s="239">
        <v>7.226</v>
      </c>
      <c r="D15" s="229">
        <v>7.2359999999999998</v>
      </c>
      <c r="E15" s="229">
        <v>7.2619999999999996</v>
      </c>
      <c r="F15" s="229">
        <v>7.2409999999999997</v>
      </c>
      <c r="G15" s="229">
        <v>7.2549999999999999</v>
      </c>
      <c r="H15" s="229">
        <v>8.1890000000000001</v>
      </c>
      <c r="I15" s="229">
        <v>8.1869999999999994</v>
      </c>
      <c r="J15" s="229">
        <v>8.3469999999999995</v>
      </c>
      <c r="K15" s="229">
        <v>8.4869999999999983</v>
      </c>
      <c r="L15" s="229">
        <v>8.6269999999999989</v>
      </c>
      <c r="M15" s="229">
        <v>8.7669999999999995</v>
      </c>
      <c r="N15" s="229">
        <v>8.907</v>
      </c>
      <c r="O15" s="229">
        <v>9.0469999999999988</v>
      </c>
      <c r="P15" s="229">
        <v>9.1869999999999994</v>
      </c>
      <c r="Q15" s="229">
        <v>9.1869999999999994</v>
      </c>
      <c r="R15" s="229">
        <v>9.1869999999999994</v>
      </c>
      <c r="S15" s="229">
        <v>9.1869999999999994</v>
      </c>
      <c r="T15" s="229">
        <v>9.1869999999999994</v>
      </c>
      <c r="U15" s="229">
        <v>9.1869999999999994</v>
      </c>
      <c r="V15" s="229">
        <v>9.1869999999999994</v>
      </c>
      <c r="W15" s="229">
        <v>9.1869999999999994</v>
      </c>
      <c r="X15" s="229">
        <v>9.1869999999999994</v>
      </c>
      <c r="Y15" s="229">
        <v>9.1869999999999994</v>
      </c>
      <c r="Z15" s="229">
        <v>9.1869999999999994</v>
      </c>
      <c r="AA15" s="229">
        <v>9.1869999999999994</v>
      </c>
      <c r="AB15" s="229">
        <v>9.1869999999999994</v>
      </c>
      <c r="AC15" s="229">
        <v>9.1869999999999994</v>
      </c>
      <c r="AD15" s="229">
        <v>9.1869999999999994</v>
      </c>
      <c r="AE15" s="229">
        <v>9.1869999999999994</v>
      </c>
      <c r="AF15" s="229">
        <v>9.1869999999999994</v>
      </c>
      <c r="AG15" s="229">
        <v>9.1869999999999994</v>
      </c>
      <c r="AH15" s="229">
        <v>9.1869999999999994</v>
      </c>
      <c r="AI15" s="229">
        <v>9.1869999999999994</v>
      </c>
      <c r="AJ15" s="230">
        <v>9.1869999999999994</v>
      </c>
    </row>
    <row r="16" spans="1:36" x14ac:dyDescent="0.3">
      <c r="A16" s="3" t="s">
        <v>572</v>
      </c>
      <c r="B16" s="51"/>
      <c r="C16" s="3">
        <f>SUM(C10:C15)</f>
        <v>12.968999999999999</v>
      </c>
      <c r="D16" s="3">
        <f t="shared" ref="D16:AJ16" si="6">SUM(D10:D15)</f>
        <v>13.125</v>
      </c>
      <c r="E16" s="3">
        <f t="shared" si="6"/>
        <v>13.454999999999998</v>
      </c>
      <c r="F16" s="3">
        <f t="shared" si="6"/>
        <v>13.599</v>
      </c>
      <c r="G16" s="3">
        <f t="shared" si="6"/>
        <v>14.544</v>
      </c>
      <c r="H16" s="3">
        <f t="shared" si="6"/>
        <v>16.619</v>
      </c>
      <c r="I16" s="3">
        <f t="shared" si="6"/>
        <v>17.852</v>
      </c>
      <c r="J16" s="3">
        <f t="shared" si="6"/>
        <v>19.847999999999999</v>
      </c>
      <c r="K16" s="3">
        <f t="shared" si="6"/>
        <v>20.83</v>
      </c>
      <c r="L16" s="3">
        <f t="shared" si="6"/>
        <v>23.346999999999998</v>
      </c>
      <c r="M16" s="3">
        <f t="shared" si="6"/>
        <v>25.864999999999998</v>
      </c>
      <c r="N16" s="3">
        <f t="shared" si="6"/>
        <v>28.392000000000003</v>
      </c>
      <c r="O16" s="3">
        <f t="shared" si="6"/>
        <v>30.910000000000004</v>
      </c>
      <c r="P16" s="3">
        <f t="shared" si="6"/>
        <v>33.426000000000002</v>
      </c>
      <c r="Q16" s="3">
        <f t="shared" si="6"/>
        <v>35.997999999999998</v>
      </c>
      <c r="R16" s="3">
        <f t="shared" si="6"/>
        <v>38.561999999999998</v>
      </c>
      <c r="S16" s="3">
        <f t="shared" si="6"/>
        <v>41.137</v>
      </c>
      <c r="T16" s="3">
        <f t="shared" si="6"/>
        <v>43.708999999999996</v>
      </c>
      <c r="U16" s="3">
        <f t="shared" si="6"/>
        <v>46.280999999999999</v>
      </c>
      <c r="V16" s="3">
        <f t="shared" si="6"/>
        <v>48.847999999999992</v>
      </c>
      <c r="W16" s="3">
        <f t="shared" si="6"/>
        <v>51.402000000000001</v>
      </c>
      <c r="X16" s="3">
        <f t="shared" si="6"/>
        <v>53.96</v>
      </c>
      <c r="Y16" s="3">
        <f t="shared" si="6"/>
        <v>56.512999999999998</v>
      </c>
      <c r="Z16" s="3">
        <f t="shared" si="6"/>
        <v>59.056999999999995</v>
      </c>
      <c r="AA16" s="3">
        <f t="shared" si="6"/>
        <v>61.582000000000001</v>
      </c>
      <c r="AB16" s="3">
        <f t="shared" si="6"/>
        <v>64.105000000000004</v>
      </c>
      <c r="AC16" s="3">
        <f t="shared" si="6"/>
        <v>66.63</v>
      </c>
      <c r="AD16" s="3">
        <f t="shared" si="6"/>
        <v>69.147000000000006</v>
      </c>
      <c r="AE16" s="3">
        <f t="shared" si="6"/>
        <v>71.661000000000001</v>
      </c>
      <c r="AF16" s="3">
        <f t="shared" si="6"/>
        <v>74.170999999999992</v>
      </c>
      <c r="AG16" s="3">
        <f t="shared" si="6"/>
        <v>76.678000000000011</v>
      </c>
      <c r="AH16" s="3">
        <f t="shared" si="6"/>
        <v>79.180999999999997</v>
      </c>
      <c r="AI16" s="3">
        <f t="shared" si="6"/>
        <v>81.680999999999997</v>
      </c>
      <c r="AJ16" s="3">
        <f t="shared" si="6"/>
        <v>84.176999999999992</v>
      </c>
    </row>
    <row r="17" spans="1:36" x14ac:dyDescent="0.3">
      <c r="B17" s="51"/>
    </row>
    <row r="18" spans="1:36" x14ac:dyDescent="0.3">
      <c r="A18" s="16" t="s">
        <v>530</v>
      </c>
      <c r="B18" s="77" t="s">
        <v>529</v>
      </c>
      <c r="C18" s="17">
        <f>+IF(C10-BAU!C10&lt;0,0,C10-BAU!C10)</f>
        <v>0</v>
      </c>
      <c r="D18" s="17">
        <f>+IF(D10-BAU!D10&lt;0,0,D10-BAU!D10)</f>
        <v>0</v>
      </c>
      <c r="E18" s="17">
        <f>+IF(E10-BAU!E10&lt;0,0,E10-BAU!E10)</f>
        <v>0</v>
      </c>
      <c r="F18" s="17">
        <f>+IF(F10-BAU!F10&lt;0,0,F10-BAU!F10)</f>
        <v>0</v>
      </c>
      <c r="G18" s="17">
        <f>+IF(G10-BAU!G10&lt;0,0,G10-BAU!G10)</f>
        <v>0</v>
      </c>
      <c r="H18" s="17">
        <f>+IF(H10-BAU!H10&lt;0,0,H10-BAU!H10)</f>
        <v>0</v>
      </c>
      <c r="I18" s="17">
        <f>+IF(I10-BAU!I10&lt;0,0,I10-BAU!I10)</f>
        <v>0</v>
      </c>
      <c r="J18" s="17">
        <f>+IF(J10-BAU!J10&lt;0,0,J10-BAU!J10)</f>
        <v>0</v>
      </c>
      <c r="K18" s="18">
        <f>+IF(K3-BAU!K3&lt;0,0,K3-BAU!K3)</f>
        <v>0</v>
      </c>
      <c r="L18" s="18">
        <f>+IF(L3-BAU!L3&lt;0,0,L3-BAU!L3)</f>
        <v>1.2001538461538459</v>
      </c>
      <c r="M18" s="18">
        <f>+IF(M3-BAU!M3&lt;0,0,M3-BAU!M3)</f>
        <v>1.2001538461538459</v>
      </c>
      <c r="N18" s="18">
        <f>+IF(N3-BAU!N3&lt;0,0,N3-BAU!N3)</f>
        <v>1.2001538461538468</v>
      </c>
      <c r="O18" s="18">
        <f>+IF(O3-BAU!O3&lt;0,0,O3-BAU!O3)</f>
        <v>1.2001538461538468</v>
      </c>
      <c r="P18" s="18">
        <f>+IF(P3-BAU!P3&lt;0,0,P3-BAU!P3)</f>
        <v>1.2001538461538441</v>
      </c>
      <c r="Q18" s="18">
        <f>+IF(Q3-BAU!Q3&lt;0,0,Q3-BAU!Q3)</f>
        <v>1.2001538461538495</v>
      </c>
      <c r="R18" s="18">
        <f>+IF(R3-BAU!R3&lt;0,0,R3-BAU!R3)</f>
        <v>1.2011538461538454</v>
      </c>
      <c r="S18" s="18">
        <f>+IF(S3-BAU!S3&lt;0,0,S3-BAU!S3)</f>
        <v>1.2001538461538441</v>
      </c>
      <c r="T18" s="18">
        <f>+IF(T3-BAU!T3&lt;0,0,T3-BAU!T3)</f>
        <v>1.2001538461538459</v>
      </c>
      <c r="U18" s="18">
        <f>+IF(U3-BAU!U3&lt;0,0,U3-BAU!U3)</f>
        <v>1.2001538461538495</v>
      </c>
      <c r="V18" s="18">
        <f>+IF(V3-BAU!V3&lt;0,0,V3-BAU!V3)</f>
        <v>1.2001538461538424</v>
      </c>
      <c r="W18" s="18">
        <f>+IF(W3-BAU!W3&lt;0,0,W3-BAU!W3)</f>
        <v>1.2001538461538459</v>
      </c>
      <c r="X18" s="18">
        <f>+IF(X3-BAU!X3&lt;0,0,X3-BAU!X3)</f>
        <v>1.2001538461538495</v>
      </c>
      <c r="Y18" s="18">
        <f>+IF(Y3-BAU!Y3&lt;0,0,Y3-BAU!Y3)</f>
        <v>1.2001538461538441</v>
      </c>
      <c r="Z18" s="18">
        <f>+IF(Z3-BAU!Z3&lt;0,0,Z3-BAU!Z3)</f>
        <v>1.2001538461538477</v>
      </c>
      <c r="AA18" s="18">
        <f>+IF(AA3-BAU!AA3&lt;0,0,AA3-BAU!AA3)</f>
        <v>1.2001538461538406</v>
      </c>
      <c r="AB18" s="18">
        <f>+IF(AB3-BAU!AB3&lt;0,0,AB3-BAU!AB3)</f>
        <v>1.2001538461538495</v>
      </c>
      <c r="AC18" s="18">
        <f>+IF(AC3-BAU!AC3&lt;0,0,AC3-BAU!AC3)</f>
        <v>1.2001538461538477</v>
      </c>
      <c r="AD18" s="18">
        <f>+IF(AD3-BAU!AD3&lt;0,0,AD3-BAU!AD3)</f>
        <v>1.2011538461538471</v>
      </c>
      <c r="AE18" s="18">
        <f>+IF(AE3-BAU!AE3&lt;0,0,AE3-BAU!AE3)</f>
        <v>1.2001538461538495</v>
      </c>
      <c r="AF18" s="18">
        <f>+IF(AF3-BAU!AF3&lt;0,0,AF3-BAU!AF3)</f>
        <v>1.2001538461538424</v>
      </c>
      <c r="AG18" s="18">
        <f>+IF(AG3-BAU!AG3&lt;0,0,AG3-BAU!AG3)</f>
        <v>1.2001538461538459</v>
      </c>
      <c r="AH18" s="18">
        <f>+IF(AH3-BAU!AH3&lt;0,0,AH3-BAU!AH3)</f>
        <v>1.2001538461538459</v>
      </c>
      <c r="AI18" s="18">
        <f>+IF(AI3-BAU!AI3&lt;0,0,AI3-BAU!AI3)</f>
        <v>1.2001538461538424</v>
      </c>
      <c r="AJ18" s="19">
        <f>+IF(AJ3-BAU!AJ3&lt;0,0,AJ3-BAU!AJ3)</f>
        <v>1.2001538461538495</v>
      </c>
    </row>
    <row r="19" spans="1:36" x14ac:dyDescent="0.3">
      <c r="A19" s="7" t="s">
        <v>531</v>
      </c>
      <c r="B19" s="76" t="s">
        <v>529</v>
      </c>
      <c r="C19" s="3">
        <f>+C11-BAU!C11</f>
        <v>0</v>
      </c>
      <c r="D19" s="3">
        <f>+D11-BAU!D11</f>
        <v>0</v>
      </c>
      <c r="E19" s="3">
        <f>+E11-BAU!E11</f>
        <v>0</v>
      </c>
      <c r="F19" s="3">
        <f>+F11-BAU!F11</f>
        <v>0</v>
      </c>
      <c r="G19" s="3">
        <f>+G11-BAU!G11</f>
        <v>0</v>
      </c>
      <c r="H19" s="3">
        <f>+H11-BAU!H11</f>
        <v>0</v>
      </c>
      <c r="I19" s="3">
        <f>+I11-BAU!I11</f>
        <v>0</v>
      </c>
      <c r="J19" s="3">
        <f>+J11-BAU!J11</f>
        <v>0</v>
      </c>
      <c r="K19" s="20">
        <f>+K4-BAU!K4</f>
        <v>0.1122999999999994</v>
      </c>
      <c r="L19" s="20">
        <f>+L4-BAU!L4</f>
        <v>0.49829999999999952</v>
      </c>
      <c r="M19" s="20">
        <f>+M4-BAU!M4</f>
        <v>0.49630000000000063</v>
      </c>
      <c r="N19" s="20">
        <f>+N4-BAU!N4</f>
        <v>0.49230000000000018</v>
      </c>
      <c r="O19" s="20">
        <f>+O4-BAU!O4</f>
        <v>0.4903000000000004</v>
      </c>
      <c r="P19" s="20">
        <f>+P4-BAU!P4</f>
        <v>0.48629999999999907</v>
      </c>
      <c r="Q19" s="20">
        <f>+Q4-BAU!Q4</f>
        <v>0.48430000000000017</v>
      </c>
      <c r="R19" s="20">
        <f>+R4-BAU!R4</f>
        <v>0.48030000000000062</v>
      </c>
      <c r="S19" s="20">
        <f>+S4-BAU!S4</f>
        <v>0.47829999999999995</v>
      </c>
      <c r="T19" s="20">
        <f>+T4-BAU!T4</f>
        <v>0.47429999999999861</v>
      </c>
      <c r="U19" s="20">
        <f>+U4-BAU!U4</f>
        <v>0.47230000000000061</v>
      </c>
      <c r="V19" s="20">
        <f>+V4-BAU!V4</f>
        <v>0.46829999999999927</v>
      </c>
      <c r="W19" s="20">
        <f>+W4-BAU!W4</f>
        <v>0.46630000000000038</v>
      </c>
      <c r="X19" s="20">
        <f>+X4-BAU!X4</f>
        <v>0.46230000000000082</v>
      </c>
      <c r="Y19" s="20">
        <f>+Y4-BAU!Y4</f>
        <v>0.46030000000000015</v>
      </c>
      <c r="Z19" s="20">
        <f>+Z4-BAU!Z4</f>
        <v>0.45629999999999882</v>
      </c>
      <c r="AA19" s="20">
        <f>+AA4-BAU!AA4</f>
        <v>0.45429999999999993</v>
      </c>
      <c r="AB19" s="20">
        <f>+AB4-BAU!AB4</f>
        <v>0.45030000000000125</v>
      </c>
      <c r="AC19" s="20">
        <f>+AC4-BAU!AC4</f>
        <v>0.44829999999999881</v>
      </c>
      <c r="AD19" s="20">
        <f>+AD4-BAU!AD4</f>
        <v>0.44429999999999925</v>
      </c>
      <c r="AE19" s="20">
        <f>+AE4-BAU!AE4</f>
        <v>0.44230000000000036</v>
      </c>
      <c r="AF19" s="20">
        <f>+AF4-BAU!AF4</f>
        <v>0.43830000000000258</v>
      </c>
      <c r="AG19" s="20">
        <f>+AG4-BAU!AG4</f>
        <v>0.43630000000000013</v>
      </c>
      <c r="AH19" s="20">
        <f>+AH4-BAU!AH4</f>
        <v>0.43229999999999968</v>
      </c>
      <c r="AI19" s="20">
        <f>+AI4-BAU!AI4</f>
        <v>0.43030000000000079</v>
      </c>
      <c r="AJ19" s="21">
        <f>+AJ4-BAU!AJ4</f>
        <v>0.42629999999999946</v>
      </c>
    </row>
    <row r="20" spans="1:36" x14ac:dyDescent="0.3">
      <c r="A20" s="7" t="s">
        <v>532</v>
      </c>
      <c r="B20" s="76" t="s">
        <v>529</v>
      </c>
      <c r="C20" s="3">
        <f>+C12-BAU!C12</f>
        <v>0</v>
      </c>
      <c r="D20" s="3">
        <f>+D12-BAU!D12</f>
        <v>0</v>
      </c>
      <c r="E20" s="3">
        <f>+E12-BAU!E12</f>
        <v>0</v>
      </c>
      <c r="F20" s="3">
        <f>+F12-BAU!F12</f>
        <v>0</v>
      </c>
      <c r="G20" s="3">
        <f>+G12-BAU!G12</f>
        <v>0</v>
      </c>
      <c r="H20" s="3">
        <f>+H12-BAU!H12</f>
        <v>0</v>
      </c>
      <c r="I20" s="3">
        <f>+I12-BAU!I12</f>
        <v>0</v>
      </c>
      <c r="J20" s="3">
        <f>+J12-BAU!J12</f>
        <v>0</v>
      </c>
      <c r="K20" s="20">
        <f>+K5-BAU!K5</f>
        <v>0.04</v>
      </c>
      <c r="L20" s="20">
        <f>+L5-BAU!L5</f>
        <v>4.0000000000000036E-2</v>
      </c>
      <c r="M20" s="20">
        <f>+M5-BAU!M5</f>
        <v>3.999999999999998E-2</v>
      </c>
      <c r="N20" s="20">
        <f>+N5-BAU!N5</f>
        <v>3.999999999999998E-2</v>
      </c>
      <c r="O20" s="20">
        <f>+O5-BAU!O5</f>
        <v>3.999999999999998E-2</v>
      </c>
      <c r="P20" s="20">
        <f>+P5-BAU!P5</f>
        <v>4.0000000000000036E-2</v>
      </c>
      <c r="Q20" s="20">
        <f>+Q5-BAU!Q5</f>
        <v>7.999999999999996E-2</v>
      </c>
      <c r="R20" s="20">
        <f>+R5-BAU!R5</f>
        <v>8.0000000000000071E-2</v>
      </c>
      <c r="S20" s="20">
        <f>+S5-BAU!S5</f>
        <v>7.999999999999996E-2</v>
      </c>
      <c r="T20" s="20">
        <f>+T5-BAU!T5</f>
        <v>7.999999999999996E-2</v>
      </c>
      <c r="U20" s="20">
        <f>+U5-BAU!U5</f>
        <v>8.0000000000000071E-2</v>
      </c>
      <c r="V20" s="20">
        <f>+V5-BAU!V5</f>
        <v>7.999999999999996E-2</v>
      </c>
      <c r="W20" s="20">
        <f>+W5-BAU!W5</f>
        <v>7.999999999999996E-2</v>
      </c>
      <c r="X20" s="20">
        <f>+X5-BAU!X5</f>
        <v>8.0000000000000071E-2</v>
      </c>
      <c r="Y20" s="20">
        <f>+Y5-BAU!Y5</f>
        <v>8.0000000000000071E-2</v>
      </c>
      <c r="Z20" s="20">
        <f>+Z5-BAU!Z5</f>
        <v>7.9999999999999849E-2</v>
      </c>
      <c r="AA20" s="20">
        <f>+AA5-BAU!AA5</f>
        <v>1.0000000000000009E-2</v>
      </c>
      <c r="AB20" s="20">
        <f>+AB5-BAU!AB5</f>
        <v>1.0000000000000009E-2</v>
      </c>
      <c r="AC20" s="20">
        <f>+AC5-BAU!AC5</f>
        <v>1.0000000000000009E-2</v>
      </c>
      <c r="AD20" s="20">
        <f>+AD5-BAU!AD5</f>
        <v>1.0000000000000009E-2</v>
      </c>
      <c r="AE20" s="20">
        <f>+AE5-BAU!AE5</f>
        <v>1.0000000000000009E-2</v>
      </c>
      <c r="AF20" s="20">
        <f>+AF5-BAU!AF5</f>
        <v>1.0000000000000009E-2</v>
      </c>
      <c r="AG20" s="20">
        <f>+AG5-BAU!AG5</f>
        <v>1.0000000000000009E-2</v>
      </c>
      <c r="AH20" s="20">
        <f>+AH5-BAU!AH5</f>
        <v>1.0000000000000009E-2</v>
      </c>
      <c r="AI20" s="20">
        <f>+AI5-BAU!AI5</f>
        <v>1.0000000000000009E-2</v>
      </c>
      <c r="AJ20" s="21">
        <f>+AJ5-BAU!AJ5</f>
        <v>1.0000000000000009E-2</v>
      </c>
    </row>
    <row r="21" spans="1:36" x14ac:dyDescent="0.3">
      <c r="A21" s="7" t="s">
        <v>533</v>
      </c>
      <c r="B21" s="76" t="s">
        <v>529</v>
      </c>
      <c r="C21" s="3">
        <f>+C13-BAU!C13</f>
        <v>0</v>
      </c>
      <c r="D21" s="3">
        <f>+D13-BAU!D13</f>
        <v>0</v>
      </c>
      <c r="E21" s="3">
        <f>+E13-BAU!E13</f>
        <v>0</v>
      </c>
      <c r="F21" s="3">
        <f>+F13-BAU!F13</f>
        <v>0</v>
      </c>
      <c r="G21" s="3">
        <f>+G13-BAU!G13</f>
        <v>0</v>
      </c>
      <c r="H21" s="3">
        <f>+H13-BAU!H13</f>
        <v>0</v>
      </c>
      <c r="I21" s="3">
        <f>+I13-BAU!I13</f>
        <v>0</v>
      </c>
      <c r="J21" s="3">
        <f>+J13-BAU!J13</f>
        <v>0</v>
      </c>
      <c r="K21" s="20">
        <f>+K6-BAU!K6</f>
        <v>7.0000000000000007E-2</v>
      </c>
      <c r="L21" s="20">
        <f>+L6-BAU!L6</f>
        <v>1.0000000000000009E-2</v>
      </c>
      <c r="M21" s="20">
        <f>+M6-BAU!M6</f>
        <v>9.9999999999999811E-3</v>
      </c>
      <c r="N21" s="20">
        <f>+N6-BAU!N6</f>
        <v>2.0000000000000018E-2</v>
      </c>
      <c r="O21" s="20">
        <f>+O6-BAU!O6</f>
        <v>9.9999999999999811E-3</v>
      </c>
      <c r="P21" s="20">
        <f>+P6-BAU!P6</f>
        <v>1.0000000000000009E-2</v>
      </c>
      <c r="Q21" s="20">
        <f>+Q6-BAU!Q6</f>
        <v>1.999999999999999E-2</v>
      </c>
      <c r="R21" s="20">
        <f>+R6-BAU!R6</f>
        <v>1.0000000000000009E-2</v>
      </c>
      <c r="S21" s="20">
        <f>+S6-BAU!S6</f>
        <v>1.999999999999999E-2</v>
      </c>
      <c r="T21" s="20">
        <f>+T6-BAU!T6</f>
        <v>2.0000000000000018E-2</v>
      </c>
      <c r="U21" s="20">
        <f>+U6-BAU!U6</f>
        <v>2.0000000000000018E-2</v>
      </c>
      <c r="V21" s="20">
        <f>+V6-BAU!V6</f>
        <v>1.9999999999999962E-2</v>
      </c>
      <c r="W21" s="20">
        <f>+W6-BAU!W6</f>
        <v>1.0000000000000009E-2</v>
      </c>
      <c r="X21" s="20">
        <f>+X6-BAU!X6</f>
        <v>2.0000000000000018E-2</v>
      </c>
      <c r="Y21" s="20">
        <f>+Y6-BAU!Y6</f>
        <v>1.9999999999999962E-2</v>
      </c>
      <c r="Z21" s="20">
        <f>+Z6-BAU!Z6</f>
        <v>2.0000000000000018E-2</v>
      </c>
      <c r="AA21" s="20">
        <f>+AA6-BAU!AA6</f>
        <v>2.0000000000000018E-2</v>
      </c>
      <c r="AB21" s="20">
        <f>+AB6-BAU!AB6</f>
        <v>1.9999999999999962E-2</v>
      </c>
      <c r="AC21" s="20">
        <f>+AC6-BAU!AC6</f>
        <v>2.0000000000000018E-2</v>
      </c>
      <c r="AD21" s="20">
        <f>+AD6-BAU!AD6</f>
        <v>2.0000000000000018E-2</v>
      </c>
      <c r="AE21" s="20">
        <f>+AE6-BAU!AE6</f>
        <v>1.9999999999999962E-2</v>
      </c>
      <c r="AF21" s="20">
        <f>+AF6-BAU!AF6</f>
        <v>2.0000000000000018E-2</v>
      </c>
      <c r="AG21" s="20">
        <f>+AG6-BAU!AG6</f>
        <v>2.0000000000000018E-2</v>
      </c>
      <c r="AH21" s="20">
        <f>+AH6-BAU!AH6</f>
        <v>2.0000000000000018E-2</v>
      </c>
      <c r="AI21" s="20">
        <f>+AI6-BAU!AI6</f>
        <v>2.0000000000000018E-2</v>
      </c>
      <c r="AJ21" s="21">
        <f>+AJ6-BAU!AJ6</f>
        <v>1.9999999999999907E-2</v>
      </c>
    </row>
    <row r="22" spans="1:36" x14ac:dyDescent="0.3">
      <c r="A22" s="7" t="s">
        <v>534</v>
      </c>
      <c r="B22" s="76" t="s">
        <v>529</v>
      </c>
      <c r="C22" s="3">
        <f t="shared" ref="C22:J22" si="7">+C14</f>
        <v>0</v>
      </c>
      <c r="D22" s="3">
        <f t="shared" si="7"/>
        <v>0</v>
      </c>
      <c r="E22" s="3">
        <f t="shared" si="7"/>
        <v>0</v>
      </c>
      <c r="F22" s="3">
        <f t="shared" si="7"/>
        <v>0</v>
      </c>
      <c r="G22" s="3">
        <f t="shared" si="7"/>
        <v>0</v>
      </c>
      <c r="H22" s="3">
        <f t="shared" si="7"/>
        <v>0</v>
      </c>
      <c r="I22" s="3">
        <f t="shared" si="7"/>
        <v>1.2E-2</v>
      </c>
      <c r="J22" s="3">
        <f t="shared" si="7"/>
        <v>2.5000000000000001E-2</v>
      </c>
      <c r="K22" s="20">
        <f>+K7</f>
        <v>1.1999999999999997E-2</v>
      </c>
      <c r="L22" s="20">
        <f t="shared" ref="L22:AJ22" si="8">+L7</f>
        <v>1.2000000000000004E-2</v>
      </c>
      <c r="M22" s="20">
        <f t="shared" si="8"/>
        <v>1.1999999999999997E-2</v>
      </c>
      <c r="N22" s="20">
        <f t="shared" si="8"/>
        <v>1.1999999999999997E-2</v>
      </c>
      <c r="O22" s="20">
        <f t="shared" si="8"/>
        <v>1.2000000000000011E-2</v>
      </c>
      <c r="P22" s="20">
        <f t="shared" si="8"/>
        <v>1.0999999999999996E-2</v>
      </c>
      <c r="Q22" s="20">
        <f t="shared" si="8"/>
        <v>0.156</v>
      </c>
      <c r="R22" s="20">
        <f t="shared" si="8"/>
        <v>0.15799999999999997</v>
      </c>
      <c r="S22" s="20">
        <f t="shared" si="8"/>
        <v>0.15899999999999997</v>
      </c>
      <c r="T22" s="20">
        <f t="shared" si="8"/>
        <v>0.15700000000000003</v>
      </c>
      <c r="U22" s="20">
        <f t="shared" si="8"/>
        <v>0.15600000000000003</v>
      </c>
      <c r="V22" s="20">
        <f t="shared" si="8"/>
        <v>0.15200000000000002</v>
      </c>
      <c r="W22" s="20">
        <f t="shared" si="8"/>
        <v>0.14799999999999991</v>
      </c>
      <c r="X22" s="20">
        <f t="shared" si="8"/>
        <v>0.14300000000000002</v>
      </c>
      <c r="Y22" s="20">
        <f t="shared" si="8"/>
        <v>0.13700000000000001</v>
      </c>
      <c r="Z22" s="20">
        <f t="shared" si="8"/>
        <v>0.129</v>
      </c>
      <c r="AA22" s="20">
        <f t="shared" si="8"/>
        <v>0.17900000000000005</v>
      </c>
      <c r="AB22" s="20">
        <f t="shared" si="8"/>
        <v>0.17799999999999994</v>
      </c>
      <c r="AC22" s="20">
        <f t="shared" si="8"/>
        <v>0.17899999999999983</v>
      </c>
      <c r="AD22" s="20">
        <f t="shared" si="8"/>
        <v>0.17100000000000026</v>
      </c>
      <c r="AE22" s="20">
        <f t="shared" si="8"/>
        <v>0.16800000000000015</v>
      </c>
      <c r="AF22" s="20">
        <f t="shared" si="8"/>
        <v>0.16499999999999959</v>
      </c>
      <c r="AG22" s="20">
        <f t="shared" si="8"/>
        <v>0.16100000000000003</v>
      </c>
      <c r="AH22" s="20">
        <f t="shared" si="8"/>
        <v>0.15800000000000036</v>
      </c>
      <c r="AI22" s="20">
        <f t="shared" si="8"/>
        <v>0.15399999999999991</v>
      </c>
      <c r="AJ22" s="21">
        <f t="shared" si="8"/>
        <v>0.1509999999999998</v>
      </c>
    </row>
    <row r="23" spans="1:36" x14ac:dyDescent="0.3">
      <c r="A23" s="11" t="s">
        <v>535</v>
      </c>
      <c r="B23" s="78" t="s">
        <v>529</v>
      </c>
      <c r="C23" s="22">
        <f>+C15-BAU!C15</f>
        <v>0</v>
      </c>
      <c r="D23" s="22">
        <f>+D15-BAU!D15</f>
        <v>0</v>
      </c>
      <c r="E23" s="22">
        <f>+E15-BAU!E15</f>
        <v>0</v>
      </c>
      <c r="F23" s="22">
        <f>+F15-BAU!F15</f>
        <v>0</v>
      </c>
      <c r="G23" s="22">
        <f>+G15-BAU!G15</f>
        <v>0</v>
      </c>
      <c r="H23" s="22">
        <f>+H15-BAU!H15</f>
        <v>0</v>
      </c>
      <c r="I23" s="22">
        <f>+I15-BAU!I15</f>
        <v>0</v>
      </c>
      <c r="J23" s="22">
        <f>+J15-BAU!J15</f>
        <v>0</v>
      </c>
      <c r="K23" s="23">
        <f>+K8-BAU!K8</f>
        <v>0.13999999999999879</v>
      </c>
      <c r="L23" s="23">
        <f>+L8-BAU!L8</f>
        <v>0.14000000000000057</v>
      </c>
      <c r="M23" s="23">
        <f>+M8-BAU!M8</f>
        <v>0.14000000000000057</v>
      </c>
      <c r="N23" s="23">
        <f>+N8-BAU!N8</f>
        <v>0.14000000000000057</v>
      </c>
      <c r="O23" s="23">
        <f>+O8-BAU!O8</f>
        <v>0.13999999999999879</v>
      </c>
      <c r="P23" s="23">
        <f>+P8-BAU!P8</f>
        <v>0.14000000000000057</v>
      </c>
      <c r="Q23" s="23">
        <f>+Q8-BAU!Q8</f>
        <v>0</v>
      </c>
      <c r="R23" s="23">
        <f>+R8-BAU!R8</f>
        <v>0</v>
      </c>
      <c r="S23" s="23">
        <f>+S8-BAU!S8</f>
        <v>0</v>
      </c>
      <c r="T23" s="23">
        <f>+T8-BAU!T8</f>
        <v>0</v>
      </c>
      <c r="U23" s="23">
        <f>+U8-BAU!U8</f>
        <v>0</v>
      </c>
      <c r="V23" s="23">
        <f>+V8-BAU!V8</f>
        <v>0</v>
      </c>
      <c r="W23" s="23">
        <f>+W8-BAU!W8</f>
        <v>0</v>
      </c>
      <c r="X23" s="23">
        <f>+X8-BAU!X8</f>
        <v>0</v>
      </c>
      <c r="Y23" s="23">
        <f>+Y8-BAU!Y8</f>
        <v>0</v>
      </c>
      <c r="Z23" s="23">
        <f>+Z8-BAU!Z8</f>
        <v>0</v>
      </c>
      <c r="AA23" s="23">
        <f>+AA8-BAU!AA8</f>
        <v>0</v>
      </c>
      <c r="AB23" s="23">
        <f>+AB8-BAU!AB8</f>
        <v>0</v>
      </c>
      <c r="AC23" s="23">
        <f>+AC8-BAU!AC8</f>
        <v>0</v>
      </c>
      <c r="AD23" s="23">
        <f>+AD8-BAU!AD8</f>
        <v>0</v>
      </c>
      <c r="AE23" s="23">
        <f>+AE8-BAU!AE8</f>
        <v>0</v>
      </c>
      <c r="AF23" s="23">
        <f>+AF8-BAU!AF8</f>
        <v>0</v>
      </c>
      <c r="AG23" s="23">
        <f>+AG8-BAU!AG8</f>
        <v>0</v>
      </c>
      <c r="AH23" s="23">
        <f>+AH8-BAU!AH8</f>
        <v>0</v>
      </c>
      <c r="AI23" s="23">
        <f>+AI8-BAU!AI8</f>
        <v>0</v>
      </c>
      <c r="AJ23" s="24">
        <f>+AJ8-BAU!AJ8</f>
        <v>0</v>
      </c>
    </row>
    <row r="24" spans="1:36" x14ac:dyDescent="0.3">
      <c r="B24" s="51"/>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row>
    <row r="25" spans="1:36" x14ac:dyDescent="0.3">
      <c r="B25" s="51"/>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row>
    <row r="26" spans="1:36" x14ac:dyDescent="0.3">
      <c r="A26" s="16" t="s">
        <v>307</v>
      </c>
      <c r="B26" s="77" t="s">
        <v>526</v>
      </c>
      <c r="C26" s="222">
        <v>1446720000</v>
      </c>
      <c r="D26" s="222">
        <v>1236400000</v>
      </c>
      <c r="E26" s="222">
        <v>1021680000</v>
      </c>
      <c r="F26" s="222">
        <v>896720000</v>
      </c>
      <c r="G26" s="222">
        <v>836000000</v>
      </c>
      <c r="H26" s="222">
        <v>799040000</v>
      </c>
      <c r="I26" s="222">
        <v>667040000</v>
      </c>
      <c r="J26" s="222">
        <v>522532765.18689305</v>
      </c>
      <c r="K26" s="222">
        <v>449748118.93980068</v>
      </c>
      <c r="L26" s="222">
        <v>387101793.35365212</v>
      </c>
      <c r="M26" s="222">
        <v>333181601.22793281</v>
      </c>
      <c r="N26" s="222">
        <v>286772061.7749545</v>
      </c>
      <c r="O26" s="222">
        <v>246827000.9855628</v>
      </c>
      <c r="P26" s="222">
        <v>212445968.54534951</v>
      </c>
      <c r="Q26" s="222">
        <v>182853939.68632928</v>
      </c>
      <c r="R26" s="222">
        <v>157383844.40877005</v>
      </c>
      <c r="S26" s="222">
        <v>135461530.24306864</v>
      </c>
      <c r="T26" s="222">
        <v>116592819.57895333</v>
      </c>
      <c r="U26" s="222">
        <v>100352369.80549279</v>
      </c>
      <c r="V26" s="222">
        <v>100000000</v>
      </c>
      <c r="W26" s="222">
        <v>100000000</v>
      </c>
      <c r="X26" s="222">
        <v>100000000</v>
      </c>
      <c r="Y26" s="222">
        <v>100000000</v>
      </c>
      <c r="Z26" s="222">
        <v>100000000</v>
      </c>
      <c r="AA26" s="222">
        <v>100000000</v>
      </c>
      <c r="AB26" s="222">
        <v>100000000</v>
      </c>
      <c r="AC26" s="222">
        <v>100000000</v>
      </c>
      <c r="AD26" s="222">
        <v>100000000</v>
      </c>
      <c r="AE26" s="222">
        <v>100000000</v>
      </c>
      <c r="AF26" s="222">
        <v>100000000</v>
      </c>
      <c r="AG26" s="222">
        <v>100000000</v>
      </c>
      <c r="AH26" s="222">
        <v>100000000</v>
      </c>
      <c r="AI26" s="222">
        <v>100000000</v>
      </c>
      <c r="AJ26" s="223">
        <v>100000000</v>
      </c>
    </row>
    <row r="27" spans="1:36" x14ac:dyDescent="0.3">
      <c r="A27" s="7" t="s">
        <v>421</v>
      </c>
      <c r="B27" s="76" t="s">
        <v>526</v>
      </c>
      <c r="C27" s="224">
        <v>1686960000</v>
      </c>
      <c r="D27" s="224">
        <v>1600720000</v>
      </c>
      <c r="E27" s="224">
        <v>1518000000</v>
      </c>
      <c r="F27" s="224">
        <v>1365760000</v>
      </c>
      <c r="G27" s="224">
        <v>1294480000</v>
      </c>
      <c r="H27" s="224">
        <v>1163360000</v>
      </c>
      <c r="I27" s="224">
        <v>1020800000</v>
      </c>
      <c r="J27" s="224">
        <v>1065558822.6134236</v>
      </c>
      <c r="K27" s="224">
        <v>1013590905.6062254</v>
      </c>
      <c r="L27" s="224">
        <v>964157493.81896734</v>
      </c>
      <c r="M27" s="224">
        <v>917134977.97346711</v>
      </c>
      <c r="N27" s="224">
        <v>872405777.28717601</v>
      </c>
      <c r="O27" s="224">
        <v>829858045.4599787</v>
      </c>
      <c r="P27" s="224">
        <v>789385391.00018275</v>
      </c>
      <c r="Q27" s="224">
        <v>750886611.19037509</v>
      </c>
      <c r="R27" s="224">
        <v>714265439.02791166</v>
      </c>
      <c r="S27" s="224">
        <v>679430302.50727022</v>
      </c>
      <c r="T27" s="224">
        <v>646294095.64233685</v>
      </c>
      <c r="U27" s="224">
        <v>614773960.65606952</v>
      </c>
      <c r="V27" s="224">
        <v>584791080.79289758</v>
      </c>
      <c r="W27" s="224">
        <v>556270483.23577845</v>
      </c>
      <c r="X27" s="224">
        <v>529140851.63510364</v>
      </c>
      <c r="Y27" s="224">
        <v>503334347.78067738</v>
      </c>
      <c r="Z27" s="224">
        <v>478786441.97085595</v>
      </c>
      <c r="AA27" s="225">
        <v>455435751.65468174</v>
      </c>
      <c r="AB27" s="225">
        <v>433223887.943533</v>
      </c>
      <c r="AC27" s="225">
        <v>412095309.60848868</v>
      </c>
      <c r="AD27" s="225">
        <v>391997184.19832635</v>
      </c>
      <c r="AE27" s="225">
        <v>372879255.93087435</v>
      </c>
      <c r="AF27" s="225">
        <v>354693720.02738011</v>
      </c>
      <c r="AG27" s="225">
        <v>337395103.1756621</v>
      </c>
      <c r="AH27" s="225">
        <v>320940149.82314402</v>
      </c>
      <c r="AI27" s="225">
        <v>305287714.01544231</v>
      </c>
      <c r="AJ27" s="226">
        <v>290398656.51004761</v>
      </c>
    </row>
    <row r="28" spans="1:36" x14ac:dyDescent="0.3">
      <c r="A28" s="7" t="s">
        <v>422</v>
      </c>
      <c r="B28" s="76" t="s">
        <v>526</v>
      </c>
      <c r="C28" s="225">
        <v>4788960000</v>
      </c>
      <c r="D28" s="225">
        <v>4684240000</v>
      </c>
      <c r="E28" s="225">
        <v>4684240000</v>
      </c>
      <c r="F28" s="225">
        <v>3753200000</v>
      </c>
      <c r="G28" s="225">
        <v>3177680000</v>
      </c>
      <c r="H28" s="225">
        <v>2785200000</v>
      </c>
      <c r="I28" s="225">
        <v>3060640000</v>
      </c>
      <c r="J28" s="225">
        <v>2464000000</v>
      </c>
      <c r="K28" s="225">
        <v>2791572729.6016908</v>
      </c>
      <c r="L28" s="225">
        <v>2655426121.0309038</v>
      </c>
      <c r="M28" s="225">
        <v>2525919460.9123902</v>
      </c>
      <c r="N28" s="225">
        <v>2402728915.1388464</v>
      </c>
      <c r="O28" s="225">
        <v>2285546443.17875</v>
      </c>
      <c r="P28" s="225">
        <v>2174079027.8145761</v>
      </c>
      <c r="Q28" s="225">
        <v>2068047942.4471309</v>
      </c>
      <c r="R28" s="225">
        <v>1967188054.1338699</v>
      </c>
      <c r="S28" s="225">
        <v>1871247160.6184404</v>
      </c>
      <c r="T28" s="225">
        <v>1779985359.6936746</v>
      </c>
      <c r="U28" s="225">
        <v>1693174449.3211105</v>
      </c>
      <c r="V28" s="225">
        <v>1610597357.0070333</v>
      </c>
      <c r="W28" s="225">
        <v>1532047597.0081711</v>
      </c>
      <c r="X28" s="225">
        <v>1457328754.0097845</v>
      </c>
      <c r="Y28" s="225">
        <v>1386253991.98507</v>
      </c>
      <c r="Z28" s="225">
        <v>1318645587.0077755</v>
      </c>
      <c r="AA28" s="225">
        <v>1254334482.8498125</v>
      </c>
      <c r="AB28" s="225">
        <v>1193159868.2526276</v>
      </c>
      <c r="AC28" s="225">
        <v>1134968774.8152947</v>
      </c>
      <c r="AD28" s="225">
        <v>1079615694.4938335</v>
      </c>
      <c r="AE28" s="225">
        <v>1026962215.7553079</v>
      </c>
      <c r="AF28" s="225">
        <v>976876677.47689962</v>
      </c>
      <c r="AG28" s="225">
        <v>929233839.7245208</v>
      </c>
      <c r="AH28" s="225">
        <v>883914570.58774447</v>
      </c>
      <c r="AI28" s="225">
        <v>840805548.28797626</v>
      </c>
      <c r="AJ28" s="226">
        <v>799798977.8149786</v>
      </c>
    </row>
    <row r="29" spans="1:36" x14ac:dyDescent="0.3">
      <c r="A29" s="7" t="s">
        <v>430</v>
      </c>
      <c r="B29" s="76" t="s">
        <v>526</v>
      </c>
      <c r="C29" s="225">
        <v>660000000</v>
      </c>
      <c r="D29" s="225">
        <v>616000000</v>
      </c>
      <c r="E29" s="225">
        <v>281600000</v>
      </c>
      <c r="F29" s="225">
        <v>264000000</v>
      </c>
      <c r="G29" s="225">
        <v>249040000</v>
      </c>
      <c r="H29" s="225">
        <v>315040000</v>
      </c>
      <c r="I29" s="225">
        <v>240240000</v>
      </c>
      <c r="J29" s="225">
        <v>156988988.64046752</v>
      </c>
      <c r="K29" s="225">
        <v>128531712.89456071</v>
      </c>
      <c r="L29" s="225">
        <v>105232866.09256661</v>
      </c>
      <c r="M29" s="225">
        <v>86157383.704521522</v>
      </c>
      <c r="N29" s="225">
        <v>70539699.643631533</v>
      </c>
      <c r="O29" s="225">
        <v>57753021.411125101</v>
      </c>
      <c r="P29" s="225">
        <v>47284174.712459259</v>
      </c>
      <c r="Q29" s="225">
        <v>38713007.971002623</v>
      </c>
      <c r="R29" s="225">
        <v>31695530.170012891</v>
      </c>
      <c r="S29" s="225">
        <v>30000000</v>
      </c>
      <c r="T29" s="225">
        <v>30000000</v>
      </c>
      <c r="U29" s="225">
        <v>30000000</v>
      </c>
      <c r="V29" s="225">
        <v>30000000</v>
      </c>
      <c r="W29" s="225">
        <v>30000000</v>
      </c>
      <c r="X29" s="225">
        <v>30000000</v>
      </c>
      <c r="Y29" s="225">
        <v>30000000</v>
      </c>
      <c r="Z29" s="225">
        <v>30000000</v>
      </c>
      <c r="AA29" s="225">
        <v>30000000</v>
      </c>
      <c r="AB29" s="225">
        <v>30000000</v>
      </c>
      <c r="AC29" s="225">
        <v>30000000</v>
      </c>
      <c r="AD29" s="225">
        <v>30000000</v>
      </c>
      <c r="AE29" s="225">
        <v>30000000</v>
      </c>
      <c r="AF29" s="225">
        <v>30000000</v>
      </c>
      <c r="AG29" s="225">
        <v>30000000</v>
      </c>
      <c r="AH29" s="225">
        <v>30000000</v>
      </c>
      <c r="AI29" s="225">
        <v>30000000</v>
      </c>
      <c r="AJ29" s="226">
        <v>30000000</v>
      </c>
    </row>
    <row r="30" spans="1:36" x14ac:dyDescent="0.3">
      <c r="A30" s="7" t="s">
        <v>423</v>
      </c>
      <c r="B30" s="76" t="s">
        <v>526</v>
      </c>
      <c r="C30" s="227">
        <v>880000000</v>
      </c>
      <c r="D30" s="227">
        <v>880000000</v>
      </c>
      <c r="E30" s="227">
        <v>880000000</v>
      </c>
      <c r="F30" s="227">
        <v>880000000</v>
      </c>
      <c r="G30" s="227">
        <v>856533333.33333337</v>
      </c>
      <c r="H30" s="227">
        <v>833066666.66666663</v>
      </c>
      <c r="I30" s="227">
        <v>809600000</v>
      </c>
      <c r="J30" s="227">
        <v>786133333.33333337</v>
      </c>
      <c r="K30" s="227">
        <v>762666666.66666663</v>
      </c>
      <c r="L30" s="227">
        <v>739200000</v>
      </c>
      <c r="M30" s="227">
        <v>715733333.33333337</v>
      </c>
      <c r="N30" s="227">
        <v>692266666.66666663</v>
      </c>
      <c r="O30" s="227">
        <v>668800000</v>
      </c>
      <c r="P30" s="227">
        <v>645333333.33333325</v>
      </c>
      <c r="Q30" s="227">
        <v>621866666.66666675</v>
      </c>
      <c r="R30" s="227">
        <v>598400000</v>
      </c>
      <c r="S30" s="227">
        <v>574933333.33333325</v>
      </c>
      <c r="T30" s="227">
        <v>551466666.66666675</v>
      </c>
      <c r="U30" s="227">
        <v>528000000</v>
      </c>
      <c r="V30" s="227">
        <v>504533333.33333325</v>
      </c>
      <c r="W30" s="227">
        <v>481066666.66666675</v>
      </c>
      <c r="X30" s="227">
        <v>457600000</v>
      </c>
      <c r="Y30" s="227">
        <v>434133333.33333331</v>
      </c>
      <c r="Z30" s="227">
        <v>410666666.66666663</v>
      </c>
      <c r="AA30" s="227">
        <v>387200000</v>
      </c>
      <c r="AB30" s="227">
        <v>363733333.33333337</v>
      </c>
      <c r="AC30" s="227">
        <v>340266666.66666663</v>
      </c>
      <c r="AD30" s="227">
        <v>316800000</v>
      </c>
      <c r="AE30" s="227">
        <v>293333333.33333337</v>
      </c>
      <c r="AF30" s="227">
        <v>269866666.66666663</v>
      </c>
      <c r="AG30" s="227">
        <v>246400000</v>
      </c>
      <c r="AH30" s="227">
        <v>222933333.33333337</v>
      </c>
      <c r="AI30" s="227">
        <v>199466666.66666663</v>
      </c>
      <c r="AJ30" s="228">
        <v>176000000</v>
      </c>
    </row>
    <row r="31" spans="1:36" x14ac:dyDescent="0.3">
      <c r="A31" s="11" t="s">
        <v>424</v>
      </c>
      <c r="B31" s="78" t="s">
        <v>526</v>
      </c>
      <c r="C31" s="229">
        <v>1874400000</v>
      </c>
      <c r="D31" s="229">
        <v>1468720000</v>
      </c>
      <c r="E31" s="229">
        <v>1806640000</v>
      </c>
      <c r="F31" s="229">
        <v>1892880000</v>
      </c>
      <c r="G31" s="229">
        <v>2081200000</v>
      </c>
      <c r="H31" s="229">
        <v>2686640000</v>
      </c>
      <c r="I31" s="229">
        <v>2469280000</v>
      </c>
      <c r="J31" s="229">
        <v>2469280000</v>
      </c>
      <c r="K31" s="229">
        <v>2469280000</v>
      </c>
      <c r="L31" s="229">
        <v>2469280000</v>
      </c>
      <c r="M31" s="229">
        <v>2469280000</v>
      </c>
      <c r="N31" s="229">
        <v>2469280000</v>
      </c>
      <c r="O31" s="229">
        <v>2469280000</v>
      </c>
      <c r="P31" s="229">
        <v>2469280000</v>
      </c>
      <c r="Q31" s="229">
        <v>2469280000</v>
      </c>
      <c r="R31" s="229">
        <v>2469280000</v>
      </c>
      <c r="S31" s="229">
        <v>2469280000</v>
      </c>
      <c r="T31" s="229">
        <v>2469280000</v>
      </c>
      <c r="U31" s="229">
        <v>2469280000</v>
      </c>
      <c r="V31" s="229">
        <v>2469280000</v>
      </c>
      <c r="W31" s="229">
        <v>2469280000</v>
      </c>
      <c r="X31" s="229">
        <v>2469280000</v>
      </c>
      <c r="Y31" s="229">
        <v>2469280000</v>
      </c>
      <c r="Z31" s="229">
        <v>2469280000</v>
      </c>
      <c r="AA31" s="229">
        <v>2469280000</v>
      </c>
      <c r="AB31" s="229">
        <v>2469280000</v>
      </c>
      <c r="AC31" s="229">
        <v>2469280000</v>
      </c>
      <c r="AD31" s="229">
        <v>2469280000</v>
      </c>
      <c r="AE31" s="229">
        <v>2469280000</v>
      </c>
      <c r="AF31" s="229">
        <v>2469280000</v>
      </c>
      <c r="AG31" s="229">
        <v>2469280000</v>
      </c>
      <c r="AH31" s="229">
        <v>2469280000</v>
      </c>
      <c r="AI31" s="229">
        <v>2469280000</v>
      </c>
      <c r="AJ31" s="230">
        <v>2469280000</v>
      </c>
    </row>
    <row r="32" spans="1:36" x14ac:dyDescent="0.3">
      <c r="A32" s="16" t="s">
        <v>419</v>
      </c>
      <c r="B32" s="79" t="s">
        <v>529</v>
      </c>
      <c r="C32" s="18">
        <f t="shared" ref="C32:AI32" si="9">+C26*C18</f>
        <v>0</v>
      </c>
      <c r="D32" s="18">
        <f t="shared" si="9"/>
        <v>0</v>
      </c>
      <c r="E32" s="18">
        <f t="shared" si="9"/>
        <v>0</v>
      </c>
      <c r="F32" s="18">
        <f t="shared" si="9"/>
        <v>0</v>
      </c>
      <c r="G32" s="18">
        <f t="shared" si="9"/>
        <v>0</v>
      </c>
      <c r="H32" s="18">
        <f t="shared" si="9"/>
        <v>0</v>
      </c>
      <c r="I32" s="18">
        <f t="shared" si="9"/>
        <v>0</v>
      </c>
      <c r="J32" s="18">
        <f t="shared" si="9"/>
        <v>0</v>
      </c>
      <c r="K32" s="18">
        <f t="shared" si="9"/>
        <v>0</v>
      </c>
      <c r="L32" s="18">
        <f t="shared" si="9"/>
        <v>464581706.14643687</v>
      </c>
      <c r="M32" s="18">
        <f t="shared" si="9"/>
        <v>399869180.18140054</v>
      </c>
      <c r="N32" s="18">
        <f t="shared" si="9"/>
        <v>344170592.9086802</v>
      </c>
      <c r="O32" s="18">
        <f t="shared" si="9"/>
        <v>296230374.56744254</v>
      </c>
      <c r="P32" s="18">
        <f t="shared" si="9"/>
        <v>254967846.24957982</v>
      </c>
      <c r="Q32" s="18">
        <f t="shared" si="9"/>
        <v>219452858.99893209</v>
      </c>
      <c r="R32" s="18">
        <f t="shared" si="9"/>
        <v>189042210.03407252</v>
      </c>
      <c r="S32" s="18">
        <f t="shared" si="9"/>
        <v>162574676.52710411</v>
      </c>
      <c r="T32" s="18">
        <f t="shared" si="9"/>
        <v>139929320.85160226</v>
      </c>
      <c r="U32" s="18">
        <f t="shared" si="9"/>
        <v>120438282.59271561</v>
      </c>
      <c r="V32" s="18">
        <f t="shared" si="9"/>
        <v>120015384.61538424</v>
      </c>
      <c r="W32" s="18">
        <f t="shared" si="9"/>
        <v>120015384.61538459</v>
      </c>
      <c r="X32" s="18">
        <f t="shared" si="9"/>
        <v>120015384.61538495</v>
      </c>
      <c r="Y32" s="18">
        <f t="shared" si="9"/>
        <v>120015384.61538441</v>
      </c>
      <c r="Z32" s="18">
        <f>+Z26*Z18</f>
        <v>120015384.61538477</v>
      </c>
      <c r="AA32" s="18">
        <f t="shared" si="9"/>
        <v>120015384.61538406</v>
      </c>
      <c r="AB32" s="18">
        <f t="shared" si="9"/>
        <v>120015384.61538495</v>
      </c>
      <c r="AC32" s="18">
        <f t="shared" si="9"/>
        <v>120015384.61538477</v>
      </c>
      <c r="AD32" s="18">
        <f t="shared" si="9"/>
        <v>120115384.61538471</v>
      </c>
      <c r="AE32" s="18">
        <f t="shared" si="9"/>
        <v>120015384.61538495</v>
      </c>
      <c r="AF32" s="18">
        <f t="shared" si="9"/>
        <v>120015384.61538424</v>
      </c>
      <c r="AG32" s="18">
        <f t="shared" si="9"/>
        <v>120015384.61538459</v>
      </c>
      <c r="AH32" s="18">
        <f t="shared" si="9"/>
        <v>120015384.61538459</v>
      </c>
      <c r="AI32" s="18">
        <f t="shared" si="9"/>
        <v>120015384.61538424</v>
      </c>
      <c r="AJ32" s="19">
        <f>+AJ26*AJ18</f>
        <v>120015384.61538495</v>
      </c>
    </row>
    <row r="33" spans="1:36" x14ac:dyDescent="0.3">
      <c r="A33" s="7" t="s">
        <v>420</v>
      </c>
      <c r="B33" s="80" t="s">
        <v>529</v>
      </c>
      <c r="C33" s="20">
        <f>+C27*C19</f>
        <v>0</v>
      </c>
      <c r="D33" s="20">
        <f t="shared" ref="D33:AJ33" si="10">+D27*D19</f>
        <v>0</v>
      </c>
      <c r="E33" s="20">
        <f t="shared" si="10"/>
        <v>0</v>
      </c>
      <c r="F33" s="20">
        <f t="shared" si="10"/>
        <v>0</v>
      </c>
      <c r="G33" s="20">
        <f t="shared" si="10"/>
        <v>0</v>
      </c>
      <c r="H33" s="20">
        <f t="shared" si="10"/>
        <v>0</v>
      </c>
      <c r="I33" s="20">
        <f t="shared" si="10"/>
        <v>0</v>
      </c>
      <c r="J33" s="20">
        <f t="shared" si="10"/>
        <v>0</v>
      </c>
      <c r="K33" s="20">
        <f t="shared" si="10"/>
        <v>113826258.69957851</v>
      </c>
      <c r="L33" s="20">
        <f t="shared" si="10"/>
        <v>480439679.16999096</v>
      </c>
      <c r="M33" s="20">
        <f t="shared" si="10"/>
        <v>455174089.5682323</v>
      </c>
      <c r="N33" s="20">
        <f t="shared" si="10"/>
        <v>429485364.15847689</v>
      </c>
      <c r="O33" s="20">
        <f t="shared" si="10"/>
        <v>406879399.68902791</v>
      </c>
      <c r="P33" s="20">
        <f t="shared" si="10"/>
        <v>383878115.64338815</v>
      </c>
      <c r="Q33" s="20">
        <f t="shared" si="10"/>
        <v>363654385.7994988</v>
      </c>
      <c r="R33" s="20">
        <f t="shared" si="10"/>
        <v>343061690.3651064</v>
      </c>
      <c r="S33" s="20">
        <f t="shared" si="10"/>
        <v>324971513.68922728</v>
      </c>
      <c r="T33" s="20">
        <f t="shared" si="10"/>
        <v>306537289.56315947</v>
      </c>
      <c r="U33" s="20">
        <f t="shared" si="10"/>
        <v>290357741.61786199</v>
      </c>
      <c r="V33" s="20">
        <f t="shared" si="10"/>
        <v>273857663.13531351</v>
      </c>
      <c r="W33" s="20">
        <f t="shared" si="10"/>
        <v>259388926.33284369</v>
      </c>
      <c r="X33" s="20">
        <f t="shared" si="10"/>
        <v>244621815.71090886</v>
      </c>
      <c r="Y33" s="20">
        <f t="shared" si="10"/>
        <v>231684800.28344586</v>
      </c>
      <c r="Z33" s="20">
        <f t="shared" si="10"/>
        <v>218470253.47130102</v>
      </c>
      <c r="AA33" s="20">
        <f t="shared" si="10"/>
        <v>206904461.97672188</v>
      </c>
      <c r="AB33" s="20">
        <f t="shared" si="10"/>
        <v>195080716.74097344</v>
      </c>
      <c r="AC33" s="20">
        <f t="shared" si="10"/>
        <v>184742327.29748499</v>
      </c>
      <c r="AD33" s="20">
        <f t="shared" si="10"/>
        <v>174164348.93931609</v>
      </c>
      <c r="AE33" s="20">
        <f t="shared" si="10"/>
        <v>164924494.89822584</v>
      </c>
      <c r="AF33" s="20">
        <f t="shared" si="10"/>
        <v>155462257.48800161</v>
      </c>
      <c r="AG33" s="20">
        <f t="shared" si="10"/>
        <v>147205483.5155414</v>
      </c>
      <c r="AH33" s="20">
        <f t="shared" si="10"/>
        <v>138742426.76854506</v>
      </c>
      <c r="AI33" s="20">
        <f t="shared" si="10"/>
        <v>131365303.34084506</v>
      </c>
      <c r="AJ33" s="21">
        <f t="shared" si="10"/>
        <v>123796947.27023314</v>
      </c>
    </row>
    <row r="34" spans="1:36" x14ac:dyDescent="0.3">
      <c r="A34" s="7" t="s">
        <v>425</v>
      </c>
      <c r="B34" s="80" t="s">
        <v>529</v>
      </c>
      <c r="C34" s="20">
        <f>+C28*C20</f>
        <v>0</v>
      </c>
      <c r="D34" s="20">
        <f t="shared" ref="D34:AJ34" si="11">+D28*D20</f>
        <v>0</v>
      </c>
      <c r="E34" s="20">
        <f t="shared" si="11"/>
        <v>0</v>
      </c>
      <c r="F34" s="20">
        <f t="shared" si="11"/>
        <v>0</v>
      </c>
      <c r="G34" s="20">
        <f t="shared" si="11"/>
        <v>0</v>
      </c>
      <c r="H34" s="20">
        <f t="shared" si="11"/>
        <v>0</v>
      </c>
      <c r="I34" s="20">
        <f t="shared" si="11"/>
        <v>0</v>
      </c>
      <c r="J34" s="20">
        <f t="shared" si="11"/>
        <v>0</v>
      </c>
      <c r="K34" s="20">
        <f t="shared" si="11"/>
        <v>111662909.18406764</v>
      </c>
      <c r="L34" s="20">
        <f t="shared" si="11"/>
        <v>106217044.84123625</v>
      </c>
      <c r="M34" s="20">
        <f t="shared" si="11"/>
        <v>101036778.43649556</v>
      </c>
      <c r="N34" s="20">
        <f t="shared" si="11"/>
        <v>96109156.605553806</v>
      </c>
      <c r="O34" s="20">
        <f t="shared" si="11"/>
        <v>91421857.727149948</v>
      </c>
      <c r="P34" s="20">
        <f t="shared" si="11"/>
        <v>86963161.112583131</v>
      </c>
      <c r="Q34" s="20">
        <f t="shared" si="11"/>
        <v>165443835.3957704</v>
      </c>
      <c r="R34" s="20">
        <f t="shared" si="11"/>
        <v>157375044.33070973</v>
      </c>
      <c r="S34" s="20">
        <f t="shared" si="11"/>
        <v>149699772.84947515</v>
      </c>
      <c r="T34" s="20">
        <f t="shared" si="11"/>
        <v>142398828.77549389</v>
      </c>
      <c r="U34" s="20">
        <f t="shared" si="11"/>
        <v>135453955.94568896</v>
      </c>
      <c r="V34" s="20">
        <f t="shared" si="11"/>
        <v>128847788.56056261</v>
      </c>
      <c r="W34" s="20">
        <f t="shared" si="11"/>
        <v>122563807.76065363</v>
      </c>
      <c r="X34" s="20">
        <f t="shared" si="11"/>
        <v>116586300.32078286</v>
      </c>
      <c r="Y34" s="20">
        <f t="shared" si="11"/>
        <v>110900319.3588057</v>
      </c>
      <c r="Z34" s="20">
        <f t="shared" si="11"/>
        <v>105491646.96062185</v>
      </c>
      <c r="AA34" s="20">
        <f t="shared" si="11"/>
        <v>12543344.828498136</v>
      </c>
      <c r="AB34" s="20">
        <f t="shared" si="11"/>
        <v>11931598.682526287</v>
      </c>
      <c r="AC34" s="20">
        <f t="shared" si="11"/>
        <v>11349687.748152958</v>
      </c>
      <c r="AD34" s="20">
        <f t="shared" si="11"/>
        <v>10796156.944938345</v>
      </c>
      <c r="AE34" s="20">
        <f t="shared" si="11"/>
        <v>10269622.157553088</v>
      </c>
      <c r="AF34" s="20">
        <f t="shared" si="11"/>
        <v>9768766.7747690044</v>
      </c>
      <c r="AG34" s="20">
        <f t="shared" si="11"/>
        <v>9292338.3972452171</v>
      </c>
      <c r="AH34" s="20">
        <f t="shared" si="11"/>
        <v>8839145.7058774531</v>
      </c>
      <c r="AI34" s="20">
        <f t="shared" si="11"/>
        <v>8408055.4828797709</v>
      </c>
      <c r="AJ34" s="21">
        <f t="shared" si="11"/>
        <v>7997989.7781497929</v>
      </c>
    </row>
    <row r="35" spans="1:36" x14ac:dyDescent="0.3">
      <c r="A35" s="7" t="s">
        <v>426</v>
      </c>
      <c r="B35" s="80" t="s">
        <v>529</v>
      </c>
      <c r="C35" s="20">
        <f>+C29*C21</f>
        <v>0</v>
      </c>
      <c r="D35" s="20">
        <f t="shared" ref="D35:AJ35" si="12">+D29*D21</f>
        <v>0</v>
      </c>
      <c r="E35" s="20">
        <f t="shared" si="12"/>
        <v>0</v>
      </c>
      <c r="F35" s="20">
        <f t="shared" si="12"/>
        <v>0</v>
      </c>
      <c r="G35" s="20">
        <f t="shared" si="12"/>
        <v>0</v>
      </c>
      <c r="H35" s="20">
        <f t="shared" si="12"/>
        <v>0</v>
      </c>
      <c r="I35" s="20">
        <f t="shared" si="12"/>
        <v>0</v>
      </c>
      <c r="J35" s="20">
        <f t="shared" si="12"/>
        <v>0</v>
      </c>
      <c r="K35" s="20">
        <f t="shared" si="12"/>
        <v>8997219.9026192501</v>
      </c>
      <c r="L35" s="20">
        <f t="shared" si="12"/>
        <v>1052328.660925667</v>
      </c>
      <c r="M35" s="20">
        <f t="shared" si="12"/>
        <v>861573.83704521356</v>
      </c>
      <c r="N35" s="20">
        <f t="shared" si="12"/>
        <v>1410793.9928726319</v>
      </c>
      <c r="O35" s="20">
        <f t="shared" si="12"/>
        <v>577530.21411124989</v>
      </c>
      <c r="P35" s="20">
        <f t="shared" si="12"/>
        <v>472841.74712459301</v>
      </c>
      <c r="Q35" s="20">
        <f t="shared" si="12"/>
        <v>774260.15942005208</v>
      </c>
      <c r="R35" s="20">
        <f t="shared" si="12"/>
        <v>316955.30170012917</v>
      </c>
      <c r="S35" s="20">
        <f t="shared" si="12"/>
        <v>599999.99999999965</v>
      </c>
      <c r="T35" s="20">
        <f t="shared" si="12"/>
        <v>600000.00000000058</v>
      </c>
      <c r="U35" s="20">
        <f t="shared" si="12"/>
        <v>600000.00000000058</v>
      </c>
      <c r="V35" s="20">
        <f t="shared" si="12"/>
        <v>599999.99999999884</v>
      </c>
      <c r="W35" s="20">
        <f t="shared" si="12"/>
        <v>300000.00000000029</v>
      </c>
      <c r="X35" s="20">
        <f t="shared" si="12"/>
        <v>600000.00000000058</v>
      </c>
      <c r="Y35" s="20">
        <f t="shared" si="12"/>
        <v>599999.99999999884</v>
      </c>
      <c r="Z35" s="20">
        <f t="shared" si="12"/>
        <v>600000.00000000058</v>
      </c>
      <c r="AA35" s="20">
        <f t="shared" si="12"/>
        <v>600000.00000000058</v>
      </c>
      <c r="AB35" s="20">
        <f t="shared" si="12"/>
        <v>599999.99999999884</v>
      </c>
      <c r="AC35" s="20">
        <f t="shared" si="12"/>
        <v>600000.00000000058</v>
      </c>
      <c r="AD35" s="20">
        <f t="shared" si="12"/>
        <v>600000.00000000058</v>
      </c>
      <c r="AE35" s="20">
        <f t="shared" si="12"/>
        <v>599999.99999999884</v>
      </c>
      <c r="AF35" s="20">
        <f t="shared" si="12"/>
        <v>600000.00000000058</v>
      </c>
      <c r="AG35" s="20">
        <f t="shared" si="12"/>
        <v>600000.00000000058</v>
      </c>
      <c r="AH35" s="20">
        <f t="shared" si="12"/>
        <v>600000.00000000058</v>
      </c>
      <c r="AI35" s="20">
        <f t="shared" si="12"/>
        <v>600000.00000000058</v>
      </c>
      <c r="AJ35" s="21">
        <f t="shared" si="12"/>
        <v>599999.99999999721</v>
      </c>
    </row>
    <row r="36" spans="1:36" x14ac:dyDescent="0.3">
      <c r="A36" s="7" t="s">
        <v>427</v>
      </c>
      <c r="B36" s="80" t="s">
        <v>529</v>
      </c>
      <c r="C36" s="20">
        <f>+C30*C22</f>
        <v>0</v>
      </c>
      <c r="D36" s="20">
        <f t="shared" ref="D36:AJ36" si="13">+D30*D22</f>
        <v>0</v>
      </c>
      <c r="E36" s="20">
        <f t="shared" si="13"/>
        <v>0</v>
      </c>
      <c r="F36" s="20">
        <f t="shared" si="13"/>
        <v>0</v>
      </c>
      <c r="G36" s="20">
        <f t="shared" si="13"/>
        <v>0</v>
      </c>
      <c r="H36" s="20">
        <f t="shared" si="13"/>
        <v>0</v>
      </c>
      <c r="I36" s="20">
        <f t="shared" si="13"/>
        <v>9715200</v>
      </c>
      <c r="J36" s="20">
        <f t="shared" si="13"/>
        <v>19653333.333333336</v>
      </c>
      <c r="K36" s="20">
        <f t="shared" si="13"/>
        <v>9151999.9999999963</v>
      </c>
      <c r="L36" s="20">
        <f t="shared" si="13"/>
        <v>8870400.0000000019</v>
      </c>
      <c r="M36" s="20">
        <f t="shared" si="13"/>
        <v>8588799.9999999981</v>
      </c>
      <c r="N36" s="20">
        <f t="shared" si="13"/>
        <v>8307199.9999999972</v>
      </c>
      <c r="O36" s="20">
        <f t="shared" si="13"/>
        <v>8025600.0000000075</v>
      </c>
      <c r="P36" s="20">
        <f t="shared" si="13"/>
        <v>7098666.6666666633</v>
      </c>
      <c r="Q36" s="20">
        <f t="shared" si="13"/>
        <v>97011200.000000015</v>
      </c>
      <c r="R36" s="20">
        <f t="shared" si="13"/>
        <v>94547199.999999985</v>
      </c>
      <c r="S36" s="20">
        <f t="shared" si="13"/>
        <v>91414399.99999997</v>
      </c>
      <c r="T36" s="20">
        <f t="shared" si="13"/>
        <v>86580266.666666701</v>
      </c>
      <c r="U36" s="20">
        <f t="shared" si="13"/>
        <v>82368000.000000015</v>
      </c>
      <c r="V36" s="20">
        <f t="shared" si="13"/>
        <v>76689066.666666672</v>
      </c>
      <c r="W36" s="20">
        <f t="shared" si="13"/>
        <v>71197866.666666642</v>
      </c>
      <c r="X36" s="20">
        <f t="shared" si="13"/>
        <v>65436800.000000007</v>
      </c>
      <c r="Y36" s="20">
        <f t="shared" si="13"/>
        <v>59476266.666666672</v>
      </c>
      <c r="Z36" s="20">
        <f t="shared" si="13"/>
        <v>52976000</v>
      </c>
      <c r="AA36" s="20">
        <f t="shared" si="13"/>
        <v>69308800.000000015</v>
      </c>
      <c r="AB36" s="20">
        <f t="shared" si="13"/>
        <v>64744533.333333313</v>
      </c>
      <c r="AC36" s="20">
        <f t="shared" si="13"/>
        <v>60907733.333333269</v>
      </c>
      <c r="AD36" s="20">
        <f t="shared" si="13"/>
        <v>54172800.000000082</v>
      </c>
      <c r="AE36" s="20">
        <f t="shared" si="13"/>
        <v>49280000.000000052</v>
      </c>
      <c r="AF36" s="20">
        <f t="shared" si="13"/>
        <v>44527999.999999881</v>
      </c>
      <c r="AG36" s="20">
        <f t="shared" si="13"/>
        <v>39670400.000000007</v>
      </c>
      <c r="AH36" s="20">
        <f t="shared" si="13"/>
        <v>35223466.666666754</v>
      </c>
      <c r="AI36" s="20">
        <f t="shared" si="13"/>
        <v>30717866.666666642</v>
      </c>
      <c r="AJ36" s="21">
        <f t="shared" si="13"/>
        <v>26575999.999999966</v>
      </c>
    </row>
    <row r="37" spans="1:36" x14ac:dyDescent="0.3">
      <c r="A37" s="7" t="s">
        <v>428</v>
      </c>
      <c r="B37" s="76" t="s">
        <v>529</v>
      </c>
      <c r="C37" s="20">
        <f>+C31*C23</f>
        <v>0</v>
      </c>
      <c r="D37" s="20">
        <f t="shared" ref="D37:AJ37" si="14">+D31*D23</f>
        <v>0</v>
      </c>
      <c r="E37" s="20">
        <f t="shared" si="14"/>
        <v>0</v>
      </c>
      <c r="F37" s="20">
        <f t="shared" si="14"/>
        <v>0</v>
      </c>
      <c r="G37" s="20">
        <f t="shared" si="14"/>
        <v>0</v>
      </c>
      <c r="H37" s="20">
        <f t="shared" si="14"/>
        <v>0</v>
      </c>
      <c r="I37" s="20">
        <f t="shared" si="14"/>
        <v>0</v>
      </c>
      <c r="J37" s="20">
        <f t="shared" si="14"/>
        <v>0</v>
      </c>
      <c r="K37" s="20">
        <f t="shared" si="14"/>
        <v>345699199.99999702</v>
      </c>
      <c r="L37" s="20">
        <f t="shared" si="14"/>
        <v>345699200.00000143</v>
      </c>
      <c r="M37" s="20">
        <f t="shared" si="14"/>
        <v>345699200.00000143</v>
      </c>
      <c r="N37" s="20">
        <f t="shared" si="14"/>
        <v>345699200.00000143</v>
      </c>
      <c r="O37" s="20">
        <f t="shared" si="14"/>
        <v>345699199.99999702</v>
      </c>
      <c r="P37" s="20">
        <f t="shared" si="14"/>
        <v>345699200.00000143</v>
      </c>
      <c r="Q37" s="20">
        <f t="shared" si="14"/>
        <v>0</v>
      </c>
      <c r="R37" s="20">
        <f t="shared" si="14"/>
        <v>0</v>
      </c>
      <c r="S37" s="20">
        <f t="shared" si="14"/>
        <v>0</v>
      </c>
      <c r="T37" s="20">
        <f t="shared" si="14"/>
        <v>0</v>
      </c>
      <c r="U37" s="20">
        <f t="shared" si="14"/>
        <v>0</v>
      </c>
      <c r="V37" s="20">
        <f t="shared" si="14"/>
        <v>0</v>
      </c>
      <c r="W37" s="20">
        <f t="shared" si="14"/>
        <v>0</v>
      </c>
      <c r="X37" s="20">
        <f t="shared" si="14"/>
        <v>0</v>
      </c>
      <c r="Y37" s="20">
        <f t="shared" si="14"/>
        <v>0</v>
      </c>
      <c r="Z37" s="20">
        <f t="shared" si="14"/>
        <v>0</v>
      </c>
      <c r="AA37" s="20">
        <f t="shared" si="14"/>
        <v>0</v>
      </c>
      <c r="AB37" s="20">
        <f t="shared" si="14"/>
        <v>0</v>
      </c>
      <c r="AC37" s="20">
        <f t="shared" si="14"/>
        <v>0</v>
      </c>
      <c r="AD37" s="20">
        <f t="shared" si="14"/>
        <v>0</v>
      </c>
      <c r="AE37" s="20">
        <f t="shared" si="14"/>
        <v>0</v>
      </c>
      <c r="AF37" s="20">
        <f t="shared" si="14"/>
        <v>0</v>
      </c>
      <c r="AG37" s="20">
        <f t="shared" si="14"/>
        <v>0</v>
      </c>
      <c r="AH37" s="20">
        <f t="shared" si="14"/>
        <v>0</v>
      </c>
      <c r="AI37" s="20">
        <f t="shared" si="14"/>
        <v>0</v>
      </c>
      <c r="AJ37" s="21">
        <f t="shared" si="14"/>
        <v>0</v>
      </c>
    </row>
    <row r="38" spans="1:36" x14ac:dyDescent="0.3">
      <c r="A38" s="11" t="s">
        <v>429</v>
      </c>
      <c r="B38" s="78" t="s">
        <v>529</v>
      </c>
      <c r="C38" s="23">
        <f>+(C33+C32+C34+C35+C36+C37)/10^9</f>
        <v>0</v>
      </c>
      <c r="D38" s="23">
        <f t="shared" ref="D38:AI38" si="15">+(D33+D32+D34+D35+D36+D37)/10^9</f>
        <v>0</v>
      </c>
      <c r="E38" s="23">
        <f t="shared" si="15"/>
        <v>0</v>
      </c>
      <c r="F38" s="23">
        <f t="shared" si="15"/>
        <v>0</v>
      </c>
      <c r="G38" s="23">
        <f t="shared" si="15"/>
        <v>0</v>
      </c>
      <c r="H38" s="23">
        <f t="shared" si="15"/>
        <v>0</v>
      </c>
      <c r="I38" s="23">
        <f t="shared" si="15"/>
        <v>9.7152000000000002E-3</v>
      </c>
      <c r="J38" s="23">
        <f t="shared" si="15"/>
        <v>1.9653333333333335E-2</v>
      </c>
      <c r="K38" s="23">
        <f t="shared" si="15"/>
        <v>0.58933758778626244</v>
      </c>
      <c r="L38" s="23">
        <f t="shared" si="15"/>
        <v>1.4068603588185911</v>
      </c>
      <c r="M38" s="23">
        <f t="shared" si="15"/>
        <v>1.3112296220231749</v>
      </c>
      <c r="N38" s="23">
        <f>+(N33+N32+N34+N35+N36+N37)/10^9</f>
        <v>1.225182307665585</v>
      </c>
      <c r="O38" s="23">
        <f t="shared" si="15"/>
        <v>1.1488339621977286</v>
      </c>
      <c r="P38" s="23">
        <f t="shared" si="15"/>
        <v>1.0790798314193437</v>
      </c>
      <c r="Q38" s="23">
        <f t="shared" si="15"/>
        <v>0.84633654035362138</v>
      </c>
      <c r="R38" s="23">
        <f t="shared" si="15"/>
        <v>0.7843431000315888</v>
      </c>
      <c r="S38" s="23">
        <f t="shared" si="15"/>
        <v>0.72926036306580655</v>
      </c>
      <c r="T38" s="23">
        <f t="shared" si="15"/>
        <v>0.67604570585692236</v>
      </c>
      <c r="U38" s="23">
        <f t="shared" si="15"/>
        <v>0.62921798015626662</v>
      </c>
      <c r="V38" s="23">
        <f t="shared" si="15"/>
        <v>0.600009902977927</v>
      </c>
      <c r="W38" s="23">
        <f t="shared" si="15"/>
        <v>0.5734659853755486</v>
      </c>
      <c r="X38" s="23">
        <f t="shared" si="15"/>
        <v>0.54726030064707676</v>
      </c>
      <c r="Y38" s="23">
        <f t="shared" si="15"/>
        <v>0.52267677092430265</v>
      </c>
      <c r="Z38" s="23">
        <f>+(Z33+Z32+Z34+Z35+Z36+Z37)/10^9</f>
        <v>0.49755328504730761</v>
      </c>
      <c r="AA38" s="23">
        <f t="shared" si="15"/>
        <v>0.40937199142060404</v>
      </c>
      <c r="AB38" s="23">
        <f t="shared" si="15"/>
        <v>0.39237223337221799</v>
      </c>
      <c r="AC38" s="23">
        <f t="shared" si="15"/>
        <v>0.37761513299435595</v>
      </c>
      <c r="AD38" s="23">
        <f t="shared" si="15"/>
        <v>0.35984869049963919</v>
      </c>
      <c r="AE38" s="23">
        <f t="shared" si="15"/>
        <v>0.34508950167116392</v>
      </c>
      <c r="AF38" s="23">
        <f t="shared" si="15"/>
        <v>0.33037440887815478</v>
      </c>
      <c r="AG38" s="23">
        <f t="shared" si="15"/>
        <v>0.31678360652817122</v>
      </c>
      <c r="AH38" s="23">
        <f t="shared" si="15"/>
        <v>0.30342042375647388</v>
      </c>
      <c r="AI38" s="23">
        <f t="shared" si="15"/>
        <v>0.29110661010577571</v>
      </c>
      <c r="AJ38" s="24">
        <f>+(AJ33+AJ32+AJ34+AJ35+AJ36+AJ37)/10^9</f>
        <v>0.2789863216637678</v>
      </c>
    </row>
    <row r="39" spans="1:36" x14ac:dyDescent="0.3">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row>
    <row r="40" spans="1:36" x14ac:dyDescent="0.3">
      <c r="A40" s="16" t="s">
        <v>490</v>
      </c>
      <c r="B40" s="79" t="s">
        <v>526</v>
      </c>
      <c r="C40" s="210">
        <v>8.0532000000000004</v>
      </c>
      <c r="D40" s="210">
        <v>8.5546000000000006</v>
      </c>
      <c r="E40" s="210">
        <v>8.5604999999999993</v>
      </c>
      <c r="F40" s="210">
        <v>8.3117000000000001</v>
      </c>
      <c r="G40" s="210">
        <v>9.5030000000000001</v>
      </c>
      <c r="H40" s="210">
        <v>10.017199999999999</v>
      </c>
      <c r="I40" s="210">
        <v>3.0454240285315666</v>
      </c>
      <c r="J40" s="210">
        <v>3.1051382251694397</v>
      </c>
      <c r="K40" s="210">
        <v>3.1660232884080575</v>
      </c>
      <c r="L40" s="210">
        <v>3.2281021764160593</v>
      </c>
      <c r="M40" s="210">
        <v>3.2913982975222558</v>
      </c>
      <c r="N40" s="210">
        <v>3.3559355190423004</v>
      </c>
      <c r="O40" s="210">
        <v>3.4217381762784238</v>
      </c>
      <c r="P40" s="210">
        <v>3.4888310816956492</v>
      </c>
      <c r="Q40" s="210">
        <v>6.130561750564067</v>
      </c>
      <c r="R40" s="210">
        <v>6.2507688437123807</v>
      </c>
      <c r="S40" s="210">
        <v>6.3733329386871365</v>
      </c>
      <c r="T40" s="210">
        <v>6.4983002512104129</v>
      </c>
      <c r="U40" s="210">
        <v>6.625717903194932</v>
      </c>
      <c r="V40" s="210">
        <v>6.7556339405124799</v>
      </c>
      <c r="W40" s="210">
        <v>6.8880973511107628</v>
      </c>
      <c r="X40" s="210">
        <v>7.0231580834854874</v>
      </c>
      <c r="Y40" s="210">
        <v>7.1608670655146129</v>
      </c>
      <c r="Z40" s="210">
        <v>7.3012762236619588</v>
      </c>
      <c r="AA40" s="210">
        <v>6.8470452893891132</v>
      </c>
      <c r="AB40" s="210">
        <v>6.981301079377138</v>
      </c>
      <c r="AC40" s="210">
        <v>7.1181893358355106</v>
      </c>
      <c r="AD40" s="210">
        <v>7.257761675753855</v>
      </c>
      <c r="AE40" s="210">
        <v>7.4000707282196183</v>
      </c>
      <c r="AF40" s="210">
        <v>7.5451701542631415</v>
      </c>
      <c r="AG40" s="210">
        <v>7.6931146670918293</v>
      </c>
      <c r="AH40" s="210">
        <v>7.8439600527210791</v>
      </c>
      <c r="AI40" s="210">
        <v>7.9977631910097298</v>
      </c>
      <c r="AJ40" s="211">
        <v>8.1545820771079587</v>
      </c>
    </row>
    <row r="41" spans="1:36" x14ac:dyDescent="0.3">
      <c r="A41" s="7" t="s">
        <v>491</v>
      </c>
      <c r="B41" s="80" t="s">
        <v>526</v>
      </c>
      <c r="C41" s="241">
        <v>1.9438</v>
      </c>
      <c r="D41" s="241">
        <v>1.8374999999999999</v>
      </c>
      <c r="E41" s="241">
        <v>2.0514999999999999</v>
      </c>
      <c r="F41" s="241">
        <v>1.9884000000000002</v>
      </c>
      <c r="G41" s="241">
        <v>2.1810999999999998</v>
      </c>
      <c r="H41" s="241">
        <v>2.6348999999999996</v>
      </c>
      <c r="I41" s="241">
        <v>14.946336366977615</v>
      </c>
      <c r="J41" s="241">
        <v>15.239401785937961</v>
      </c>
      <c r="K41" s="241">
        <v>15.538213585662238</v>
      </c>
      <c r="L41" s="241">
        <v>15.842884440283068</v>
      </c>
      <c r="M41" s="241">
        <v>16.153529233229794</v>
      </c>
      <c r="N41" s="241">
        <v>16.470265100548023</v>
      </c>
      <c r="O41" s="241">
        <v>16.793211475068574</v>
      </c>
      <c r="P41" s="241">
        <v>17.122490131442476</v>
      </c>
      <c r="Q41" s="241">
        <v>10.0914596717104</v>
      </c>
      <c r="R41" s="241">
        <v>10.28933142997923</v>
      </c>
      <c r="S41" s="241">
        <v>10.491083026645493</v>
      </c>
      <c r="T41" s="241">
        <v>10.696790536971875</v>
      </c>
      <c r="U41" s="241">
        <v>10.906531527892891</v>
      </c>
      <c r="V41" s="241">
        <v>11.120385087263342</v>
      </c>
      <c r="W41" s="241">
        <v>11.33843185368027</v>
      </c>
      <c r="X41" s="241">
        <v>11.560754046889691</v>
      </c>
      <c r="Y41" s="241">
        <v>11.787435498789488</v>
      </c>
      <c r="Z41" s="241">
        <v>12.018561685040261</v>
      </c>
      <c r="AA41" s="241">
        <v>17.385674280663629</v>
      </c>
      <c r="AB41" s="241">
        <v>17.726569854794299</v>
      </c>
      <c r="AC41" s="241">
        <v>18.074149655868691</v>
      </c>
      <c r="AD41" s="241">
        <v>18.428544747160235</v>
      </c>
      <c r="AE41" s="241">
        <v>18.789888761810442</v>
      </c>
      <c r="AF41" s="241">
        <v>19.158317953218493</v>
      </c>
      <c r="AG41" s="241">
        <v>19.533971246418847</v>
      </c>
      <c r="AH41" s="241">
        <v>19.916990290466273</v>
      </c>
      <c r="AI41" s="241">
        <v>20.307519511847975</v>
      </c>
      <c r="AJ41" s="212">
        <v>20.705706168943031</v>
      </c>
    </row>
    <row r="42" spans="1:36" x14ac:dyDescent="0.3">
      <c r="A42" s="7" t="s">
        <v>492</v>
      </c>
      <c r="B42" s="80" t="s">
        <v>526</v>
      </c>
      <c r="C42" s="241">
        <v>5.3216999999999999</v>
      </c>
      <c r="D42" s="241">
        <v>5.6630000000000003</v>
      </c>
      <c r="E42" s="241">
        <v>5.7613000000000003</v>
      </c>
      <c r="F42" s="241">
        <v>5.3511000000000006</v>
      </c>
      <c r="G42" s="241">
        <v>6.1814999999999998</v>
      </c>
      <c r="H42" s="241">
        <v>6.3236999999999997</v>
      </c>
      <c r="I42" s="241">
        <v>0.6767608952292371</v>
      </c>
      <c r="J42" s="241">
        <v>0.69003071670432004</v>
      </c>
      <c r="K42" s="241">
        <v>0.70356073075734604</v>
      </c>
      <c r="L42" s="241">
        <v>0.71735603920356872</v>
      </c>
      <c r="M42" s="241">
        <v>0.73142184389383458</v>
      </c>
      <c r="N42" s="241">
        <v>0.74576344867606659</v>
      </c>
      <c r="O42" s="241">
        <v>0.76038626139520538</v>
      </c>
      <c r="P42" s="241">
        <v>0.77529579593236642</v>
      </c>
      <c r="Q42" s="241">
        <v>1.185746511425972</v>
      </c>
      <c r="R42" s="241">
        <v>1.2089964430225597</v>
      </c>
      <c r="S42" s="241">
        <v>1.2327022556308453</v>
      </c>
      <c r="T42" s="241">
        <v>1.2568728880941953</v>
      </c>
      <c r="U42" s="241">
        <v>1.2815174545274148</v>
      </c>
      <c r="V42" s="241">
        <v>1.3066452477534427</v>
      </c>
      <c r="W42" s="241">
        <v>1.3322657428074318</v>
      </c>
      <c r="X42" s="241">
        <v>1.3583886005095389</v>
      </c>
      <c r="Y42" s="241">
        <v>1.385023671107765</v>
      </c>
      <c r="Z42" s="241">
        <v>1.4121809979922308</v>
      </c>
      <c r="AA42" s="241">
        <v>2.3742550779760907</v>
      </c>
      <c r="AB42" s="241">
        <v>2.4208090991128781</v>
      </c>
      <c r="AC42" s="241">
        <v>2.4682759441935218</v>
      </c>
      <c r="AD42" s="241">
        <v>2.5166735117267285</v>
      </c>
      <c r="AE42" s="241">
        <v>2.5660200511723508</v>
      </c>
      <c r="AF42" s="241">
        <v>2.6163341698227898</v>
      </c>
      <c r="AG42" s="241">
        <v>2.6676348398193142</v>
      </c>
      <c r="AH42" s="241">
        <v>2.7199414053059674</v>
      </c>
      <c r="AI42" s="241">
        <v>2.7732735897237322</v>
      </c>
      <c r="AJ42" s="212">
        <v>2.827651503247727</v>
      </c>
    </row>
    <row r="43" spans="1:36" x14ac:dyDescent="0.3">
      <c r="A43" s="7" t="s">
        <v>493</v>
      </c>
      <c r="B43" s="80" t="s">
        <v>526</v>
      </c>
      <c r="C43" s="241">
        <v>16.909299999999998</v>
      </c>
      <c r="D43" s="241">
        <v>17.978899999999999</v>
      </c>
      <c r="E43" s="241">
        <v>19.521300000000004</v>
      </c>
      <c r="F43" s="241">
        <v>19.364900000000009</v>
      </c>
      <c r="G43" s="241">
        <v>19.965599999999995</v>
      </c>
      <c r="H43" s="241">
        <v>20.527100000000008</v>
      </c>
      <c r="I43" s="241">
        <v>12.390484049888476</v>
      </c>
      <c r="J43" s="241">
        <v>12.633434717533348</v>
      </c>
      <c r="K43" s="241">
        <v>12.881149123759494</v>
      </c>
      <c r="L43" s="241">
        <v>13.133720675205762</v>
      </c>
      <c r="M43" s="241">
        <v>13.391244610013715</v>
      </c>
      <c r="N43" s="241">
        <v>13.653818033739473</v>
      </c>
      <c r="O43" s="241">
        <v>13.921539955969662</v>
      </c>
      <c r="P43" s="241">
        <v>14.194511327655345</v>
      </c>
      <c r="Q43" s="241">
        <v>16.991495222242381</v>
      </c>
      <c r="R43" s="241">
        <v>17.324661795227527</v>
      </c>
      <c r="S43" s="241">
        <v>17.664361046114344</v>
      </c>
      <c r="T43" s="241">
        <v>18.010721066626392</v>
      </c>
      <c r="U43" s="241">
        <v>18.363872460089656</v>
      </c>
      <c r="V43" s="241">
        <v>18.723948390679649</v>
      </c>
      <c r="W43" s="241">
        <v>19.091084633634154</v>
      </c>
      <c r="X43" s="241">
        <v>19.465419626450515</v>
      </c>
      <c r="Y43" s="241">
        <v>19.847094521086799</v>
      </c>
      <c r="Z43" s="241">
        <v>20.236253237186538</v>
      </c>
      <c r="AA43" s="241">
        <v>21.368295701784813</v>
      </c>
      <c r="AB43" s="241">
        <v>21.787281892015901</v>
      </c>
      <c r="AC43" s="241">
        <v>22.214483497741693</v>
      </c>
      <c r="AD43" s="241">
        <v>22.650061605540554</v>
      </c>
      <c r="AE43" s="241">
        <v>23.094180460551158</v>
      </c>
      <c r="AF43" s="241">
        <v>23.547007528405107</v>
      </c>
      <c r="AG43" s="241">
        <v>24.008713558373824</v>
      </c>
      <c r="AH43" s="241">
        <v>24.479472647753706</v>
      </c>
      <c r="AI43" s="241">
        <v>24.959462307513586</v>
      </c>
      <c r="AJ43" s="212">
        <v>25.448863529229541</v>
      </c>
    </row>
    <row r="44" spans="1:36" x14ac:dyDescent="0.3">
      <c r="A44" s="7" t="s">
        <v>494</v>
      </c>
      <c r="B44" s="80" t="s">
        <v>526</v>
      </c>
      <c r="C44" s="241">
        <v>1.1381999999999999</v>
      </c>
      <c r="D44" s="241">
        <v>1.1194000000000002</v>
      </c>
      <c r="E44" s="241">
        <v>1.129</v>
      </c>
      <c r="F44" s="241">
        <v>1.1884999999999999</v>
      </c>
      <c r="G44" s="241">
        <v>1.2523</v>
      </c>
      <c r="H44" s="241">
        <v>1.1821000000000002</v>
      </c>
      <c r="I44" s="241">
        <v>1.1407205091673736</v>
      </c>
      <c r="J44" s="241">
        <v>1.1430155106945377</v>
      </c>
      <c r="K44" s="241">
        <v>1.1453186310417116</v>
      </c>
      <c r="L44" s="241">
        <v>1.1476298254273507</v>
      </c>
      <c r="M44" s="241">
        <v>1.1499490501944045</v>
      </c>
      <c r="N44" s="241">
        <v>1.1522762627888012</v>
      </c>
      <c r="O44" s="241">
        <v>1.154611421738351</v>
      </c>
      <c r="P44" s="241">
        <v>1.1569544866320667</v>
      </c>
      <c r="Q44" s="241">
        <v>1.1593054180998881</v>
      </c>
      <c r="R44" s="241">
        <v>1.1647779265651579</v>
      </c>
      <c r="S44" s="241">
        <v>1.1670834232382481</v>
      </c>
      <c r="T44" s="241">
        <v>1.1693978715592805</v>
      </c>
      <c r="U44" s="241">
        <v>1.1717212126537893</v>
      </c>
      <c r="V44" s="241">
        <v>1.1740533890529563</v>
      </c>
      <c r="W44" s="241">
        <v>1.176394344666587</v>
      </c>
      <c r="X44" s="241">
        <v>1.1787440247566241</v>
      </c>
      <c r="Y44" s="241">
        <v>1.1811023759111752</v>
      </c>
      <c r="Z44" s="241">
        <v>1.1834693460190575</v>
      </c>
      <c r="AA44" s="241">
        <v>1.1858448842448372</v>
      </c>
      <c r="AB44" s="241">
        <v>1.1882289410043638</v>
      </c>
      <c r="AC44" s="241">
        <v>1.1906214679407805</v>
      </c>
      <c r="AD44" s="241">
        <v>1.1930224179010125</v>
      </c>
      <c r="AE44" s="241">
        <v>1.1954317449127096</v>
      </c>
      <c r="AF44" s="241">
        <v>1.1978494041616519</v>
      </c>
      <c r="AG44" s="241">
        <v>1.2002753519695886</v>
      </c>
      <c r="AH44" s="241">
        <v>1.2027095457725232</v>
      </c>
      <c r="AI44" s="241">
        <v>1.2051519440994172</v>
      </c>
      <c r="AJ44" s="212">
        <v>1.2076025065513178</v>
      </c>
    </row>
    <row r="45" spans="1:36" x14ac:dyDescent="0.3">
      <c r="A45" s="7" t="s">
        <v>310</v>
      </c>
      <c r="B45" s="80" t="s">
        <v>529</v>
      </c>
      <c r="C45" s="172">
        <f>+SUM(Decarbonizatio!C40:C44)</f>
        <v>33.366199999999992</v>
      </c>
      <c r="D45" s="172">
        <f>+SUM(Decarbonizatio!D40:D44)</f>
        <v>35.153400000000005</v>
      </c>
      <c r="E45" s="172">
        <f>+SUM(Decarbonizatio!E40:E44)</f>
        <v>37.023600000000002</v>
      </c>
      <c r="F45" s="172">
        <f>+SUM(Decarbonizatio!F40:F44)</f>
        <v>36.204600000000006</v>
      </c>
      <c r="G45" s="172">
        <f>+SUM(Decarbonizatio!G40:G44)</f>
        <v>39.083499999999994</v>
      </c>
      <c r="H45" s="172">
        <f>+SUM(Decarbonizatio!H40:H44)</f>
        <v>40.685000000000009</v>
      </c>
      <c r="I45" s="172">
        <f>+SUM(Decarbonizatio!I40:I44)</f>
        <v>32.19972584979427</v>
      </c>
      <c r="J45" s="172">
        <f>+SUM(Decarbonizatio!J40:J44)</f>
        <v>32.811020956039606</v>
      </c>
      <c r="K45" s="172">
        <f>+SUM(Decarbonizatio!K40:K44)</f>
        <v>33.434265359628846</v>
      </c>
      <c r="L45" s="172">
        <f>+SUM(Decarbonizatio!L40:L44)</f>
        <v>34.069693156535813</v>
      </c>
      <c r="M45" s="172">
        <f>+SUM(Decarbonizatio!M40:M44)</f>
        <v>34.717543034854003</v>
      </c>
      <c r="N45" s="172">
        <f>+SUM(Decarbonizatio!N40:N44)</f>
        <v>35.378058364794668</v>
      </c>
      <c r="O45" s="172">
        <f>+SUM(Decarbonizatio!O40:O44)</f>
        <v>36.051487290450218</v>
      </c>
      <c r="P45" s="172">
        <f>+SUM(Decarbonizatio!P40:P44)</f>
        <v>36.738082823357907</v>
      </c>
      <c r="Q45" s="172">
        <f>+SUM(Decarbonizatio!Q40:Q44)</f>
        <v>35.55856857404271</v>
      </c>
      <c r="R45" s="172">
        <f>+SUM(Decarbonizatio!R40:R44)</f>
        <v>36.238536438506856</v>
      </c>
      <c r="S45" s="172">
        <f>+SUM(Decarbonizatio!S40:S44)</f>
        <v>36.928562690316063</v>
      </c>
      <c r="T45" s="172">
        <f>+SUM(Decarbonizatio!T40:T44)</f>
        <v>37.632082614462163</v>
      </c>
      <c r="U45" s="172">
        <f>+SUM(Decarbonizatio!U40:U44)</f>
        <v>38.349360558358676</v>
      </c>
      <c r="V45" s="172">
        <f>+SUM(Decarbonizatio!V40:V44)</f>
        <v>39.080666055261872</v>
      </c>
      <c r="W45" s="172">
        <f>+SUM(Decarbonizatio!W40:W44)</f>
        <v>39.826273925899201</v>
      </c>
      <c r="X45" s="172">
        <f>+SUM(Decarbonizatio!X40:X44)</f>
        <v>40.586464382091862</v>
      </c>
      <c r="Y45" s="172">
        <f>+SUM(Decarbonizatio!Y40:Y44)</f>
        <v>41.361523132409836</v>
      </c>
      <c r="Z45" s="172">
        <f>+SUM(Decarbonizatio!Z40:Z44)</f>
        <v>42.151741489900047</v>
      </c>
      <c r="AA45" s="172">
        <f>+SUM(Decarbonizatio!AA40:AA44)</f>
        <v>49.161115234058485</v>
      </c>
      <c r="AB45" s="172">
        <f>+SUM(Decarbonizatio!AB40:AB44)</f>
        <v>50.104190866304585</v>
      </c>
      <c r="AC45" s="172">
        <f>+SUM(Decarbonizatio!AC40:AC44)</f>
        <v>51.065719901580195</v>
      </c>
      <c r="AD45" s="172">
        <f>+SUM(Decarbonizatio!AD40:AD44)</f>
        <v>52.046063958082385</v>
      </c>
      <c r="AE45" s="172">
        <f>+SUM(Decarbonizatio!AE40:AE44)</f>
        <v>53.045591746666275</v>
      </c>
      <c r="AF45" s="172">
        <f>+SUM(Decarbonizatio!AF40:AF44)</f>
        <v>54.06467920987118</v>
      </c>
      <c r="AG45" s="172">
        <f>+SUM(Decarbonizatio!AG40:AG44)</f>
        <v>55.103709663673406</v>
      </c>
      <c r="AH45" s="172">
        <f>+SUM(Decarbonizatio!AH40:AH44)</f>
        <v>56.163073942019551</v>
      </c>
      <c r="AI45" s="172">
        <f>+SUM(Decarbonizatio!AI40:AI44)</f>
        <v>57.243170544194442</v>
      </c>
      <c r="AJ45" s="173">
        <f>+SUM(Decarbonizatio!AJ40:AJ44)</f>
        <v>58.34440578507958</v>
      </c>
    </row>
    <row r="46" spans="1:36" x14ac:dyDescent="0.3">
      <c r="A46" s="11" t="s">
        <v>311</v>
      </c>
      <c r="B46" s="81" t="s">
        <v>529</v>
      </c>
      <c r="C46" s="175">
        <f>+C45-C38</f>
        <v>33.366199999999992</v>
      </c>
      <c r="D46" s="175">
        <f t="shared" ref="D46:AI46" si="16">+D45-D38</f>
        <v>35.153400000000005</v>
      </c>
      <c r="E46" s="175">
        <f t="shared" si="16"/>
        <v>37.023600000000002</v>
      </c>
      <c r="F46" s="175">
        <f t="shared" si="16"/>
        <v>36.204600000000006</v>
      </c>
      <c r="G46" s="175">
        <f t="shared" si="16"/>
        <v>39.083499999999994</v>
      </c>
      <c r="H46" s="175">
        <f t="shared" si="16"/>
        <v>40.685000000000009</v>
      </c>
      <c r="I46" s="175">
        <f t="shared" si="16"/>
        <v>32.190010649794267</v>
      </c>
      <c r="J46" s="175">
        <f t="shared" si="16"/>
        <v>32.791367622706275</v>
      </c>
      <c r="K46" s="175">
        <f t="shared" si="16"/>
        <v>32.844927771842585</v>
      </c>
      <c r="L46" s="175">
        <f t="shared" si="16"/>
        <v>32.662832797717222</v>
      </c>
      <c r="M46" s="175">
        <f t="shared" si="16"/>
        <v>33.406313412830826</v>
      </c>
      <c r="N46" s="175">
        <f t="shared" si="16"/>
        <v>34.152876057129085</v>
      </c>
      <c r="O46" s="175">
        <f t="shared" si="16"/>
        <v>34.902653328252491</v>
      </c>
      <c r="P46" s="175">
        <f t="shared" si="16"/>
        <v>35.659002991938564</v>
      </c>
      <c r="Q46" s="175">
        <f t="shared" si="16"/>
        <v>34.712232033689091</v>
      </c>
      <c r="R46" s="175">
        <f t="shared" si="16"/>
        <v>35.454193338475264</v>
      </c>
      <c r="S46" s="175">
        <f t="shared" si="16"/>
        <v>36.199302327250258</v>
      </c>
      <c r="T46" s="175">
        <f t="shared" si="16"/>
        <v>36.956036908605242</v>
      </c>
      <c r="U46" s="175">
        <f t="shared" si="16"/>
        <v>37.720142578202406</v>
      </c>
      <c r="V46" s="175">
        <f t="shared" si="16"/>
        <v>38.480656152283949</v>
      </c>
      <c r="W46" s="175">
        <f t="shared" si="16"/>
        <v>39.252807940523653</v>
      </c>
      <c r="X46" s="175">
        <f t="shared" si="16"/>
        <v>40.039204081444787</v>
      </c>
      <c r="Y46" s="175">
        <f t="shared" si="16"/>
        <v>40.838846361485537</v>
      </c>
      <c r="Z46" s="175">
        <f>+Z45-Z38</f>
        <v>41.654188204852737</v>
      </c>
      <c r="AA46" s="175">
        <f t="shared" si="16"/>
        <v>48.751743242637879</v>
      </c>
      <c r="AB46" s="175">
        <f t="shared" si="16"/>
        <v>49.711818632932363</v>
      </c>
      <c r="AC46" s="175">
        <f t="shared" si="16"/>
        <v>50.688104768585838</v>
      </c>
      <c r="AD46" s="175">
        <f t="shared" si="16"/>
        <v>51.686215267582746</v>
      </c>
      <c r="AE46" s="175">
        <f t="shared" si="16"/>
        <v>52.700502244995114</v>
      </c>
      <c r="AF46" s="175">
        <f t="shared" si="16"/>
        <v>53.734304800993023</v>
      </c>
      <c r="AG46" s="175">
        <f t="shared" si="16"/>
        <v>54.786926057145237</v>
      </c>
      <c r="AH46" s="175">
        <f t="shared" si="16"/>
        <v>55.85965351826308</v>
      </c>
      <c r="AI46" s="175">
        <f t="shared" si="16"/>
        <v>56.952063934088663</v>
      </c>
      <c r="AJ46" s="176">
        <f>+AJ45-AJ38</f>
        <v>58.065419463415815</v>
      </c>
    </row>
    <row r="47" spans="1:36" x14ac:dyDescent="0.3">
      <c r="B47" s="51"/>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row>
    <row r="48" spans="1:36" x14ac:dyDescent="0.3">
      <c r="A48" s="16" t="s">
        <v>446</v>
      </c>
      <c r="B48" s="79" t="s">
        <v>529</v>
      </c>
      <c r="C48" s="210">
        <v>6.8306000000000004</v>
      </c>
      <c r="D48" s="210">
        <v>7.0158999999999949</v>
      </c>
      <c r="E48" s="210">
        <v>7.2788000000000128</v>
      </c>
      <c r="F48" s="210">
        <v>7.506999999999989</v>
      </c>
      <c r="G48" s="210">
        <v>7.6570000000000107</v>
      </c>
      <c r="H48" s="210">
        <v>7.9938999999999929</v>
      </c>
      <c r="I48" s="169">
        <f>0.0854053900119604*H55</f>
        <v>7.5248554004788017</v>
      </c>
      <c r="J48" s="169">
        <f t="shared" ref="J48:AJ48" si="17">0.0854053900119604*I55</f>
        <v>7.1422878171258377</v>
      </c>
      <c r="K48" s="169">
        <f t="shared" si="17"/>
        <v>6.7974934816881749</v>
      </c>
      <c r="L48" s="169">
        <f t="shared" si="17"/>
        <v>6.487346353514277</v>
      </c>
      <c r="M48" s="169">
        <f t="shared" si="17"/>
        <v>6.2089893334249924</v>
      </c>
      <c r="N48" s="169">
        <f t="shared" si="17"/>
        <v>5.959811333108318</v>
      </c>
      <c r="O48" s="169">
        <f t="shared" si="17"/>
        <v>5.7374263036652993</v>
      </c>
      <c r="P48" s="169">
        <f t="shared" si="17"/>
        <v>5.5396540559997574</v>
      </c>
      <c r="Q48" s="169">
        <f t="shared" si="17"/>
        <v>5.3645027200338262</v>
      </c>
      <c r="R48" s="169">
        <f t="shared" si="17"/>
        <v>5.4299282903084451</v>
      </c>
      <c r="S48" s="169">
        <f t="shared" si="17"/>
        <v>5.5000324979095421</v>
      </c>
      <c r="T48" s="169">
        <f t="shared" si="17"/>
        <v>5.5746170626517699</v>
      </c>
      <c r="U48" s="169">
        <f t="shared" si="17"/>
        <v>5.6535045856181121</v>
      </c>
      <c r="V48" s="169">
        <f t="shared" si="17"/>
        <v>5.7365368431805814</v>
      </c>
      <c r="W48" s="169">
        <f t="shared" si="17"/>
        <v>5.8235732282382688</v>
      </c>
      <c r="X48" s="169">
        <f t="shared" si="17"/>
        <v>5.9144893261293339</v>
      </c>
      <c r="Y48" s="169">
        <f t="shared" si="17"/>
        <v>6.0091756137454118</v>
      </c>
      <c r="Z48" s="169">
        <f t="shared" si="17"/>
        <v>6.1075362713572003</v>
      </c>
      <c r="AA48" s="169">
        <f t="shared" si="17"/>
        <v>6.2094880975566475</v>
      </c>
      <c r="AB48" s="169">
        <f>0.0854053900119604*AA55</f>
        <v>6.2639389181800293</v>
      </c>
      <c r="AC48" s="169">
        <f t="shared" si="17"/>
        <v>6.3252055133368907</v>
      </c>
      <c r="AD48" s="169">
        <f t="shared" si="17"/>
        <v>6.3929306059705597</v>
      </c>
      <c r="AE48" s="169">
        <f t="shared" si="17"/>
        <v>6.4667918407798632</v>
      </c>
      <c r="AF48" s="169">
        <f t="shared" si="17"/>
        <v>6.546498888151584</v>
      </c>
      <c r="AG48" s="169">
        <f t="shared" si="17"/>
        <v>6.6317907971275796</v>
      </c>
      <c r="AH48" s="169">
        <f t="shared" si="17"/>
        <v>6.7224335761708804</v>
      </c>
      <c r="AI48" s="169">
        <f t="shared" si="17"/>
        <v>6.8182179823093882</v>
      </c>
      <c r="AJ48" s="170">
        <f t="shared" si="17"/>
        <v>6.9189575008951794</v>
      </c>
    </row>
    <row r="49" spans="1:36" x14ac:dyDescent="0.3">
      <c r="A49" s="7" t="s">
        <v>447</v>
      </c>
      <c r="B49" s="80" t="s">
        <v>529</v>
      </c>
      <c r="C49" s="241">
        <v>1.9801000000000042</v>
      </c>
      <c r="D49" s="241">
        <v>1.9424999999999968</v>
      </c>
      <c r="E49" s="241">
        <v>1.969999999999998</v>
      </c>
      <c r="F49" s="241">
        <v>2.0110000000000046</v>
      </c>
      <c r="G49" s="241">
        <v>2.2206000000000001</v>
      </c>
      <c r="H49" s="241">
        <v>2.2664999999999984</v>
      </c>
      <c r="I49" s="172">
        <f>0.0747889159710027*H56</f>
        <v>2.0418121949243448</v>
      </c>
      <c r="J49" s="172">
        <f t="shared" ref="J49:AJ49" si="18">0.0747889159710027*I56</f>
        <v>3.00692756887381</v>
      </c>
      <c r="K49" s="172">
        <f t="shared" si="18"/>
        <v>3.921781055211278</v>
      </c>
      <c r="L49" s="172">
        <f t="shared" si="18"/>
        <v>4.7905614516139972</v>
      </c>
      <c r="M49" s="172">
        <f t="shared" si="18"/>
        <v>5.6171527068979499</v>
      </c>
      <c r="N49" s="172">
        <f t="shared" si="18"/>
        <v>6.4051568855646268</v>
      </c>
      <c r="O49" s="172">
        <f t="shared" si="18"/>
        <v>7.1579154180940687</v>
      </c>
      <c r="P49" s="172">
        <f t="shared" si="18"/>
        <v>7.8785287652548694</v>
      </c>
      <c r="Q49" s="172">
        <f t="shared" si="18"/>
        <v>8.5698746151098693</v>
      </c>
      <c r="R49" s="172">
        <f t="shared" si="18"/>
        <v>8.6836723120506996</v>
      </c>
      <c r="S49" s="172">
        <f t="shared" si="18"/>
        <v>8.8037578168995303</v>
      </c>
      <c r="T49" s="172">
        <f t="shared" si="18"/>
        <v>8.9299510402269746</v>
      </c>
      <c r="U49" s="172">
        <f t="shared" si="18"/>
        <v>9.0620910508832786</v>
      </c>
      <c r="V49" s="172">
        <f t="shared" si="18"/>
        <v>9.2000347547318668</v>
      </c>
      <c r="W49" s="172">
        <f t="shared" si="18"/>
        <v>9.3436556743864507</v>
      </c>
      <c r="X49" s="172">
        <f t="shared" si="18"/>
        <v>9.4928428224406147</v>
      </c>
      <c r="Y49" s="172">
        <f t="shared" si="18"/>
        <v>9.6474996612414294</v>
      </c>
      <c r="Z49" s="172">
        <f t="shared" si="18"/>
        <v>9.8075431427791493</v>
      </c>
      <c r="AA49" s="172">
        <f t="shared" si="18"/>
        <v>9.9729028227466436</v>
      </c>
      <c r="AB49" s="172">
        <f t="shared" si="18"/>
        <v>10.527295964425045</v>
      </c>
      <c r="AC49" s="172">
        <f t="shared" si="18"/>
        <v>11.065721854464105</v>
      </c>
      <c r="AD49" s="172">
        <f t="shared" si="18"/>
        <v>11.589874572392192</v>
      </c>
      <c r="AE49" s="172">
        <f t="shared" si="18"/>
        <v>12.10133130144632</v>
      </c>
      <c r="AF49" s="172">
        <f t="shared" si="18"/>
        <v>12.601561263316714</v>
      </c>
      <c r="AG49" s="172">
        <f t="shared" si="18"/>
        <v>13.09193398844009</v>
      </c>
      <c r="AH49" s="172">
        <f t="shared" si="18"/>
        <v>13.57372697160913</v>
      </c>
      <c r="AI49" s="172">
        <f t="shared" si="18"/>
        <v>14.048132758945084</v>
      </c>
      <c r="AJ49" s="173">
        <f t="shared" si="18"/>
        <v>14.516265508837945</v>
      </c>
    </row>
    <row r="50" spans="1:36" x14ac:dyDescent="0.3">
      <c r="A50" s="7" t="s">
        <v>482</v>
      </c>
      <c r="B50" s="80" t="s">
        <v>529</v>
      </c>
      <c r="C50" s="241">
        <v>9.3680000000000305</v>
      </c>
      <c r="D50" s="241">
        <v>9.2889000000000017</v>
      </c>
      <c r="E50" s="241">
        <v>9.2215999999999898</v>
      </c>
      <c r="F50" s="241">
        <v>9.1580000000000137</v>
      </c>
      <c r="G50" s="241">
        <v>9.0819999999999936</v>
      </c>
      <c r="H50" s="241">
        <v>9.0321000000000105</v>
      </c>
      <c r="I50" s="172">
        <f>0.0386761793725209*H57</f>
        <v>8.7241432372622292</v>
      </c>
      <c r="J50" s="172">
        <f t="shared" ref="J50:AJ50" si="19">0.0386761793725209*I57</f>
        <v>8.4129012343225043</v>
      </c>
      <c r="K50" s="172">
        <f t="shared" si="19"/>
        <v>8.1142101089123493</v>
      </c>
      <c r="L50" s="172">
        <f t="shared" si="19"/>
        <v>7.8275945042959663</v>
      </c>
      <c r="M50" s="172">
        <f t="shared" si="19"/>
        <v>7.552597646038655</v>
      </c>
      <c r="N50" s="172">
        <f t="shared" si="19"/>
        <v>7.2887806271834021</v>
      </c>
      <c r="O50" s="172">
        <f t="shared" si="19"/>
        <v>7.0357217211499661</v>
      </c>
      <c r="P50" s="172">
        <f t="shared" si="19"/>
        <v>6.7930157212857507</v>
      </c>
      <c r="Q50" s="172">
        <f t="shared" si="19"/>
        <v>6.5602733060391909</v>
      </c>
      <c r="R50" s="172">
        <f t="shared" si="19"/>
        <v>6.3524071436883105</v>
      </c>
      <c r="S50" s="172">
        <f t="shared" si="19"/>
        <v>6.1534796688428184</v>
      </c>
      <c r="T50" s="172">
        <f t="shared" si="19"/>
        <v>5.9631627989571827</v>
      </c>
      <c r="U50" s="172">
        <f t="shared" si="19"/>
        <v>5.781141486185561</v>
      </c>
      <c r="V50" s="172">
        <f t="shared" si="19"/>
        <v>5.6071132200282445</v>
      </c>
      <c r="W50" s="172">
        <f t="shared" si="19"/>
        <v>5.4407875493467621</v>
      </c>
      <c r="X50" s="172">
        <f t="shared" si="19"/>
        <v>5.2818856230011333</v>
      </c>
      <c r="Y50" s="172">
        <f t="shared" si="19"/>
        <v>5.1301397483916968</v>
      </c>
      <c r="Z50" s="172">
        <f t="shared" si="19"/>
        <v>4.9852929672157522</v>
      </c>
      <c r="AA50" s="172">
        <f t="shared" si="19"/>
        <v>4.8470986477759617</v>
      </c>
      <c r="AB50" s="172">
        <f t="shared" si="19"/>
        <v>4.7514585063101968</v>
      </c>
      <c r="AC50" s="172">
        <f t="shared" si="19"/>
        <v>4.6613178917829741</v>
      </c>
      <c r="AD50" s="172">
        <f t="shared" si="19"/>
        <v>4.5764994080465415</v>
      </c>
      <c r="AE50" s="172">
        <f t="shared" si="19"/>
        <v>4.4968332122043124</v>
      </c>
      <c r="AF50" s="172">
        <f t="shared" si="19"/>
        <v>4.4221567360534157</v>
      </c>
      <c r="AG50" s="172">
        <f t="shared" si="19"/>
        <v>4.3523144185669347</v>
      </c>
      <c r="AH50" s="172">
        <f t="shared" si="19"/>
        <v>4.2871574489940691</v>
      </c>
      <c r="AI50" s="172">
        <f t="shared" si="19"/>
        <v>4.2265435201728954</v>
      </c>
      <c r="AJ50" s="173">
        <f t="shared" si="19"/>
        <v>4.1703365916661523</v>
      </c>
    </row>
    <row r="51" spans="1:36" x14ac:dyDescent="0.3">
      <c r="A51" s="7" t="s">
        <v>483</v>
      </c>
      <c r="B51" s="80" t="s">
        <v>529</v>
      </c>
      <c r="C51" s="241">
        <v>16.764499999999966</v>
      </c>
      <c r="D51" s="241">
        <v>17.129600000000114</v>
      </c>
      <c r="E51" s="241">
        <v>17.643699999999974</v>
      </c>
      <c r="F51" s="241">
        <v>18.412199999999988</v>
      </c>
      <c r="G51" s="241">
        <v>18.482299999999981</v>
      </c>
      <c r="H51" s="241">
        <v>19.088799999999981</v>
      </c>
      <c r="I51" s="172">
        <f>0.0973324743081864*H58</f>
        <v>17.682011010918423</v>
      </c>
      <c r="J51" s="172">
        <f t="shared" ref="J51:AJ51" si="20">0.0973324743081864*I58</f>
        <v>17.166973598932902</v>
      </c>
      <c r="K51" s="172">
        <f t="shared" si="20"/>
        <v>16.725713042233913</v>
      </c>
      <c r="L51" s="172">
        <f t="shared" si="20"/>
        <v>16.351512123412824</v>
      </c>
      <c r="M51" s="172">
        <f t="shared" si="20"/>
        <v>16.038316519951106</v>
      </c>
      <c r="N51" s="172">
        <f t="shared" si="20"/>
        <v>15.780670461285201</v>
      </c>
      <c r="O51" s="172">
        <f t="shared" si="20"/>
        <v>15.573658652023802</v>
      </c>
      <c r="P51" s="172">
        <f t="shared" si="20"/>
        <v>15.412853851486037</v>
      </c>
      <c r="Q51" s="172">
        <f t="shared" si="20"/>
        <v>15.294269559086715</v>
      </c>
      <c r="R51" s="172">
        <f t="shared" si="20"/>
        <v>15.459464732341006</v>
      </c>
      <c r="S51" s="172">
        <f t="shared" si="20"/>
        <v>15.641008977544114</v>
      </c>
      <c r="T51" s="172">
        <f t="shared" si="20"/>
        <v>15.837946840774642</v>
      </c>
      <c r="U51" s="172">
        <f t="shared" si="20"/>
        <v>16.049428332289846</v>
      </c>
      <c r="V51" s="172">
        <f t="shared" si="20"/>
        <v>16.274698905896656</v>
      </c>
      <c r="W51" s="172">
        <f t="shared" si="20"/>
        <v>16.513090418448634</v>
      </c>
      <c r="X51" s="172">
        <f t="shared" si="20"/>
        <v>16.764012974164835</v>
      </c>
      <c r="Y51" s="172">
        <f t="shared" si="20"/>
        <v>17.026947567744394</v>
      </c>
      <c r="Z51" s="172">
        <f t="shared" si="20"/>
        <v>17.301439448625903</v>
      </c>
      <c r="AA51" s="172">
        <f t="shared" si="20"/>
        <v>17.587092136300292</v>
      </c>
      <c r="AB51" s="172">
        <f t="shared" si="20"/>
        <v>17.955126035191835</v>
      </c>
      <c r="AC51" s="172">
        <f t="shared" si="20"/>
        <v>18.328119246671129</v>
      </c>
      <c r="AD51" s="172">
        <f t="shared" si="20"/>
        <v>18.706388695290709</v>
      </c>
      <c r="AE51" s="172">
        <f t="shared" si="20"/>
        <v>19.090236137507492</v>
      </c>
      <c r="AF51" s="172">
        <f t="shared" si="20"/>
        <v>19.479949945461549</v>
      </c>
      <c r="AG51" s="172">
        <f t="shared" si="20"/>
        <v>19.875806723163318</v>
      </c>
      <c r="AH51" s="172">
        <f t="shared" si="20"/>
        <v>20.278072771519572</v>
      </c>
      <c r="AI51" s="172">
        <f t="shared" si="20"/>
        <v>20.68700541703155</v>
      </c>
      <c r="AJ51" s="173">
        <f t="shared" si="20"/>
        <v>21.102854217557226</v>
      </c>
    </row>
    <row r="52" spans="1:36" x14ac:dyDescent="0.3">
      <c r="A52" s="7" t="s">
        <v>484</v>
      </c>
      <c r="B52" s="80" t="s">
        <v>529</v>
      </c>
      <c r="C52" s="241">
        <v>1.0005000000000011</v>
      </c>
      <c r="D52" s="241">
        <v>0.99009999999999776</v>
      </c>
      <c r="E52" s="241">
        <v>0.98270000000000168</v>
      </c>
      <c r="F52" s="241">
        <v>0.99939999999999829</v>
      </c>
      <c r="G52" s="241">
        <v>1.0046000000000017</v>
      </c>
      <c r="H52" s="241">
        <v>1.019499999999999</v>
      </c>
      <c r="I52" s="172">
        <f>0.0980065492623211*H59</f>
        <v>1.0826195457713037</v>
      </c>
      <c r="J52" s="172">
        <f t="shared" ref="J52:AJ52" si="21">0.0980065492623211*I59</f>
        <v>1.0883138207025691</v>
      </c>
      <c r="K52" s="172">
        <f t="shared" si="21"/>
        <v>1.0936749445774991</v>
      </c>
      <c r="L52" s="172">
        <f t="shared" si="21"/>
        <v>1.0987363640790417</v>
      </c>
      <c r="M52" s="172">
        <f t="shared" si="21"/>
        <v>1.1035282435072802</v>
      </c>
      <c r="N52" s="172">
        <f t="shared" si="21"/>
        <v>1.1080777865846585</v>
      </c>
      <c r="O52" s="172">
        <f t="shared" si="21"/>
        <v>1.1124095267200793</v>
      </c>
      <c r="P52" s="172">
        <f t="shared" si="21"/>
        <v>1.1165455888231508</v>
      </c>
      <c r="Q52" s="172">
        <f t="shared" si="21"/>
        <v>1.1205059254568965</v>
      </c>
      <c r="R52" s="172">
        <f t="shared" si="21"/>
        <v>1.124308529843965</v>
      </c>
      <c r="S52" s="172">
        <f t="shared" si="21"/>
        <v>1.1282747957673369</v>
      </c>
      <c r="T52" s="172">
        <f t="shared" si="21"/>
        <v>1.1320782954273678</v>
      </c>
      <c r="U52" s="172">
        <f t="shared" si="21"/>
        <v>1.1357358583039889</v>
      </c>
      <c r="V52" s="172">
        <f t="shared" si="21"/>
        <v>1.1392626587077948</v>
      </c>
      <c r="W52" s="172">
        <f t="shared" si="21"/>
        <v>1.1426723781352399</v>
      </c>
      <c r="X52" s="172">
        <f t="shared" si="21"/>
        <v>1.1459773517093168</v>
      </c>
      <c r="Y52" s="172">
        <f t="shared" si="21"/>
        <v>1.1491887002654901</v>
      </c>
      <c r="Z52" s="172">
        <f t="shared" si="21"/>
        <v>1.1523164494898006</v>
      </c>
      <c r="AA52" s="172">
        <f t="shared" si="21"/>
        <v>1.1553696373781592</v>
      </c>
      <c r="AB52" s="172">
        <f t="shared" si="21"/>
        <v>1.1583564111614797</v>
      </c>
      <c r="AC52" s="172">
        <f t="shared" si="21"/>
        <v>1.1612841147291166</v>
      </c>
      <c r="AD52" s="172">
        <f t="shared" si="21"/>
        <v>1.1641593674818815</v>
      </c>
      <c r="AE52" s="172">
        <f t="shared" si="21"/>
        <v>1.166988135454645</v>
      </c>
      <c r="AF52" s="172">
        <f t="shared" si="21"/>
        <v>1.1697757954661951</v>
      </c>
      <c r="AG52" s="172">
        <f t="shared" si="21"/>
        <v>1.1725271929797776</v>
      </c>
      <c r="AH52" s="172">
        <f t="shared" si="21"/>
        <v>1.1752466942907513</v>
      </c>
      <c r="AI52" s="172">
        <f t="shared" si="21"/>
        <v>1.1779382335973834</v>
      </c>
      <c r="AJ52" s="173">
        <f t="shared" si="21"/>
        <v>1.1806053554563114</v>
      </c>
    </row>
    <row r="53" spans="1:36" x14ac:dyDescent="0.3">
      <c r="A53" s="11" t="s">
        <v>485</v>
      </c>
      <c r="B53" s="78" t="s">
        <v>529</v>
      </c>
      <c r="C53" s="175">
        <f>+SUM(C48:C52)</f>
        <v>35.943700000000007</v>
      </c>
      <c r="D53" s="175">
        <f t="shared" ref="D53:I53" si="22">+SUM(D48:D52)</f>
        <v>36.367000000000104</v>
      </c>
      <c r="E53" s="175">
        <f t="shared" si="22"/>
        <v>37.096799999999973</v>
      </c>
      <c r="F53" s="175">
        <f t="shared" si="22"/>
        <v>38.087600000000002</v>
      </c>
      <c r="G53" s="175">
        <f t="shared" si="22"/>
        <v>38.446499999999993</v>
      </c>
      <c r="H53" s="175">
        <f t="shared" si="22"/>
        <v>39.400799999999983</v>
      </c>
      <c r="I53" s="175">
        <f t="shared" si="22"/>
        <v>37.055441389355103</v>
      </c>
      <c r="J53" s="175">
        <f t="shared" ref="J53:AJ53" si="23">+SUM(J48:J52)</f>
        <v>36.817404039957623</v>
      </c>
      <c r="K53" s="175">
        <f t="shared" si="23"/>
        <v>36.652872632623215</v>
      </c>
      <c r="L53" s="175">
        <f t="shared" si="23"/>
        <v>36.555750796916108</v>
      </c>
      <c r="M53" s="175">
        <f t="shared" si="23"/>
        <v>36.520584449819985</v>
      </c>
      <c r="N53" s="175">
        <f t="shared" si="23"/>
        <v>36.542497093726212</v>
      </c>
      <c r="O53" s="175">
        <f t="shared" si="23"/>
        <v>36.617131621653215</v>
      </c>
      <c r="P53" s="175">
        <f t="shared" si="23"/>
        <v>36.740597982849565</v>
      </c>
      <c r="Q53" s="175">
        <f t="shared" si="23"/>
        <v>36.909426125726498</v>
      </c>
      <c r="R53" s="175">
        <f t="shared" si="23"/>
        <v>37.049781008232429</v>
      </c>
      <c r="S53" s="175">
        <f t="shared" si="23"/>
        <v>37.226553756963341</v>
      </c>
      <c r="T53" s="175">
        <f t="shared" si="23"/>
        <v>37.437756038037939</v>
      </c>
      <c r="U53" s="175">
        <f t="shared" si="23"/>
        <v>37.68190131328079</v>
      </c>
      <c r="V53" s="175">
        <f t="shared" si="23"/>
        <v>37.957646382545143</v>
      </c>
      <c r="W53" s="175">
        <f t="shared" si="23"/>
        <v>38.263779248555352</v>
      </c>
      <c r="X53" s="175">
        <f t="shared" si="23"/>
        <v>38.599208097445242</v>
      </c>
      <c r="Y53" s="175">
        <f t="shared" si="23"/>
        <v>38.962951291388421</v>
      </c>
      <c r="Z53" s="175">
        <f t="shared" si="23"/>
        <v>39.354128279467808</v>
      </c>
      <c r="AA53" s="175">
        <f t="shared" si="23"/>
        <v>39.771951341757699</v>
      </c>
      <c r="AB53" s="175">
        <f>+SUM(AB48:AB52)</f>
        <v>40.656175835268584</v>
      </c>
      <c r="AC53" s="175">
        <f t="shared" si="23"/>
        <v>41.541648620984212</v>
      </c>
      <c r="AD53" s="175">
        <f t="shared" si="23"/>
        <v>42.429852649181882</v>
      </c>
      <c r="AE53" s="175">
        <f t="shared" si="23"/>
        <v>43.322180627392633</v>
      </c>
      <c r="AF53" s="175">
        <f t="shared" si="23"/>
        <v>44.219942628449459</v>
      </c>
      <c r="AG53" s="175">
        <f t="shared" si="23"/>
        <v>45.124373120277703</v>
      </c>
      <c r="AH53" s="175">
        <f t="shared" si="23"/>
        <v>46.036637462584402</v>
      </c>
      <c r="AI53" s="175">
        <f t="shared" si="23"/>
        <v>46.957837912056299</v>
      </c>
      <c r="AJ53" s="176">
        <f t="shared" si="23"/>
        <v>47.889019174412809</v>
      </c>
    </row>
    <row r="54" spans="1:36" x14ac:dyDescent="0.3">
      <c r="B54" s="51"/>
    </row>
    <row r="55" spans="1:36" x14ac:dyDescent="0.3">
      <c r="A55" s="16" t="s">
        <v>452</v>
      </c>
      <c r="B55" s="79" t="s">
        <v>529</v>
      </c>
      <c r="C55" s="222">
        <v>80.613100000000003</v>
      </c>
      <c r="D55" s="222">
        <v>82.151800000000009</v>
      </c>
      <c r="E55" s="222">
        <v>83.433499999999995</v>
      </c>
      <c r="F55" s="222">
        <v>84.238200000000006</v>
      </c>
      <c r="G55" s="222">
        <v>86.084199999999996</v>
      </c>
      <c r="H55" s="222">
        <v>88.107500000000002</v>
      </c>
      <c r="I55" s="18">
        <f t="shared" ref="I55:I59" si="24">+((H55)+I40-I48)</f>
        <v>83.628068628052773</v>
      </c>
      <c r="J55" s="18">
        <f t="shared" ref="J55:AI59" si="25">+((I55)+J40-J48)</f>
        <v>79.590919036096381</v>
      </c>
      <c r="K55" s="18">
        <f t="shared" si="25"/>
        <v>75.959448842816258</v>
      </c>
      <c r="L55" s="18">
        <f t="shared" si="25"/>
        <v>72.700204665718033</v>
      </c>
      <c r="M55" s="18">
        <f t="shared" si="25"/>
        <v>69.782613629815287</v>
      </c>
      <c r="N55" s="18">
        <f t="shared" si="25"/>
        <v>67.178737815749272</v>
      </c>
      <c r="O55" s="18">
        <f t="shared" si="25"/>
        <v>64.863049688362395</v>
      </c>
      <c r="P55" s="18">
        <f t="shared" si="25"/>
        <v>62.812226714058291</v>
      </c>
      <c r="Q55" s="18">
        <f t="shared" si="25"/>
        <v>63.578285744588527</v>
      </c>
      <c r="R55" s="18">
        <f t="shared" si="25"/>
        <v>64.399126297992467</v>
      </c>
      <c r="S55" s="18">
        <f t="shared" si="25"/>
        <v>65.272426738770065</v>
      </c>
      <c r="T55" s="18">
        <f t="shared" si="25"/>
        <v>66.196109927328706</v>
      </c>
      <c r="U55" s="18">
        <f t="shared" si="25"/>
        <v>67.168323244905523</v>
      </c>
      <c r="V55" s="18">
        <f t="shared" si="25"/>
        <v>68.187420342237417</v>
      </c>
      <c r="W55" s="18">
        <f t="shared" si="25"/>
        <v>69.251944465109901</v>
      </c>
      <c r="X55" s="18">
        <f t="shared" si="25"/>
        <v>70.360613222466057</v>
      </c>
      <c r="Y55" s="18">
        <f t="shared" si="25"/>
        <v>71.512304674235253</v>
      </c>
      <c r="Z55" s="18">
        <f t="shared" si="25"/>
        <v>72.706044626540006</v>
      </c>
      <c r="AA55" s="18">
        <f t="shared" si="25"/>
        <v>73.343601818372477</v>
      </c>
      <c r="AB55" s="18">
        <f t="shared" si="25"/>
        <v>74.060963979569578</v>
      </c>
      <c r="AC55" s="18">
        <f t="shared" si="25"/>
        <v>74.853947802068191</v>
      </c>
      <c r="AD55" s="18">
        <f t="shared" si="25"/>
        <v>75.718778871851484</v>
      </c>
      <c r="AE55" s="18">
        <f t="shared" si="25"/>
        <v>76.652057759291239</v>
      </c>
      <c r="AF55" s="18">
        <f t="shared" si="25"/>
        <v>77.650729025402796</v>
      </c>
      <c r="AG55" s="18">
        <f t="shared" si="25"/>
        <v>78.712052895367052</v>
      </c>
      <c r="AH55" s="18">
        <f t="shared" si="25"/>
        <v>79.833579371917239</v>
      </c>
      <c r="AI55" s="18">
        <f t="shared" si="25"/>
        <v>81.013124580617571</v>
      </c>
      <c r="AJ55" s="19">
        <f t="shared" ref="AJ55:AJ59" si="26">+((AI55)+AJ40-AJ48)</f>
        <v>82.248749156830357</v>
      </c>
    </row>
    <row r="56" spans="1:36" x14ac:dyDescent="0.3">
      <c r="A56" s="7" t="s">
        <v>453</v>
      </c>
      <c r="B56" s="80" t="s">
        <v>529</v>
      </c>
      <c r="C56" s="225">
        <v>27.018199999999997</v>
      </c>
      <c r="D56" s="225">
        <v>26.9132</v>
      </c>
      <c r="E56" s="225">
        <v>26.994700000000002</v>
      </c>
      <c r="F56" s="225">
        <v>26.972099999999998</v>
      </c>
      <c r="G56" s="225">
        <v>26.932599999999997</v>
      </c>
      <c r="H56" s="225">
        <v>27.300999999999998</v>
      </c>
      <c r="I56" s="20">
        <f t="shared" si="24"/>
        <v>40.205524172053266</v>
      </c>
      <c r="J56" s="20">
        <f t="shared" ref="J56:X56" si="27">+((I56)+J41-J49)</f>
        <v>52.437998389117418</v>
      </c>
      <c r="K56" s="20">
        <f t="shared" si="27"/>
        <v>64.054430919568375</v>
      </c>
      <c r="L56" s="20">
        <f t="shared" si="27"/>
        <v>75.106753908237451</v>
      </c>
      <c r="M56" s="20">
        <f t="shared" si="27"/>
        <v>85.643130434569287</v>
      </c>
      <c r="N56" s="20">
        <f t="shared" si="27"/>
        <v>95.708238649552683</v>
      </c>
      <c r="O56" s="20">
        <f t="shared" si="27"/>
        <v>105.34353470652719</v>
      </c>
      <c r="P56" s="20">
        <f t="shared" si="27"/>
        <v>114.5874960727148</v>
      </c>
      <c r="Q56" s="20">
        <f t="shared" si="27"/>
        <v>116.10908112931533</v>
      </c>
      <c r="R56" s="20">
        <f t="shared" si="27"/>
        <v>117.71474024724385</v>
      </c>
      <c r="S56" s="20">
        <f t="shared" si="27"/>
        <v>119.4020654569898</v>
      </c>
      <c r="T56" s="20">
        <f t="shared" si="27"/>
        <v>121.16890495373471</v>
      </c>
      <c r="U56" s="20">
        <f t="shared" si="27"/>
        <v>123.01334543074432</v>
      </c>
      <c r="V56" s="20">
        <f t="shared" si="27"/>
        <v>124.93369576327581</v>
      </c>
      <c r="W56" s="20">
        <f t="shared" si="27"/>
        <v>126.92847194256963</v>
      </c>
      <c r="X56" s="20">
        <f t="shared" si="27"/>
        <v>128.99638316701871</v>
      </c>
      <c r="Y56" s="20">
        <f t="shared" si="25"/>
        <v>131.13631900456676</v>
      </c>
      <c r="Z56" s="20">
        <f t="shared" si="25"/>
        <v>133.34733754682787</v>
      </c>
      <c r="AA56" s="20">
        <f t="shared" si="25"/>
        <v>140.76010900474486</v>
      </c>
      <c r="AB56" s="20">
        <f t="shared" si="25"/>
        <v>147.95938289511412</v>
      </c>
      <c r="AC56" s="20">
        <f t="shared" si="25"/>
        <v>154.96781069651871</v>
      </c>
      <c r="AD56" s="20">
        <f t="shared" si="25"/>
        <v>161.80648087128674</v>
      </c>
      <c r="AE56" s="20">
        <f t="shared" si="25"/>
        <v>168.49503833165085</v>
      </c>
      <c r="AF56" s="20">
        <f t="shared" si="25"/>
        <v>175.05179502155264</v>
      </c>
      <c r="AG56" s="20">
        <f t="shared" si="25"/>
        <v>181.49383227953138</v>
      </c>
      <c r="AH56" s="20">
        <f t="shared" si="25"/>
        <v>187.83709559838854</v>
      </c>
      <c r="AI56" s="20">
        <f t="shared" si="25"/>
        <v>194.09648235129143</v>
      </c>
      <c r="AJ56" s="21">
        <f t="shared" si="26"/>
        <v>200.28592301139653</v>
      </c>
    </row>
    <row r="57" spans="1:36" x14ac:dyDescent="0.3">
      <c r="A57" s="7" t="s">
        <v>486</v>
      </c>
      <c r="B57" s="80" t="s">
        <v>529</v>
      </c>
      <c r="C57" s="225">
        <v>242.07089999999999</v>
      </c>
      <c r="D57" s="225">
        <v>238.44499999999999</v>
      </c>
      <c r="E57" s="225">
        <v>234.9847</v>
      </c>
      <c r="F57" s="225">
        <v>231.17779999999999</v>
      </c>
      <c r="G57" s="225">
        <v>228.2773</v>
      </c>
      <c r="H57" s="225">
        <v>225.56889999999999</v>
      </c>
      <c r="I57" s="20">
        <f t="shared" si="24"/>
        <v>217.521517657967</v>
      </c>
      <c r="J57" s="20">
        <f t="shared" si="25"/>
        <v>209.79864714034881</v>
      </c>
      <c r="K57" s="20">
        <f t="shared" si="25"/>
        <v>202.38799776219381</v>
      </c>
      <c r="L57" s="20">
        <f t="shared" si="25"/>
        <v>195.2777592971014</v>
      </c>
      <c r="M57" s="20">
        <f t="shared" si="25"/>
        <v>188.45658349495656</v>
      </c>
      <c r="N57" s="20">
        <f t="shared" si="25"/>
        <v>181.91356631644922</v>
      </c>
      <c r="O57" s="20">
        <f t="shared" si="25"/>
        <v>175.63823085669446</v>
      </c>
      <c r="P57" s="20">
        <f t="shared" si="25"/>
        <v>169.6205109313411</v>
      </c>
      <c r="Q57" s="20">
        <f t="shared" si="25"/>
        <v>164.24598413672788</v>
      </c>
      <c r="R57" s="20">
        <f t="shared" si="25"/>
        <v>159.10257343606213</v>
      </c>
      <c r="S57" s="20">
        <f t="shared" si="25"/>
        <v>154.18179602285016</v>
      </c>
      <c r="T57" s="20">
        <f t="shared" si="25"/>
        <v>149.47550611198719</v>
      </c>
      <c r="U57" s="20">
        <f t="shared" si="25"/>
        <v>144.97588208032903</v>
      </c>
      <c r="V57" s="20">
        <f t="shared" si="25"/>
        <v>140.67541410805421</v>
      </c>
      <c r="W57" s="20">
        <f t="shared" si="25"/>
        <v>136.56689230151488</v>
      </c>
      <c r="X57" s="20">
        <f t="shared" si="25"/>
        <v>132.64339527902328</v>
      </c>
      <c r="Y57" s="20">
        <f t="shared" si="25"/>
        <v>128.89827920173937</v>
      </c>
      <c r="Z57" s="20">
        <f t="shared" si="25"/>
        <v>125.32516723251585</v>
      </c>
      <c r="AA57" s="20">
        <f t="shared" si="25"/>
        <v>122.85232366271597</v>
      </c>
      <c r="AB57" s="20">
        <f t="shared" si="25"/>
        <v>120.52167425551865</v>
      </c>
      <c r="AC57" s="20">
        <f t="shared" si="25"/>
        <v>118.3286323079292</v>
      </c>
      <c r="AD57" s="20">
        <f t="shared" si="25"/>
        <v>116.26880641160938</v>
      </c>
      <c r="AE57" s="20">
        <f t="shared" si="25"/>
        <v>114.33799325057741</v>
      </c>
      <c r="AF57" s="20">
        <f t="shared" si="25"/>
        <v>112.5321706843468</v>
      </c>
      <c r="AG57" s="20">
        <f t="shared" si="25"/>
        <v>110.84749110559918</v>
      </c>
      <c r="AH57" s="20">
        <f t="shared" si="25"/>
        <v>109.28027506191108</v>
      </c>
      <c r="AI57" s="20">
        <f t="shared" si="25"/>
        <v>107.82700513146192</v>
      </c>
      <c r="AJ57" s="21">
        <f t="shared" si="26"/>
        <v>106.48432004304348</v>
      </c>
    </row>
    <row r="58" spans="1:36" x14ac:dyDescent="0.3">
      <c r="A58" s="7" t="s">
        <v>487</v>
      </c>
      <c r="B58" s="80" t="s">
        <v>529</v>
      </c>
      <c r="C58" s="225">
        <v>175.06490000000005</v>
      </c>
      <c r="D58" s="225">
        <v>175.91419999999994</v>
      </c>
      <c r="E58" s="225">
        <v>177.79179999999997</v>
      </c>
      <c r="F58" s="225">
        <v>178.74449999999999</v>
      </c>
      <c r="G58" s="225">
        <v>180.2278</v>
      </c>
      <c r="H58" s="225">
        <v>181.66610000000003</v>
      </c>
      <c r="I58" s="20">
        <f t="shared" si="24"/>
        <v>176.37457303897008</v>
      </c>
      <c r="J58" s="20">
        <f t="shared" si="25"/>
        <v>171.84103415757053</v>
      </c>
      <c r="K58" s="20">
        <f t="shared" si="25"/>
        <v>167.99647023909611</v>
      </c>
      <c r="L58" s="20">
        <f t="shared" si="25"/>
        <v>164.77867879088905</v>
      </c>
      <c r="M58" s="20">
        <f t="shared" si="25"/>
        <v>162.13160688095164</v>
      </c>
      <c r="N58" s="20">
        <f t="shared" si="25"/>
        <v>160.00475445340589</v>
      </c>
      <c r="O58" s="20">
        <f t="shared" si="25"/>
        <v>158.35263575735175</v>
      </c>
      <c r="P58" s="20">
        <f t="shared" si="25"/>
        <v>157.13429323352105</v>
      </c>
      <c r="Q58" s="20">
        <f t="shared" si="25"/>
        <v>158.8315188966767</v>
      </c>
      <c r="R58" s="20">
        <f t="shared" si="25"/>
        <v>160.69671595956322</v>
      </c>
      <c r="S58" s="20">
        <f t="shared" si="25"/>
        <v>162.72006802813345</v>
      </c>
      <c r="T58" s="20">
        <f t="shared" si="25"/>
        <v>164.89284225398521</v>
      </c>
      <c r="U58" s="20">
        <f t="shared" si="25"/>
        <v>167.20728638178502</v>
      </c>
      <c r="V58" s="20">
        <f t="shared" si="25"/>
        <v>169.65653586656802</v>
      </c>
      <c r="W58" s="20">
        <f t="shared" si="25"/>
        <v>172.23453008175355</v>
      </c>
      <c r="X58" s="20">
        <f t="shared" si="25"/>
        <v>174.93593673403922</v>
      </c>
      <c r="Y58" s="20">
        <f t="shared" si="25"/>
        <v>177.75608368738162</v>
      </c>
      <c r="Z58" s="20">
        <f t="shared" si="25"/>
        <v>180.69089747594225</v>
      </c>
      <c r="AA58" s="20">
        <f t="shared" si="25"/>
        <v>184.47210104142675</v>
      </c>
      <c r="AB58" s="20">
        <f t="shared" si="25"/>
        <v>188.30425689825083</v>
      </c>
      <c r="AC58" s="20">
        <f t="shared" si="25"/>
        <v>192.1906211493214</v>
      </c>
      <c r="AD58" s="20">
        <f t="shared" si="25"/>
        <v>196.13429405957123</v>
      </c>
      <c r="AE58" s="20">
        <f t="shared" si="25"/>
        <v>200.1382383826149</v>
      </c>
      <c r="AF58" s="20">
        <f t="shared" si="25"/>
        <v>204.20529596555846</v>
      </c>
      <c r="AG58" s="20">
        <f t="shared" si="25"/>
        <v>208.33820280076895</v>
      </c>
      <c r="AH58" s="20">
        <f t="shared" si="25"/>
        <v>212.5396026770031</v>
      </c>
      <c r="AI58" s="20">
        <f t="shared" si="25"/>
        <v>216.81205956748514</v>
      </c>
      <c r="AJ58" s="21">
        <f t="shared" si="26"/>
        <v>221.15806887915747</v>
      </c>
    </row>
    <row r="59" spans="1:36" x14ac:dyDescent="0.3">
      <c r="A59" s="7" t="s">
        <v>488</v>
      </c>
      <c r="B59" s="80" t="s">
        <v>529</v>
      </c>
      <c r="C59" s="225">
        <v>10.171399999999998</v>
      </c>
      <c r="D59" s="225">
        <v>10.300700000000001</v>
      </c>
      <c r="E59" s="225">
        <v>10.446999999999999</v>
      </c>
      <c r="F59" s="225">
        <v>10.636100000000001</v>
      </c>
      <c r="G59" s="225">
        <v>10.883799999999999</v>
      </c>
      <c r="H59" s="225">
        <v>11.0464</v>
      </c>
      <c r="I59" s="20">
        <f t="shared" si="24"/>
        <v>11.10450096339607</v>
      </c>
      <c r="J59" s="20">
        <f t="shared" si="25"/>
        <v>11.159202653388039</v>
      </c>
      <c r="K59" s="20">
        <f t="shared" si="25"/>
        <v>11.210846339852251</v>
      </c>
      <c r="L59" s="20">
        <f t="shared" si="25"/>
        <v>11.25973980120056</v>
      </c>
      <c r="M59" s="20">
        <f t="shared" si="25"/>
        <v>11.306160607887684</v>
      </c>
      <c r="N59" s="20">
        <f t="shared" si="25"/>
        <v>11.350359084091826</v>
      </c>
      <c r="O59" s="20">
        <f t="shared" si="25"/>
        <v>11.392560979110097</v>
      </c>
      <c r="P59" s="20">
        <f t="shared" si="25"/>
        <v>11.432969876919014</v>
      </c>
      <c r="Q59" s="20">
        <f t="shared" si="25"/>
        <v>11.471769369562006</v>
      </c>
      <c r="R59" s="20">
        <f t="shared" si="25"/>
        <v>11.512238766283199</v>
      </c>
      <c r="S59" s="20">
        <f t="shared" si="25"/>
        <v>11.551047393754109</v>
      </c>
      <c r="T59" s="20">
        <f t="shared" si="25"/>
        <v>11.588366969886021</v>
      </c>
      <c r="U59" s="20">
        <f t="shared" si="25"/>
        <v>11.624352324235822</v>
      </c>
      <c r="V59" s="20">
        <f t="shared" si="25"/>
        <v>11.659143054580984</v>
      </c>
      <c r="W59" s="20">
        <f t="shared" si="25"/>
        <v>11.692865021112331</v>
      </c>
      <c r="X59" s="20">
        <f t="shared" si="25"/>
        <v>11.725631694159638</v>
      </c>
      <c r="Y59" s="20">
        <f t="shared" si="25"/>
        <v>11.757545369805323</v>
      </c>
      <c r="Z59" s="20">
        <f t="shared" si="25"/>
        <v>11.788698266334579</v>
      </c>
      <c r="AA59" s="20">
        <f t="shared" si="25"/>
        <v>11.819173513201257</v>
      </c>
      <c r="AB59" s="20">
        <f t="shared" si="25"/>
        <v>11.849046043044142</v>
      </c>
      <c r="AC59" s="20">
        <f t="shared" si="25"/>
        <v>11.878383396255806</v>
      </c>
      <c r="AD59" s="20">
        <f t="shared" si="25"/>
        <v>11.907246446674938</v>
      </c>
      <c r="AE59" s="20">
        <f t="shared" si="25"/>
        <v>11.935690056133003</v>
      </c>
      <c r="AF59" s="20">
        <f t="shared" si="25"/>
        <v>11.963763664828459</v>
      </c>
      <c r="AG59" s="20">
        <f t="shared" si="25"/>
        <v>11.991511823818271</v>
      </c>
      <c r="AH59" s="20">
        <f t="shared" si="25"/>
        <v>12.018974675300043</v>
      </c>
      <c r="AI59" s="20">
        <f t="shared" si="25"/>
        <v>12.046188385802076</v>
      </c>
      <c r="AJ59" s="21">
        <f t="shared" si="26"/>
        <v>12.073185536897082</v>
      </c>
    </row>
    <row r="60" spans="1:36" x14ac:dyDescent="0.3">
      <c r="A60" s="11" t="s">
        <v>489</v>
      </c>
      <c r="B60" s="78" t="s">
        <v>529</v>
      </c>
      <c r="C60" s="23">
        <f t="shared" ref="C60:H60" si="28">+SUM(C55:C59)</f>
        <v>534.93849999999998</v>
      </c>
      <c r="D60" s="23">
        <f t="shared" si="28"/>
        <v>533.72489999999993</v>
      </c>
      <c r="E60" s="23">
        <f t="shared" si="28"/>
        <v>533.65170000000001</v>
      </c>
      <c r="F60" s="23">
        <f t="shared" si="28"/>
        <v>531.76870000000008</v>
      </c>
      <c r="G60" s="23">
        <f t="shared" si="28"/>
        <v>532.40569999999991</v>
      </c>
      <c r="H60" s="23">
        <f t="shared" si="28"/>
        <v>533.68989999999997</v>
      </c>
      <c r="I60" s="23">
        <f>+((H60)+I46-I53)</f>
        <v>528.82446926043917</v>
      </c>
      <c r="J60" s="23">
        <f>+((I60)+J46-J53)</f>
        <v>524.79843284318781</v>
      </c>
      <c r="K60" s="23">
        <f t="shared" ref="K60:AJ60" si="29">+((J60)+K46-K53)</f>
        <v>520.9904879824071</v>
      </c>
      <c r="L60" s="23">
        <f t="shared" si="29"/>
        <v>517.09756998320825</v>
      </c>
      <c r="M60" s="23">
        <f t="shared" si="29"/>
        <v>513.98329894621907</v>
      </c>
      <c r="N60" s="23">
        <f t="shared" si="29"/>
        <v>511.59367790962199</v>
      </c>
      <c r="O60" s="23">
        <f t="shared" si="29"/>
        <v>509.87919961622129</v>
      </c>
      <c r="P60" s="23">
        <f t="shared" si="29"/>
        <v>508.79760462531027</v>
      </c>
      <c r="Q60" s="23">
        <f t="shared" si="29"/>
        <v>506.60041053327285</v>
      </c>
      <c r="R60" s="23">
        <f t="shared" si="29"/>
        <v>505.00482286351564</v>
      </c>
      <c r="S60" s="23">
        <f t="shared" si="29"/>
        <v>503.97757143380261</v>
      </c>
      <c r="T60" s="23">
        <f t="shared" si="29"/>
        <v>503.49585230436992</v>
      </c>
      <c r="U60" s="23">
        <f t="shared" si="29"/>
        <v>503.53409356929154</v>
      </c>
      <c r="V60" s="23">
        <f t="shared" si="29"/>
        <v>504.05710333903039</v>
      </c>
      <c r="W60" s="23">
        <f t="shared" si="29"/>
        <v>505.04613203099871</v>
      </c>
      <c r="X60" s="23">
        <f t="shared" si="29"/>
        <v>506.48612801499831</v>
      </c>
      <c r="Y60" s="23">
        <f t="shared" si="29"/>
        <v>508.36202308509542</v>
      </c>
      <c r="Z60" s="23">
        <f t="shared" si="29"/>
        <v>510.66208301048033</v>
      </c>
      <c r="AA60" s="23">
        <f t="shared" si="29"/>
        <v>519.64187491136056</v>
      </c>
      <c r="AB60" s="23">
        <f t="shared" si="29"/>
        <v>528.6975177090244</v>
      </c>
      <c r="AC60" s="23">
        <f t="shared" si="29"/>
        <v>537.84397385662601</v>
      </c>
      <c r="AD60" s="23">
        <f t="shared" si="29"/>
        <v>547.10033647502689</v>
      </c>
      <c r="AE60" s="23">
        <f t="shared" si="29"/>
        <v>556.47865809262942</v>
      </c>
      <c r="AF60" s="23">
        <f t="shared" si="29"/>
        <v>565.99302026517307</v>
      </c>
      <c r="AG60" s="23">
        <f t="shared" si="29"/>
        <v>575.65557320204061</v>
      </c>
      <c r="AH60" s="23">
        <f t="shared" si="29"/>
        <v>585.47858925771925</v>
      </c>
      <c r="AI60" s="23">
        <f t="shared" si="29"/>
        <v>595.47281527975156</v>
      </c>
      <c r="AJ60" s="23">
        <f t="shared" si="29"/>
        <v>605.64921556875447</v>
      </c>
    </row>
    <row r="61" spans="1:36" x14ac:dyDescent="0.3">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row>
    <row r="62" spans="1:36" x14ac:dyDescent="0.3">
      <c r="A62" s="89" t="s">
        <v>541</v>
      </c>
      <c r="B62" s="25" t="s">
        <v>526</v>
      </c>
      <c r="C62" s="232">
        <v>1873.6190810000001</v>
      </c>
      <c r="D62" s="234">
        <v>1867.8520120000001</v>
      </c>
      <c r="E62" s="234">
        <v>1864.58836</v>
      </c>
      <c r="F62" s="234">
        <v>1851.2145419999999</v>
      </c>
      <c r="G62" s="234">
        <v>1837.8407239999999</v>
      </c>
      <c r="H62" s="234">
        <v>1824.4669060000001</v>
      </c>
      <c r="I62" s="234">
        <v>1811.0930880000001</v>
      </c>
      <c r="J62" s="234">
        <v>1797.7192700000001</v>
      </c>
      <c r="K62" s="234">
        <v>1784.345452</v>
      </c>
      <c r="L62" s="234">
        <v>1770.971634</v>
      </c>
      <c r="M62" s="234">
        <v>1757.597816</v>
      </c>
      <c r="N62" s="234">
        <v>1744.2239979999999</v>
      </c>
      <c r="O62" s="234">
        <v>1730.8501799999999</v>
      </c>
      <c r="P62" s="234">
        <v>1717.4763620000001</v>
      </c>
      <c r="Q62" s="234">
        <v>1704.1025440000001</v>
      </c>
      <c r="R62" s="234">
        <v>1690.7287249999999</v>
      </c>
      <c r="S62" s="234">
        <v>1677.3549069999999</v>
      </c>
      <c r="T62" s="234">
        <v>1663.9810890000001</v>
      </c>
      <c r="U62" s="234">
        <v>1650.6072710000001</v>
      </c>
      <c r="V62" s="234">
        <v>1637.2334530000001</v>
      </c>
      <c r="W62" s="234">
        <v>1623.859635</v>
      </c>
      <c r="X62" s="234">
        <v>1610.485817</v>
      </c>
      <c r="Y62" s="234">
        <v>1597.111999</v>
      </c>
      <c r="Z62" s="234">
        <v>1583.7381809999999</v>
      </c>
      <c r="AA62" s="234">
        <v>1570.3643629999999</v>
      </c>
      <c r="AB62" s="234">
        <v>1556.9905450000001</v>
      </c>
      <c r="AC62" s="234">
        <v>1543.6167270000001</v>
      </c>
      <c r="AD62" s="234">
        <v>1530.2429079999999</v>
      </c>
      <c r="AE62" s="234">
        <v>1516.8690899999999</v>
      </c>
      <c r="AF62" s="234">
        <v>1503.4952720000001</v>
      </c>
      <c r="AG62" s="234">
        <v>1490.1214540000001</v>
      </c>
      <c r="AH62" s="234">
        <v>1476.7476360000001</v>
      </c>
      <c r="AI62" s="234">
        <v>1463.373818</v>
      </c>
      <c r="AJ62" s="235">
        <v>1450</v>
      </c>
    </row>
    <row r="63" spans="1:36" x14ac:dyDescent="0.3">
      <c r="A63" s="90" t="s">
        <v>540</v>
      </c>
      <c r="B63" s="29" t="s">
        <v>526</v>
      </c>
      <c r="C63" s="233">
        <v>9.1999999999999998E-2</v>
      </c>
      <c r="D63" s="224">
        <v>7.1999999999999995E-2</v>
      </c>
      <c r="E63" s="224">
        <v>6.6000000000000003E-2</v>
      </c>
      <c r="F63" s="224">
        <v>7.0000000000000007E-2</v>
      </c>
      <c r="G63" s="224">
        <v>6.7000000000000004E-2</v>
      </c>
      <c r="H63" s="224">
        <v>6.0999999999999999E-2</v>
      </c>
      <c r="I63" s="224">
        <v>6.5000000000000002E-2</v>
      </c>
      <c r="J63" s="224">
        <v>6.4000000000000001E-2</v>
      </c>
      <c r="K63" s="224">
        <v>6.3461539999999997E-2</v>
      </c>
      <c r="L63" s="224">
        <v>6.2923080000000006E-2</v>
      </c>
      <c r="M63" s="224">
        <v>6.2384620000000002E-2</v>
      </c>
      <c r="N63" s="224">
        <v>6.1846150000000003E-2</v>
      </c>
      <c r="O63" s="224">
        <v>6.1307689999999998E-2</v>
      </c>
      <c r="P63" s="224">
        <v>6.076923E-2</v>
      </c>
      <c r="Q63" s="224">
        <v>6.0230770000000003E-2</v>
      </c>
      <c r="R63" s="224">
        <v>5.9692309999999998E-2</v>
      </c>
      <c r="S63" s="224">
        <v>5.9153850000000001E-2</v>
      </c>
      <c r="T63" s="224">
        <v>5.8615380000000002E-2</v>
      </c>
      <c r="U63" s="224">
        <v>5.8076919999999997E-2</v>
      </c>
      <c r="V63" s="224">
        <v>5.753846E-2</v>
      </c>
      <c r="W63" s="224">
        <v>5.7000000000000002E-2</v>
      </c>
      <c r="X63" s="224">
        <v>5.6461539999999998E-2</v>
      </c>
      <c r="Y63" s="224">
        <v>5.592308E-2</v>
      </c>
      <c r="Z63" s="224">
        <v>5.5384620000000002E-2</v>
      </c>
      <c r="AA63" s="224">
        <v>5.4846150000000003E-2</v>
      </c>
      <c r="AB63" s="224">
        <v>5.4307689999999999E-2</v>
      </c>
      <c r="AC63" s="224">
        <v>5.3769230000000001E-2</v>
      </c>
      <c r="AD63" s="224">
        <v>5.3230769999999997E-2</v>
      </c>
      <c r="AE63" s="224">
        <v>5.2692309999999999E-2</v>
      </c>
      <c r="AF63" s="224">
        <v>5.2153850000000002E-2</v>
      </c>
      <c r="AG63" s="224">
        <v>5.1615380000000002E-2</v>
      </c>
      <c r="AH63" s="224">
        <v>5.1076919999999998E-2</v>
      </c>
      <c r="AI63" s="224">
        <v>5.053846E-2</v>
      </c>
      <c r="AJ63" s="240">
        <v>0.05</v>
      </c>
    </row>
    <row r="64" spans="1:36" x14ac:dyDescent="0.3">
      <c r="A64" s="90" t="s">
        <v>538</v>
      </c>
      <c r="B64" s="29" t="s">
        <v>526</v>
      </c>
      <c r="C64" s="233">
        <v>6657888</v>
      </c>
      <c r="D64" s="224">
        <v>6624826</v>
      </c>
      <c r="E64" s="224">
        <v>6607282.5099999998</v>
      </c>
      <c r="F64" s="224">
        <v>6589739.0199999996</v>
      </c>
      <c r="G64" s="224">
        <v>6572195.5199999996</v>
      </c>
      <c r="H64" s="224">
        <v>6554652.0300000003</v>
      </c>
      <c r="I64" s="224">
        <v>6537108.54</v>
      </c>
      <c r="J64" s="224">
        <v>6519565.0499999998</v>
      </c>
      <c r="K64" s="224">
        <v>6502021.5499999998</v>
      </c>
      <c r="L64" s="224">
        <v>6484478.0599999996</v>
      </c>
      <c r="M64" s="224">
        <v>6466934.5700000003</v>
      </c>
      <c r="N64" s="224">
        <v>6449391.0800000001</v>
      </c>
      <c r="O64" s="224">
        <v>6431847.5800000001</v>
      </c>
      <c r="P64" s="224">
        <v>6414304.0899999999</v>
      </c>
      <c r="Q64" s="224">
        <v>6396760.5999999996</v>
      </c>
      <c r="R64" s="224">
        <v>6379217.1100000003</v>
      </c>
      <c r="S64" s="224">
        <v>6361673.6200000001</v>
      </c>
      <c r="T64" s="224">
        <v>6344130.1200000001</v>
      </c>
      <c r="U64" s="224">
        <v>6326586.6299999999</v>
      </c>
      <c r="V64" s="224">
        <v>6309043.1399999997</v>
      </c>
      <c r="W64" s="224">
        <v>6291499.6500000004</v>
      </c>
      <c r="X64" s="224">
        <v>6273956.1500000004</v>
      </c>
      <c r="Y64" s="224">
        <v>6256412.6600000001</v>
      </c>
      <c r="Z64" s="224">
        <v>6238869.1699999999</v>
      </c>
      <c r="AA64" s="224">
        <v>6221325.6799999997</v>
      </c>
      <c r="AB64" s="224">
        <v>6203782.1799999997</v>
      </c>
      <c r="AC64" s="224">
        <v>6186238.6900000004</v>
      </c>
      <c r="AD64" s="224">
        <v>6168695.2000000002</v>
      </c>
      <c r="AE64" s="224">
        <v>6151151.71</v>
      </c>
      <c r="AF64" s="224">
        <v>6133608.2199999997</v>
      </c>
      <c r="AG64" s="224">
        <v>6116064.7199999997</v>
      </c>
      <c r="AH64" s="224">
        <v>6098521.2300000004</v>
      </c>
      <c r="AI64" s="224">
        <v>6080977.7400000002</v>
      </c>
      <c r="AJ64" s="240">
        <v>6063434.25</v>
      </c>
    </row>
    <row r="65" spans="1:38" x14ac:dyDescent="0.3">
      <c r="A65" s="90" t="s">
        <v>539</v>
      </c>
      <c r="B65" s="29" t="s">
        <v>526</v>
      </c>
      <c r="C65" s="233">
        <v>0.75</v>
      </c>
      <c r="D65" s="224">
        <v>0.75700000000000001</v>
      </c>
      <c r="E65" s="224">
        <v>0.76</v>
      </c>
      <c r="F65" s="224">
        <v>0.749</v>
      </c>
      <c r="G65" s="224">
        <v>0.76</v>
      </c>
      <c r="H65" s="224">
        <v>0.77400000000000002</v>
      </c>
      <c r="I65" s="224">
        <v>0.78800000000000003</v>
      </c>
      <c r="J65" s="224">
        <v>0.79200000000000004</v>
      </c>
      <c r="K65" s="224">
        <v>0.79615384600000005</v>
      </c>
      <c r="L65" s="224">
        <v>0.80030769199999996</v>
      </c>
      <c r="M65" s="224">
        <v>0.80446153799999998</v>
      </c>
      <c r="N65" s="224">
        <v>0.80861538499999996</v>
      </c>
      <c r="O65" s="224">
        <v>0.81276923099999998</v>
      </c>
      <c r="P65" s="224">
        <v>0.816923077</v>
      </c>
      <c r="Q65" s="224">
        <v>0.82107692300000001</v>
      </c>
      <c r="R65" s="224">
        <v>0.82523076900000003</v>
      </c>
      <c r="S65" s="224">
        <v>0.82938461500000005</v>
      </c>
      <c r="T65" s="224">
        <v>0.83353846200000004</v>
      </c>
      <c r="U65" s="224">
        <v>0.83769230800000005</v>
      </c>
      <c r="V65" s="224">
        <v>0.84184615399999996</v>
      </c>
      <c r="W65" s="224">
        <v>0.84599999999999997</v>
      </c>
      <c r="X65" s="224">
        <v>0.85015384599999999</v>
      </c>
      <c r="Y65" s="224">
        <v>0.85430769200000001</v>
      </c>
      <c r="Z65" s="224">
        <v>0.85846153800000002</v>
      </c>
      <c r="AA65" s="224">
        <v>0.86261538500000001</v>
      </c>
      <c r="AB65" s="224">
        <v>0.86676923100000003</v>
      </c>
      <c r="AC65" s="224">
        <v>0.87092307700000005</v>
      </c>
      <c r="AD65" s="224">
        <v>0.87507692299999995</v>
      </c>
      <c r="AE65" s="224">
        <v>0.87923076899999997</v>
      </c>
      <c r="AF65" s="224">
        <v>0.88338461499999998</v>
      </c>
      <c r="AG65" s="224">
        <v>0.88753846199999997</v>
      </c>
      <c r="AH65" s="224">
        <v>0.89169230799999999</v>
      </c>
      <c r="AI65" s="224">
        <v>0.89584615400000001</v>
      </c>
      <c r="AJ65" s="240">
        <v>0.9</v>
      </c>
    </row>
    <row r="66" spans="1:38" x14ac:dyDescent="0.3">
      <c r="A66" s="37" t="s">
        <v>312</v>
      </c>
      <c r="B66" s="33" t="s">
        <v>529</v>
      </c>
      <c r="C66" s="11">
        <f>C62*(1-C63)*C64*C65</f>
        <v>8495029623.2493925</v>
      </c>
      <c r="D66" s="22">
        <f t="shared" ref="D66:AJ66" si="30">D62*(1-D63)*D64*D65</f>
        <v>8692822190.9297714</v>
      </c>
      <c r="E66" s="22">
        <f t="shared" si="30"/>
        <v>8745130884.2285824</v>
      </c>
      <c r="F66" s="22">
        <f t="shared" si="30"/>
        <v>8497471850.2589741</v>
      </c>
      <c r="G66" s="22">
        <f t="shared" si="30"/>
        <v>8564728129.962985</v>
      </c>
      <c r="H66" s="22">
        <f t="shared" si="30"/>
        <v>8691448958.9199409</v>
      </c>
      <c r="I66" s="22">
        <f t="shared" si="30"/>
        <v>8722968363.3646259</v>
      </c>
      <c r="J66" s="22">
        <f t="shared" si="30"/>
        <v>8688434410.7903919</v>
      </c>
      <c r="K66" s="22">
        <f t="shared" si="30"/>
        <v>8650674221.4944592</v>
      </c>
      <c r="L66" s="22">
        <f t="shared" si="30"/>
        <v>8612294311.3053112</v>
      </c>
      <c r="M66" s="22">
        <f t="shared" si="30"/>
        <v>8573299166.0665932</v>
      </c>
      <c r="N66" s="22">
        <f t="shared" si="30"/>
        <v>8533693399.0593901</v>
      </c>
      <c r="O66" s="22">
        <f t="shared" si="30"/>
        <v>8493481317.8218794</v>
      </c>
      <c r="P66" s="22">
        <f t="shared" si="30"/>
        <v>8452667587.8411255</v>
      </c>
      <c r="Q66" s="22">
        <f t="shared" si="30"/>
        <v>8411256745.4343939</v>
      </c>
      <c r="R66" s="22">
        <f t="shared" si="30"/>
        <v>8369253347.7953176</v>
      </c>
      <c r="S66" s="22">
        <f t="shared" si="30"/>
        <v>8326661979.5483637</v>
      </c>
      <c r="T66" s="22">
        <f t="shared" si="30"/>
        <v>8283487307.9640808</v>
      </c>
      <c r="U66" s="22">
        <f t="shared" si="30"/>
        <v>8239733762.6399927</v>
      </c>
      <c r="V66" s="22">
        <f t="shared" si="30"/>
        <v>8195406041.551136</v>
      </c>
      <c r="W66" s="22">
        <f t="shared" si="30"/>
        <v>8150508769.8145933</v>
      </c>
      <c r="X66" s="22">
        <f t="shared" si="30"/>
        <v>8105046572.2235432</v>
      </c>
      <c r="Y66" s="22">
        <f t="shared" si="30"/>
        <v>8059024124.9588423</v>
      </c>
      <c r="Z66" s="22">
        <f t="shared" si="30"/>
        <v>8012446077.966754</v>
      </c>
      <c r="AA66" s="22">
        <f t="shared" si="30"/>
        <v>7965317200.2522717</v>
      </c>
      <c r="AB66" s="22">
        <f t="shared" si="30"/>
        <v>7917641979.4732752</v>
      </c>
      <c r="AC66" s="22">
        <f t="shared" si="30"/>
        <v>7869425236.0376348</v>
      </c>
      <c r="AD66" s="22">
        <f t="shared" si="30"/>
        <v>7820671665.3111296</v>
      </c>
      <c r="AE66" s="22">
        <f t="shared" si="30"/>
        <v>7771386003.3771048</v>
      </c>
      <c r="AF66" s="22">
        <f t="shared" si="30"/>
        <v>7721572983.6066036</v>
      </c>
      <c r="AG66" s="22">
        <f t="shared" si="30"/>
        <v>7671237434.0512962</v>
      </c>
      <c r="AH66" s="22">
        <f t="shared" si="30"/>
        <v>7620383963.7619658</v>
      </c>
      <c r="AI66" s="22">
        <f t="shared" si="30"/>
        <v>7569017426.6081018</v>
      </c>
      <c r="AJ66" s="36">
        <f t="shared" si="30"/>
        <v>7517142611.4375</v>
      </c>
    </row>
    <row r="67" spans="1:38" ht="15" thickBot="1" x14ac:dyDescent="0.35"/>
    <row r="68" spans="1:38" ht="15" thickBot="1" x14ac:dyDescent="0.35">
      <c r="A68" s="38" t="s">
        <v>0</v>
      </c>
      <c r="B68" s="242" t="s">
        <v>529</v>
      </c>
      <c r="C68" s="39" t="s">
        <v>398</v>
      </c>
      <c r="D68" s="40">
        <f>+((D491/0.14)^1.93)*0.00000102 + 0.00000039</f>
        <v>3.1326107495026783E-6</v>
      </c>
      <c r="E68" s="40">
        <f t="shared" ref="E68:AJ68" si="31">+((E491/0.14)^1.93)*0.00000102 + 0.00000039</f>
        <v>3.0789659077076462E-6</v>
      </c>
      <c r="F68" s="40">
        <f t="shared" si="31"/>
        <v>3.1379240819049912E-6</v>
      </c>
      <c r="G68" s="40">
        <f t="shared" si="31"/>
        <v>3.0652363570772667E-6</v>
      </c>
      <c r="H68" s="40">
        <f t="shared" si="31"/>
        <v>3.0557921656974239E-6</v>
      </c>
      <c r="I68" s="40">
        <f t="shared" si="31"/>
        <v>3.3765473425023094E-6</v>
      </c>
      <c r="J68" s="40">
        <f t="shared" si="31"/>
        <v>3.5554139396237662E-6</v>
      </c>
      <c r="K68" s="40">
        <f t="shared" si="31"/>
        <v>3.7278689203175673E-6</v>
      </c>
      <c r="L68" s="40">
        <f t="shared" si="31"/>
        <v>3.8932857925426802E-6</v>
      </c>
      <c r="M68" s="40">
        <f t="shared" si="31"/>
        <v>4.0507657821990671E-6</v>
      </c>
      <c r="N68" s="40">
        <f t="shared" si="31"/>
        <v>4.1974942479838161E-6</v>
      </c>
      <c r="O68" s="40">
        <f t="shared" si="31"/>
        <v>4.3331286975371776E-6</v>
      </c>
      <c r="P68" s="40">
        <f t="shared" si="31"/>
        <v>4.4573967122009685E-6</v>
      </c>
      <c r="Q68" s="40">
        <f>+((Q491/0.14)^1.93)*0.00000102 + 0.00000039</f>
        <v>4.8407694783696121E-6</v>
      </c>
      <c r="R68" s="40">
        <f t="shared" si="31"/>
        <v>5.2126770783257462E-6</v>
      </c>
      <c r="S68" s="40">
        <f t="shared" si="31"/>
        <v>5.570035885396749E-6</v>
      </c>
      <c r="T68" s="40">
        <f t="shared" si="31"/>
        <v>5.9094847699484838E-6</v>
      </c>
      <c r="U68" s="40">
        <f t="shared" si="31"/>
        <v>6.2308935634913337E-6</v>
      </c>
      <c r="V68" s="40">
        <f t="shared" si="31"/>
        <v>6.5339093378700567E-6</v>
      </c>
      <c r="W68" s="40">
        <f t="shared" si="31"/>
        <v>6.8151543696755405E-6</v>
      </c>
      <c r="X68" s="40">
        <f t="shared" si="31"/>
        <v>7.0738119159645851E-6</v>
      </c>
      <c r="Y68" s="40">
        <f t="shared" si="31"/>
        <v>7.3089754029531968E-6</v>
      </c>
      <c r="Z68" s="40">
        <f t="shared" si="31"/>
        <v>7.5200660167941643E-6</v>
      </c>
      <c r="AA68" s="40">
        <f t="shared" si="31"/>
        <v>7.6688555680980256E-6</v>
      </c>
      <c r="AB68" s="40">
        <f t="shared" si="31"/>
        <v>7.8036269042811094E-6</v>
      </c>
      <c r="AC68" s="40">
        <f t="shared" si="31"/>
        <v>7.9244257216945275E-6</v>
      </c>
      <c r="AD68" s="40">
        <f t="shared" si="31"/>
        <v>8.0306872769210798E-6</v>
      </c>
      <c r="AE68" s="40">
        <f t="shared" si="31"/>
        <v>8.1220264774201026E-6</v>
      </c>
      <c r="AF68" s="40">
        <f t="shared" si="31"/>
        <v>8.1991559980648726E-6</v>
      </c>
      <c r="AG68" s="40">
        <f t="shared" si="31"/>
        <v>8.2618671151223953E-6</v>
      </c>
      <c r="AH68" s="40">
        <f t="shared" si="31"/>
        <v>8.3106263202980102E-6</v>
      </c>
      <c r="AI68" s="40">
        <f t="shared" si="31"/>
        <v>8.3452167217722223E-6</v>
      </c>
      <c r="AJ68" s="41">
        <f t="shared" si="31"/>
        <v>8.3665685129609908E-6</v>
      </c>
    </row>
    <row r="69" spans="1:38" x14ac:dyDescent="0.3">
      <c r="C69" s="42"/>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row>
    <row r="70" spans="1:38" x14ac:dyDescent="0.3">
      <c r="A70" s="16" t="s">
        <v>313</v>
      </c>
      <c r="B70" s="49" t="s">
        <v>529</v>
      </c>
      <c r="C70" s="18">
        <f>189.1</f>
        <v>189.1</v>
      </c>
      <c r="D70" s="18">
        <f>194.6</f>
        <v>194.6</v>
      </c>
      <c r="E70" s="18">
        <f>200</f>
        <v>200</v>
      </c>
      <c r="F70" s="18">
        <f>183.6</f>
        <v>183.6</v>
      </c>
      <c r="G70" s="18">
        <f>193.8</f>
        <v>193.8</v>
      </c>
      <c r="H70" s="18">
        <f>207.3</f>
        <v>207.3</v>
      </c>
      <c r="I70" s="18">
        <f t="shared" ref="I70:AJ70" si="32">+((I68*((I60)^0.3)*(I66^0.7)))</f>
        <v>201.34057944728028</v>
      </c>
      <c r="J70" s="18">
        <f t="shared" si="32"/>
        <v>210.93419920779709</v>
      </c>
      <c r="K70" s="18">
        <f t="shared" si="32"/>
        <v>220.01107420090821</v>
      </c>
      <c r="L70" s="18">
        <f t="shared" si="32"/>
        <v>228.54474396236444</v>
      </c>
      <c r="M70" s="18">
        <f t="shared" si="32"/>
        <v>236.60581834544078</v>
      </c>
      <c r="N70" s="18">
        <f t="shared" si="32"/>
        <v>244.04144346984208</v>
      </c>
      <c r="O70" s="18">
        <f t="shared" si="32"/>
        <v>250.84288777408514</v>
      </c>
      <c r="P70" s="18">
        <f t="shared" si="32"/>
        <v>257.0043409546866</v>
      </c>
      <c r="Q70" s="18">
        <f t="shared" si="32"/>
        <v>277.79004977586499</v>
      </c>
      <c r="R70" s="18">
        <f t="shared" si="32"/>
        <v>297.80376190119188</v>
      </c>
      <c r="S70" s="18">
        <f t="shared" si="32"/>
        <v>316.89180656609147</v>
      </c>
      <c r="T70" s="18">
        <f t="shared" si="32"/>
        <v>334.88649549713233</v>
      </c>
      <c r="U70" s="18">
        <f t="shared" si="32"/>
        <v>351.801933945928</v>
      </c>
      <c r="V70" s="18">
        <f t="shared" si="32"/>
        <v>367.63458343019704</v>
      </c>
      <c r="W70" s="18">
        <f t="shared" si="32"/>
        <v>382.21199777967837</v>
      </c>
      <c r="X70" s="18">
        <f t="shared" si="32"/>
        <v>395.50559816782823</v>
      </c>
      <c r="Y70" s="18">
        <f t="shared" si="32"/>
        <v>407.47986091355483</v>
      </c>
      <c r="Z70" s="18">
        <f t="shared" si="32"/>
        <v>418.1165139201363</v>
      </c>
      <c r="AA70" s="18">
        <f t="shared" si="32"/>
        <v>426.85851927807363</v>
      </c>
      <c r="AB70" s="18">
        <f t="shared" si="32"/>
        <v>434.78622948799756</v>
      </c>
      <c r="AC70" s="18">
        <f t="shared" si="32"/>
        <v>441.90081310072503</v>
      </c>
      <c r="AD70" s="18">
        <f t="shared" si="32"/>
        <v>448.1708918846299</v>
      </c>
      <c r="AE70" s="18">
        <f t="shared" si="32"/>
        <v>453.57372812578905</v>
      </c>
      <c r="AF70" s="18">
        <f t="shared" si="32"/>
        <v>458.14876330407725</v>
      </c>
      <c r="AG70" s="18">
        <f t="shared" si="32"/>
        <v>461.88389230517913</v>
      </c>
      <c r="AH70" s="18">
        <f t="shared" si="32"/>
        <v>464.80507203652479</v>
      </c>
      <c r="AI70" s="18">
        <f t="shared" si="32"/>
        <v>466.89997977776505</v>
      </c>
      <c r="AJ70" s="19">
        <f t="shared" si="32"/>
        <v>468.22076715086735</v>
      </c>
    </row>
    <row r="71" spans="1:38" x14ac:dyDescent="0.3">
      <c r="A71" s="11" t="s">
        <v>499</v>
      </c>
      <c r="B71" s="50" t="s">
        <v>529</v>
      </c>
      <c r="C71" s="23"/>
      <c r="D71" s="23">
        <f>+((D70-C70)/C70)*100</f>
        <v>2.9085140137493393</v>
      </c>
      <c r="E71" s="23">
        <f t="shared" ref="E71:AJ71" si="33">+((E70-D70)/D70)*100</f>
        <v>2.7749229188078139</v>
      </c>
      <c r="F71" s="23">
        <f t="shared" si="33"/>
        <v>-8.2000000000000028</v>
      </c>
      <c r="G71" s="23">
        <f t="shared" si="33"/>
        <v>5.5555555555555651</v>
      </c>
      <c r="H71" s="23">
        <f t="shared" si="33"/>
        <v>6.96594427244582</v>
      </c>
      <c r="I71" s="23">
        <f t="shared" si="33"/>
        <v>-2.8747807779641747</v>
      </c>
      <c r="J71" s="23">
        <f t="shared" si="33"/>
        <v>4.7648714366737197</v>
      </c>
      <c r="K71" s="23">
        <f t="shared" si="33"/>
        <v>4.3031784448425263</v>
      </c>
      <c r="L71" s="23">
        <f t="shared" si="33"/>
        <v>3.8787455551730567</v>
      </c>
      <c r="M71" s="23">
        <f t="shared" si="33"/>
        <v>3.5271318181807767</v>
      </c>
      <c r="N71" s="23">
        <f t="shared" si="33"/>
        <v>3.1426214183564163</v>
      </c>
      <c r="O71" s="23">
        <f t="shared" si="33"/>
        <v>2.78700380047685</v>
      </c>
      <c r="P71" s="23">
        <f t="shared" si="33"/>
        <v>2.4562997321855908</v>
      </c>
      <c r="Q71" s="23">
        <f t="shared" si="33"/>
        <v>8.0876878359199367</v>
      </c>
      <c r="R71" s="23">
        <f t="shared" si="33"/>
        <v>7.2046180709046146</v>
      </c>
      <c r="S71" s="23">
        <f t="shared" si="33"/>
        <v>6.4096049502668162</v>
      </c>
      <c r="T71" s="23" t="s">
        <v>401</v>
      </c>
      <c r="U71" s="23">
        <f t="shared" si="33"/>
        <v>5.0510960209622775</v>
      </c>
      <c r="V71" s="23">
        <f t="shared" si="33"/>
        <v>4.5004441296512372</v>
      </c>
      <c r="W71" s="23">
        <f t="shared" si="33"/>
        <v>3.9651912541707737</v>
      </c>
      <c r="X71" s="23">
        <f t="shared" si="33"/>
        <v>3.4780698840889857</v>
      </c>
      <c r="Y71" s="23">
        <f t="shared" si="33"/>
        <v>3.0275836299655778</v>
      </c>
      <c r="Z71" s="23">
        <f t="shared" si="33"/>
        <v>2.6103506030296773</v>
      </c>
      <c r="AA71" s="23">
        <f t="shared" si="33"/>
        <v>2.0908060473323293</v>
      </c>
      <c r="AB71" s="23">
        <f t="shared" si="33"/>
        <v>1.8572219721259646</v>
      </c>
      <c r="AC71" s="23">
        <f t="shared" si="33"/>
        <v>1.6363406037733934</v>
      </c>
      <c r="AD71" s="23">
        <f t="shared" si="33"/>
        <v>1.4188882658778201</v>
      </c>
      <c r="AE71" s="23">
        <f t="shared" si="33"/>
        <v>1.2055303766916599</v>
      </c>
      <c r="AF71" s="23">
        <f t="shared" si="33"/>
        <v>1.0086640593565011</v>
      </c>
      <c r="AG71" s="23">
        <f t="shared" si="33"/>
        <v>0.81526554260779371</v>
      </c>
      <c r="AH71" s="23">
        <f t="shared" si="33"/>
        <v>0.63244892926804164</v>
      </c>
      <c r="AI71" s="23">
        <f t="shared" si="33"/>
        <v>0.45070673004094142</v>
      </c>
      <c r="AJ71" s="24">
        <f t="shared" si="33"/>
        <v>0.2828844357052574</v>
      </c>
      <c r="AL71" s="1"/>
    </row>
    <row r="72" spans="1:38" x14ac:dyDescent="0.3">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L72" s="1"/>
    </row>
    <row r="73" spans="1:38" x14ac:dyDescent="0.3">
      <c r="A73" s="16" t="s">
        <v>77</v>
      </c>
      <c r="B73" s="17"/>
      <c r="C73" s="18">
        <v>184372.38493756927</v>
      </c>
      <c r="D73" s="18">
        <v>184124.89950801438</v>
      </c>
      <c r="E73" s="18">
        <v>183477.17126218311</v>
      </c>
      <c r="F73" s="18">
        <v>170891.44141080667</v>
      </c>
      <c r="G73" s="18">
        <v>174119.5128894118</v>
      </c>
      <c r="H73" s="18">
        <v>177140.84800433039</v>
      </c>
      <c r="I73" s="18">
        <f>+I70*10^3</f>
        <v>201340.57944728027</v>
      </c>
      <c r="J73" s="18">
        <f t="shared" ref="J73:AJ73" si="34">+J70*10^3</f>
        <v>210934.19920779709</v>
      </c>
      <c r="K73" s="18">
        <f t="shared" si="34"/>
        <v>220011.07420090822</v>
      </c>
      <c r="L73" s="18">
        <f t="shared" si="34"/>
        <v>228544.74396236445</v>
      </c>
      <c r="M73" s="18">
        <f>+M70*10^3</f>
        <v>236605.81834544078</v>
      </c>
      <c r="N73" s="18">
        <f t="shared" si="34"/>
        <v>244041.44346984208</v>
      </c>
      <c r="O73" s="18">
        <f t="shared" si="34"/>
        <v>250842.88777408513</v>
      </c>
      <c r="P73" s="18">
        <f t="shared" si="34"/>
        <v>257004.3409546866</v>
      </c>
      <c r="Q73" s="18">
        <f t="shared" si="34"/>
        <v>277790.04977586499</v>
      </c>
      <c r="R73" s="18">
        <f t="shared" si="34"/>
        <v>297803.7619011919</v>
      </c>
      <c r="S73" s="18">
        <f t="shared" si="34"/>
        <v>316891.80656609149</v>
      </c>
      <c r="T73" s="18">
        <f t="shared" si="34"/>
        <v>334886.4954971323</v>
      </c>
      <c r="U73" s="18">
        <f t="shared" si="34"/>
        <v>351801.933945928</v>
      </c>
      <c r="V73" s="18">
        <f t="shared" si="34"/>
        <v>367634.58343019703</v>
      </c>
      <c r="W73" s="18">
        <f t="shared" si="34"/>
        <v>382211.99777967838</v>
      </c>
      <c r="X73" s="18">
        <f t="shared" si="34"/>
        <v>395505.59816782823</v>
      </c>
      <c r="Y73" s="18">
        <f>+Y70*10^3</f>
        <v>407479.86091355485</v>
      </c>
      <c r="Z73" s="18">
        <f t="shared" si="34"/>
        <v>418116.51392013632</v>
      </c>
      <c r="AA73" s="18">
        <f t="shared" si="34"/>
        <v>426858.51927807363</v>
      </c>
      <c r="AB73" s="18">
        <f t="shared" si="34"/>
        <v>434786.22948799754</v>
      </c>
      <c r="AC73" s="18">
        <f t="shared" si="34"/>
        <v>441900.813100725</v>
      </c>
      <c r="AD73" s="18">
        <f t="shared" si="34"/>
        <v>448170.89188462991</v>
      </c>
      <c r="AE73" s="18">
        <f t="shared" si="34"/>
        <v>453573.72812578903</v>
      </c>
      <c r="AF73" s="18">
        <f t="shared" si="34"/>
        <v>458148.76330407726</v>
      </c>
      <c r="AG73" s="18">
        <f t="shared" si="34"/>
        <v>461883.89230517915</v>
      </c>
      <c r="AH73" s="18">
        <f t="shared" si="34"/>
        <v>464805.07203652477</v>
      </c>
      <c r="AI73" s="18">
        <f t="shared" si="34"/>
        <v>466899.97977776505</v>
      </c>
      <c r="AJ73" s="19">
        <f t="shared" si="34"/>
        <v>468220.76715086732</v>
      </c>
    </row>
    <row r="74" spans="1:38" x14ac:dyDescent="0.3">
      <c r="A74" s="11" t="s">
        <v>314</v>
      </c>
      <c r="B74" s="22"/>
      <c r="C74" s="23">
        <v>774063.77190000005</v>
      </c>
      <c r="D74" s="23">
        <v>755634.98019999999</v>
      </c>
      <c r="E74" s="23">
        <v>778696.11040000001</v>
      </c>
      <c r="F74" s="23">
        <v>724009.39229999995</v>
      </c>
      <c r="G74" s="23">
        <v>743241.0419999999</v>
      </c>
      <c r="H74" s="23">
        <v>752302.27610000002</v>
      </c>
      <c r="I74" s="23">
        <f t="shared" ref="I74:AJ74" si="35">+I73/I491</f>
        <v>824247.35567791527</v>
      </c>
      <c r="J74" s="23">
        <f t="shared" si="35"/>
        <v>837885.33718736097</v>
      </c>
      <c r="K74" s="23">
        <f t="shared" si="35"/>
        <v>850246.68685630895</v>
      </c>
      <c r="L74" s="23">
        <f t="shared" si="35"/>
        <v>861365.66557100078</v>
      </c>
      <c r="M74" s="23">
        <f t="shared" si="35"/>
        <v>871660.25447947672</v>
      </c>
      <c r="N74" s="23">
        <f t="shared" si="35"/>
        <v>880931.70688427298</v>
      </c>
      <c r="O74" s="23">
        <f t="shared" si="35"/>
        <v>889209.14774353663</v>
      </c>
      <c r="P74" s="23">
        <f t="shared" si="35"/>
        <v>896520.90826130379</v>
      </c>
      <c r="Q74" s="23">
        <f t="shared" si="35"/>
        <v>924842.8877795731</v>
      </c>
      <c r="R74" s="23">
        <f t="shared" si="35"/>
        <v>951092.73310382827</v>
      </c>
      <c r="S74" s="23">
        <f t="shared" si="35"/>
        <v>975255.51942730625</v>
      </c>
      <c r="T74" s="23">
        <f t="shared" si="35"/>
        <v>997291.82330819534</v>
      </c>
      <c r="U74" s="23">
        <f t="shared" si="35"/>
        <v>1017388.2198862686</v>
      </c>
      <c r="V74" s="23">
        <f t="shared" si="35"/>
        <v>1035675.6121132246</v>
      </c>
      <c r="W74" s="23">
        <f t="shared" si="35"/>
        <v>1052058.29762254</v>
      </c>
      <c r="X74" s="23">
        <f t="shared" si="35"/>
        <v>1066613.2089834565</v>
      </c>
      <c r="Y74" s="23">
        <f t="shared" si="35"/>
        <v>1079392.3838137644</v>
      </c>
      <c r="Z74" s="23">
        <f t="shared" si="35"/>
        <v>1090455.5035281586</v>
      </c>
      <c r="AA74" s="23">
        <f t="shared" si="35"/>
        <v>1101405.2588305948</v>
      </c>
      <c r="AB74" s="23">
        <f t="shared" si="35"/>
        <v>1111247.1758110735</v>
      </c>
      <c r="AC74" s="23">
        <f t="shared" si="35"/>
        <v>1120012.0109076828</v>
      </c>
      <c r="AD74" s="23">
        <f t="shared" si="35"/>
        <v>1127690.9387302352</v>
      </c>
      <c r="AE74" s="23">
        <f t="shared" si="35"/>
        <v>1134280.0419231206</v>
      </c>
      <c r="AF74" s="23">
        <f t="shared" si="35"/>
        <v>1139843.84974542</v>
      </c>
      <c r="AG74" s="23">
        <f t="shared" si="35"/>
        <v>1144384.1577652527</v>
      </c>
      <c r="AH74" s="23">
        <f t="shared" si="35"/>
        <v>1147943.0953969762</v>
      </c>
      <c r="AI74" s="23">
        <f t="shared" si="35"/>
        <v>1150516.3414766691</v>
      </c>
      <c r="AJ74" s="24">
        <f t="shared" si="35"/>
        <v>1152169.7167160837</v>
      </c>
    </row>
    <row r="75" spans="1:38" x14ac:dyDescent="0.3">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row>
    <row r="76" spans="1:38" x14ac:dyDescent="0.3">
      <c r="A76" s="16" t="s">
        <v>315</v>
      </c>
      <c r="B76" s="100"/>
      <c r="C76" s="103">
        <f>Aggregate_Efficiency_Decarboniz!C5</f>
        <v>0.27142930752071365</v>
      </c>
      <c r="D76" s="26">
        <f>Aggregate_Efficiency_Decarboniz!D5</f>
        <v>0.27119604086600013</v>
      </c>
      <c r="E76" s="26">
        <f>Aggregate_Efficiency_Decarboniz!E5</f>
        <v>0.27325049653126066</v>
      </c>
      <c r="F76" s="26">
        <f>Aggregate_Efficiency_Decarboniz!F5</f>
        <v>0.28555072142520338</v>
      </c>
      <c r="G76" s="26">
        <f>Aggregate_Efficiency_Decarboniz!G5</f>
        <v>0.28462772879751735</v>
      </c>
      <c r="H76" s="26">
        <f>Aggregate_Efficiency_Decarboniz!H5</f>
        <v>0.27572585462860855</v>
      </c>
      <c r="I76" s="26">
        <f>Aggregate_Efficiency_Decarboniz!I5</f>
        <v>0.27588512280003247</v>
      </c>
      <c r="J76" s="26">
        <f>Aggregate_Efficiency_Decarboniz!J5</f>
        <v>0.27604439097145639</v>
      </c>
      <c r="K76" s="26">
        <f>Aggregate_Efficiency_Decarboniz!K5</f>
        <v>0.27620365914288036</v>
      </c>
      <c r="L76" s="26">
        <f>Aggregate_Efficiency_Decarboniz!L5</f>
        <v>0.27636292731430429</v>
      </c>
      <c r="M76" s="26">
        <f>Aggregate_Efficiency_Decarboniz!M5</f>
        <v>0.27652219548572821</v>
      </c>
      <c r="N76" s="26">
        <f>Aggregate_Efficiency_Decarboniz!N5</f>
        <v>0.27668146365715218</v>
      </c>
      <c r="O76" s="26">
        <f>Aggregate_Efficiency_Decarboniz!O5</f>
        <v>0.2768407318285761</v>
      </c>
      <c r="P76" s="26">
        <f>Aggregate_Efficiency_Decarboniz!P5</f>
        <v>0.27700000000000002</v>
      </c>
      <c r="Q76" s="26">
        <f>Aggregate_Efficiency_Decarboniz!Q5</f>
        <v>0.2833</v>
      </c>
      <c r="R76" s="26">
        <f>Aggregate_Efficiency_Decarboniz!R5</f>
        <v>0.28960000000000002</v>
      </c>
      <c r="S76" s="26">
        <f>Aggregate_Efficiency_Decarboniz!S5</f>
        <v>0.29590000000000005</v>
      </c>
      <c r="T76" s="26">
        <f>Aggregate_Efficiency_Decarboniz!T5</f>
        <v>0.30220000000000002</v>
      </c>
      <c r="U76" s="26">
        <f>Aggregate_Efficiency_Decarboniz!U5</f>
        <v>0.3085</v>
      </c>
      <c r="V76" s="26">
        <f>Aggregate_Efficiency_Decarboniz!V5</f>
        <v>0.31480000000000002</v>
      </c>
      <c r="W76" s="26">
        <f>Aggregate_Efficiency_Decarboniz!W5</f>
        <v>0.32110000000000005</v>
      </c>
      <c r="X76" s="26">
        <f>Aggregate_Efficiency_Decarboniz!X5</f>
        <v>0.32740000000000002</v>
      </c>
      <c r="Y76" s="26">
        <f>Aggregate_Efficiency_Decarboniz!Y5</f>
        <v>0.3337</v>
      </c>
      <c r="Z76" s="26">
        <f>Aggregate_Efficiency_Decarboniz!Z5</f>
        <v>0.34</v>
      </c>
      <c r="AA76" s="26">
        <f>Aggregate_Efficiency_Decarboniz!AA5</f>
        <v>0.34450000000000003</v>
      </c>
      <c r="AB76" s="26">
        <f>Aggregate_Efficiency_Decarboniz!AB5</f>
        <v>0.34900000000000003</v>
      </c>
      <c r="AC76" s="26">
        <f>Aggregate_Efficiency_Decarboniz!AC5</f>
        <v>0.35350000000000004</v>
      </c>
      <c r="AD76" s="26">
        <f>Aggregate_Efficiency_Decarboniz!AD5</f>
        <v>0.35800000000000004</v>
      </c>
      <c r="AE76" s="26">
        <f>Aggregate_Efficiency_Decarboniz!AE5</f>
        <v>0.36250000000000004</v>
      </c>
      <c r="AF76" s="26">
        <f>Aggregate_Efficiency_Decarboniz!AF5</f>
        <v>0.36699999999999999</v>
      </c>
      <c r="AG76" s="26">
        <f>Aggregate_Efficiency_Decarboniz!AG5</f>
        <v>0.3715</v>
      </c>
      <c r="AH76" s="26">
        <f>Aggregate_Efficiency_Decarboniz!AH5</f>
        <v>0.376</v>
      </c>
      <c r="AI76" s="26">
        <f>Aggregate_Efficiency_Decarboniz!AI5</f>
        <v>0.3805</v>
      </c>
      <c r="AJ76" s="46">
        <f>Aggregate_Efficiency_Decarboniz!AJ5</f>
        <v>0.38500000000000001</v>
      </c>
    </row>
    <row r="77" spans="1:38" x14ac:dyDescent="0.3">
      <c r="A77" s="7" t="s">
        <v>316</v>
      </c>
      <c r="B77" s="101"/>
      <c r="C77" s="104">
        <f>Aggregate_Efficiency_Decarboniz!C6</f>
        <v>0.35464319562383245</v>
      </c>
      <c r="D77" s="8">
        <f>Aggregate_Efficiency_Decarboniz!D6</f>
        <v>0.3567978619468159</v>
      </c>
      <c r="E77" s="8">
        <f>Aggregate_Efficiency_Decarboniz!E6</f>
        <v>0.36315882420459766</v>
      </c>
      <c r="F77" s="8">
        <f>Aggregate_Efficiency_Decarboniz!F6</f>
        <v>0.32899596688063792</v>
      </c>
      <c r="G77" s="8">
        <f>Aggregate_Efficiency_Decarboniz!G6</f>
        <v>0.34997125970795845</v>
      </c>
      <c r="H77" s="8">
        <f>Aggregate_Efficiency_Decarboniz!H6</f>
        <v>0.36009083698615246</v>
      </c>
      <c r="I77" s="8">
        <f>Aggregate_Efficiency_Decarboniz!I6</f>
        <v>0.35382948236288342</v>
      </c>
      <c r="J77" s="8">
        <f>Aggregate_Efficiency_Decarboniz!J6</f>
        <v>0.34756812773961432</v>
      </c>
      <c r="K77" s="8">
        <f>Aggregate_Efficiency_Decarboniz!K6</f>
        <v>0.34130677311634527</v>
      </c>
      <c r="L77" s="8">
        <f>Aggregate_Efficiency_Decarboniz!L6</f>
        <v>0.33504541849307623</v>
      </c>
      <c r="M77" s="8">
        <f>Aggregate_Efficiency_Decarboniz!M6</f>
        <v>0.32878406386980719</v>
      </c>
      <c r="N77" s="8">
        <f>Aggregate_Efficiency_Decarboniz!N6</f>
        <v>0.32252270924653814</v>
      </c>
      <c r="O77" s="8">
        <f>Aggregate_Efficiency_Decarboniz!O6</f>
        <v>0.31626135462326904</v>
      </c>
      <c r="P77" s="8">
        <f>Aggregate_Efficiency_Decarboniz!P6</f>
        <v>0.31</v>
      </c>
      <c r="Q77" s="8">
        <f>Aggregate_Efficiency_Decarboniz!Q6</f>
        <v>0.30199999999999999</v>
      </c>
      <c r="R77" s="8">
        <f>Aggregate_Efficiency_Decarboniz!R6</f>
        <v>0.29399999999999998</v>
      </c>
      <c r="S77" s="8">
        <f>Aggregate_Efficiency_Decarboniz!S6</f>
        <v>0.28599999999999998</v>
      </c>
      <c r="T77" s="8">
        <f>Aggregate_Efficiency_Decarboniz!T6</f>
        <v>0.27800000000000002</v>
      </c>
      <c r="U77" s="8">
        <f>Aggregate_Efficiency_Decarboniz!U6</f>
        <v>0.27</v>
      </c>
      <c r="V77" s="8">
        <f>Aggregate_Efficiency_Decarboniz!V6</f>
        <v>0.26200000000000001</v>
      </c>
      <c r="W77" s="8">
        <f>Aggregate_Efficiency_Decarboniz!W6</f>
        <v>0.254</v>
      </c>
      <c r="X77" s="8">
        <f>Aggregate_Efficiency_Decarboniz!X6</f>
        <v>0.246</v>
      </c>
      <c r="Y77" s="8">
        <f>Aggregate_Efficiency_Decarboniz!Y6</f>
        <v>0.23800000000000002</v>
      </c>
      <c r="Z77" s="8">
        <f>Aggregate_Efficiency_Decarboniz!Z6</f>
        <v>0.23</v>
      </c>
      <c r="AA77" s="8">
        <f>Aggregate_Efficiency_Decarboniz!AA6</f>
        <v>0.22600000000000001</v>
      </c>
      <c r="AB77" s="8">
        <f>Aggregate_Efficiency_Decarboniz!AB6</f>
        <v>0.222</v>
      </c>
      <c r="AC77" s="8">
        <f>Aggregate_Efficiency_Decarboniz!AC6</f>
        <v>0.218</v>
      </c>
      <c r="AD77" s="8">
        <f>Aggregate_Efficiency_Decarboniz!AD6</f>
        <v>0.214</v>
      </c>
      <c r="AE77" s="8">
        <f>Aggregate_Efficiency_Decarboniz!AE6</f>
        <v>0.21000000000000002</v>
      </c>
      <c r="AF77" s="8">
        <f>Aggregate_Efficiency_Decarboniz!AF6</f>
        <v>0.20600000000000002</v>
      </c>
      <c r="AG77" s="8">
        <f>Aggregate_Efficiency_Decarboniz!AG6</f>
        <v>0.20200000000000001</v>
      </c>
      <c r="AH77" s="8">
        <f>Aggregate_Efficiency_Decarboniz!AH6</f>
        <v>0.19800000000000001</v>
      </c>
      <c r="AI77" s="8">
        <f>Aggregate_Efficiency_Decarboniz!AI6</f>
        <v>0.19400000000000001</v>
      </c>
      <c r="AJ77" s="47">
        <f>Aggregate_Efficiency_Decarboniz!AJ6</f>
        <v>0.19</v>
      </c>
    </row>
    <row r="78" spans="1:38" x14ac:dyDescent="0.3">
      <c r="A78" s="7" t="s">
        <v>317</v>
      </c>
      <c r="B78" s="101"/>
      <c r="C78" s="104">
        <f>Aggregate_Efficiency_Decarboniz!C7</f>
        <v>0.11098227261593051</v>
      </c>
      <c r="D78" s="8">
        <f>Aggregate_Efficiency_Decarboniz!D7</f>
        <v>0.114180823121005</v>
      </c>
      <c r="E78" s="8">
        <f>Aggregate_Efficiency_Decarboniz!E7</f>
        <v>0.11117733210899074</v>
      </c>
      <c r="F78" s="8">
        <f>Aggregate_Efficiency_Decarboniz!F7</f>
        <v>0.10630521958057823</v>
      </c>
      <c r="G78" s="8">
        <f>Aggregate_Efficiency_Decarboniz!G7</f>
        <v>0.10424486563970144</v>
      </c>
      <c r="H78" s="8">
        <f>Aggregate_Efficiency_Decarboniz!H7</f>
        <v>0.10934642537453736</v>
      </c>
      <c r="I78" s="8">
        <f>Aggregate_Efficiency_Decarboniz!I7</f>
        <v>0.11442812220272018</v>
      </c>
      <c r="J78" s="8">
        <f>Aggregate_Efficiency_Decarboniz!J7</f>
        <v>0.11950981903090302</v>
      </c>
      <c r="K78" s="8">
        <f>Aggregate_Efficiency_Decarboniz!K7</f>
        <v>0.12459151585908584</v>
      </c>
      <c r="L78" s="8">
        <f>Aggregate_Efficiency_Decarboniz!L7</f>
        <v>0.12967321268726867</v>
      </c>
      <c r="M78" s="8">
        <f>Aggregate_Efficiency_Decarboniz!M7</f>
        <v>0.13475490951545149</v>
      </c>
      <c r="N78" s="8">
        <f>Aggregate_Efficiency_Decarboniz!N7</f>
        <v>0.13983660634363435</v>
      </c>
      <c r="O78" s="8">
        <f>Aggregate_Efficiency_Decarboniz!O7</f>
        <v>0.14491830317181717</v>
      </c>
      <c r="P78" s="8">
        <f>Aggregate_Efficiency_Decarboniz!P7</f>
        <v>0.15</v>
      </c>
      <c r="Q78" s="8">
        <f>Aggregate_Efficiency_Decarboniz!Q7</f>
        <v>0.15</v>
      </c>
      <c r="R78" s="8">
        <f>Aggregate_Efficiency_Decarboniz!R7</f>
        <v>0.15</v>
      </c>
      <c r="S78" s="8">
        <f>Aggregate_Efficiency_Decarboniz!S7</f>
        <v>0.15</v>
      </c>
      <c r="T78" s="8">
        <f>Aggregate_Efficiency_Decarboniz!T7</f>
        <v>0.15</v>
      </c>
      <c r="U78" s="8">
        <f>Aggregate_Efficiency_Decarboniz!U7</f>
        <v>0.15</v>
      </c>
      <c r="V78" s="8">
        <f>Aggregate_Efficiency_Decarboniz!V7</f>
        <v>0.15</v>
      </c>
      <c r="W78" s="8">
        <f>Aggregate_Efficiency_Decarboniz!W7</f>
        <v>0.15</v>
      </c>
      <c r="X78" s="8">
        <f>Aggregate_Efficiency_Decarboniz!X7</f>
        <v>0.15</v>
      </c>
      <c r="Y78" s="8">
        <f>Aggregate_Efficiency_Decarboniz!Y7</f>
        <v>0.15</v>
      </c>
      <c r="Z78" s="8">
        <f>Aggregate_Efficiency_Decarboniz!Z7</f>
        <v>0.15</v>
      </c>
      <c r="AA78" s="8">
        <f>Aggregate_Efficiency_Decarboniz!AA7</f>
        <v>0.152</v>
      </c>
      <c r="AB78" s="8">
        <f>Aggregate_Efficiency_Decarboniz!AB7</f>
        <v>0.154</v>
      </c>
      <c r="AC78" s="8">
        <f>Aggregate_Efficiency_Decarboniz!AC7</f>
        <v>0.156</v>
      </c>
      <c r="AD78" s="8">
        <f>Aggregate_Efficiency_Decarboniz!AD7</f>
        <v>0.158</v>
      </c>
      <c r="AE78" s="8">
        <f>Aggregate_Efficiency_Decarboniz!AE7</f>
        <v>0.16</v>
      </c>
      <c r="AF78" s="8">
        <f>Aggregate_Efficiency_Decarboniz!AF7</f>
        <v>0.16200000000000001</v>
      </c>
      <c r="AG78" s="8">
        <f>Aggregate_Efficiency_Decarboniz!AG7</f>
        <v>0.16400000000000001</v>
      </c>
      <c r="AH78" s="8">
        <f>Aggregate_Efficiency_Decarboniz!AH7</f>
        <v>0.16600000000000001</v>
      </c>
      <c r="AI78" s="8">
        <f>Aggregate_Efficiency_Decarboniz!AI7</f>
        <v>0.16800000000000001</v>
      </c>
      <c r="AJ78" s="47">
        <f>Aggregate_Efficiency_Decarboniz!AJ7</f>
        <v>0.17</v>
      </c>
    </row>
    <row r="79" spans="1:38" x14ac:dyDescent="0.3">
      <c r="A79" s="7" t="s">
        <v>318</v>
      </c>
      <c r="B79" s="101"/>
      <c r="C79" s="104">
        <f>Aggregate_Efficiency_Decarboniz!C8</f>
        <v>0.1568034780102574</v>
      </c>
      <c r="D79" s="8">
        <f>Aggregate_Efficiency_Decarboniz!D8</f>
        <v>0.15992742249939815</v>
      </c>
      <c r="E79" s="8">
        <f>Aggregate_Efficiency_Decarboniz!E8</f>
        <v>0.159256961950485</v>
      </c>
      <c r="F79" s="8">
        <f>Aggregate_Efficiency_Decarboniz!F8</f>
        <v>0.17964942968362627</v>
      </c>
      <c r="G79" s="8">
        <f>Aggregate_Efficiency_Decarboniz!G8</f>
        <v>0.17499830633485761</v>
      </c>
      <c r="H79" s="8">
        <f>Aggregate_Efficiency_Decarboniz!H8</f>
        <v>0.16410964136176276</v>
      </c>
      <c r="I79" s="8">
        <f>Aggregate_Efficiency_Decarboniz!I8</f>
        <v>0.16609593619154242</v>
      </c>
      <c r="J79" s="8">
        <f>Aggregate_Efficiency_Decarboniz!J8</f>
        <v>0.16808223102132208</v>
      </c>
      <c r="K79" s="8">
        <f>Aggregate_Efficiency_Decarboniz!K8</f>
        <v>0.17006852585110172</v>
      </c>
      <c r="L79" s="8">
        <f>Aggregate_Efficiency_Decarboniz!L8</f>
        <v>0.17205482068088138</v>
      </c>
      <c r="M79" s="8">
        <f>Aggregate_Efficiency_Decarboniz!M8</f>
        <v>0.17404111551066104</v>
      </c>
      <c r="N79" s="8">
        <f>Aggregate_Efficiency_Decarboniz!N8</f>
        <v>0.17602741034044067</v>
      </c>
      <c r="O79" s="8">
        <f>Aggregate_Efficiency_Decarboniz!O8</f>
        <v>0.17801370517022033</v>
      </c>
      <c r="P79" s="8">
        <f>Aggregate_Efficiency_Decarboniz!P8</f>
        <v>0.18</v>
      </c>
      <c r="Q79" s="8">
        <f>Aggregate_Efficiency_Decarboniz!Q8</f>
        <v>0.182</v>
      </c>
      <c r="R79" s="8">
        <f>Aggregate_Efficiency_Decarboniz!R8</f>
        <v>0.184</v>
      </c>
      <c r="S79" s="8">
        <f>Aggregate_Efficiency_Decarboniz!S8</f>
        <v>0.186</v>
      </c>
      <c r="T79" s="8">
        <f>Aggregate_Efficiency_Decarboniz!T8</f>
        <v>0.188</v>
      </c>
      <c r="U79" s="8">
        <f>Aggregate_Efficiency_Decarboniz!U8</f>
        <v>0.19</v>
      </c>
      <c r="V79" s="8">
        <f>Aggregate_Efficiency_Decarboniz!V8</f>
        <v>0.192</v>
      </c>
      <c r="W79" s="8">
        <f>Aggregate_Efficiency_Decarboniz!W8</f>
        <v>0.19400000000000001</v>
      </c>
      <c r="X79" s="8">
        <f>Aggregate_Efficiency_Decarboniz!X8</f>
        <v>0.19600000000000001</v>
      </c>
      <c r="Y79" s="8">
        <f>Aggregate_Efficiency_Decarboniz!Y8</f>
        <v>0.19800000000000001</v>
      </c>
      <c r="Z79" s="8">
        <f>Aggregate_Efficiency_Decarboniz!Z8</f>
        <v>0.2</v>
      </c>
      <c r="AA79" s="8">
        <f>Aggregate_Efficiency_Decarboniz!AA8</f>
        <v>0.19800000000000001</v>
      </c>
      <c r="AB79" s="8">
        <f>Aggregate_Efficiency_Decarboniz!AB8</f>
        <v>0.19600000000000001</v>
      </c>
      <c r="AC79" s="8">
        <f>Aggregate_Efficiency_Decarboniz!AC8</f>
        <v>0.19400000000000001</v>
      </c>
      <c r="AD79" s="8">
        <f>Aggregate_Efficiency_Decarboniz!AD8</f>
        <v>0.192</v>
      </c>
      <c r="AE79" s="8">
        <f>Aggregate_Efficiency_Decarboniz!AE8</f>
        <v>0.19</v>
      </c>
      <c r="AF79" s="8">
        <f>Aggregate_Efficiency_Decarboniz!AF8</f>
        <v>0.188</v>
      </c>
      <c r="AG79" s="8">
        <f>Aggregate_Efficiency_Decarboniz!AG8</f>
        <v>0.186</v>
      </c>
      <c r="AH79" s="8">
        <f>Aggregate_Efficiency_Decarboniz!AH8</f>
        <v>0.184</v>
      </c>
      <c r="AI79" s="8">
        <f>Aggregate_Efficiency_Decarboniz!AI8</f>
        <v>0.182</v>
      </c>
      <c r="AJ79" s="47">
        <f>Aggregate_Efficiency_Decarboniz!AJ8</f>
        <v>0.18</v>
      </c>
    </row>
    <row r="80" spans="1:38" x14ac:dyDescent="0.3">
      <c r="A80" s="7" t="s">
        <v>319</v>
      </c>
      <c r="B80" s="101"/>
      <c r="C80" s="104">
        <f>Aggregate_Efficiency_Decarboniz!C9</f>
        <v>2.7798035081324522E-2</v>
      </c>
      <c r="D80" s="8">
        <f>Aggregate_Efficiency_Decarboniz!D9</f>
        <v>2.8064645671249291E-2</v>
      </c>
      <c r="E80" s="8">
        <f>Aggregate_Efficiency_Decarboniz!E9</f>
        <v>2.8618365270782164E-2</v>
      </c>
      <c r="F80" s="8">
        <f>Aggregate_Efficiency_Decarboniz!F9</f>
        <v>3.2768238011330567E-2</v>
      </c>
      <c r="G80" s="8">
        <f>Aggregate_Efficiency_Decarboniz!G9</f>
        <v>3.3720549767468688E-2</v>
      </c>
      <c r="H80" s="8">
        <f>Aggregate_Efficiency_Decarboniz!H9</f>
        <v>2.9928558021861128E-2</v>
      </c>
      <c r="I80" s="8">
        <f>Aggregate_Efficiency_Decarboniz!I9</f>
        <v>2.9937488269128489E-2</v>
      </c>
      <c r="J80" s="8">
        <f>Aggregate_Efficiency_Decarboniz!J9</f>
        <v>2.9946418516395845E-2</v>
      </c>
      <c r="K80" s="8">
        <f>Aggregate_Efficiency_Decarboniz!K9</f>
        <v>2.9955348763663205E-2</v>
      </c>
      <c r="L80" s="8">
        <f>Aggregate_Efficiency_Decarboniz!L9</f>
        <v>2.9964279010930565E-2</v>
      </c>
      <c r="M80" s="8">
        <f>Aggregate_Efficiency_Decarboniz!M9</f>
        <v>2.9973209258197922E-2</v>
      </c>
      <c r="N80" s="8">
        <f>Aggregate_Efficiency_Decarboniz!N9</f>
        <v>2.9982139505465282E-2</v>
      </c>
      <c r="O80" s="8">
        <f>Aggregate_Efficiency_Decarboniz!O9</f>
        <v>2.9991069752732639E-2</v>
      </c>
      <c r="P80" s="8">
        <f>Aggregate_Efficiency_Decarboniz!P9</f>
        <v>0.03</v>
      </c>
      <c r="Q80" s="8">
        <f>Aggregate_Efficiency_Decarboniz!Q9</f>
        <v>0.03</v>
      </c>
      <c r="R80" s="8">
        <f>Aggregate_Efficiency_Decarboniz!R9</f>
        <v>0.03</v>
      </c>
      <c r="S80" s="8">
        <f>Aggregate_Efficiency_Decarboniz!S9</f>
        <v>0.03</v>
      </c>
      <c r="T80" s="8">
        <f>Aggregate_Efficiency_Decarboniz!T9</f>
        <v>0.03</v>
      </c>
      <c r="U80" s="8">
        <f>Aggregate_Efficiency_Decarboniz!U9</f>
        <v>0.03</v>
      </c>
      <c r="V80" s="8">
        <f>Aggregate_Efficiency_Decarboniz!V9</f>
        <v>0.03</v>
      </c>
      <c r="W80" s="8">
        <f>Aggregate_Efficiency_Decarboniz!W9</f>
        <v>0.03</v>
      </c>
      <c r="X80" s="8">
        <f>Aggregate_Efficiency_Decarboniz!X9</f>
        <v>0.03</v>
      </c>
      <c r="Y80" s="8">
        <f>Aggregate_Efficiency_Decarboniz!Y9</f>
        <v>0.03</v>
      </c>
      <c r="Z80" s="8">
        <f>Aggregate_Efficiency_Decarboniz!Z9</f>
        <v>0.03</v>
      </c>
      <c r="AA80" s="8">
        <f>Aggregate_Efficiency_Decarboniz!AA9</f>
        <v>0.03</v>
      </c>
      <c r="AB80" s="8">
        <f>Aggregate_Efficiency_Decarboniz!AB9</f>
        <v>0.03</v>
      </c>
      <c r="AC80" s="8">
        <f>Aggregate_Efficiency_Decarboniz!AC9</f>
        <v>0.03</v>
      </c>
      <c r="AD80" s="8">
        <f>Aggregate_Efficiency_Decarboniz!AD9</f>
        <v>0.03</v>
      </c>
      <c r="AE80" s="8">
        <f>Aggregate_Efficiency_Decarboniz!AE9</f>
        <v>0.03</v>
      </c>
      <c r="AF80" s="8">
        <f>Aggregate_Efficiency_Decarboniz!AF9</f>
        <v>0.03</v>
      </c>
      <c r="AG80" s="8">
        <f>Aggregate_Efficiency_Decarboniz!AG9</f>
        <v>0.03</v>
      </c>
      <c r="AH80" s="8">
        <f>Aggregate_Efficiency_Decarboniz!AH9</f>
        <v>0.03</v>
      </c>
      <c r="AI80" s="8">
        <f>Aggregate_Efficiency_Decarboniz!AI9</f>
        <v>0.03</v>
      </c>
      <c r="AJ80" s="47">
        <f>Aggregate_Efficiency_Decarboniz!AJ9</f>
        <v>0.03</v>
      </c>
    </row>
    <row r="81" spans="1:36" x14ac:dyDescent="0.3">
      <c r="A81" s="11" t="s">
        <v>320</v>
      </c>
      <c r="B81" s="102"/>
      <c r="C81" s="98">
        <f>Aggregate_Efficiency_Decarboniz!C10</f>
        <v>7.8343711147941489E-2</v>
      </c>
      <c r="D81" s="12">
        <f>Aggregate_Efficiency_Decarboniz!D10</f>
        <v>6.9833205895531769E-2</v>
      </c>
      <c r="E81" s="12">
        <f>Aggregate_Efficiency_Decarboniz!E10</f>
        <v>6.4538019933883639E-2</v>
      </c>
      <c r="F81" s="12">
        <f>Aggregate_Efficiency_Decarboniz!F10</f>
        <v>6.673042441862384E-2</v>
      </c>
      <c r="G81" s="12">
        <f>Aggregate_Efficiency_Decarboniz!G10</f>
        <v>5.2437289752496709E-2</v>
      </c>
      <c r="H81" s="12">
        <f>Aggregate_Efficiency_Decarboniz!H10</f>
        <v>6.0798683627077806E-2</v>
      </c>
      <c r="I81" s="12">
        <f>Aggregate_Efficiency_Decarboniz!I10</f>
        <v>5.982384817369308E-2</v>
      </c>
      <c r="J81" s="12">
        <f>Aggregate_Efficiency_Decarboniz!J10</f>
        <v>5.8849012720308354E-2</v>
      </c>
      <c r="K81" s="12">
        <f>Aggregate_Efficiency_Decarboniz!K10</f>
        <v>5.7874177266923628E-2</v>
      </c>
      <c r="L81" s="12">
        <f>Aggregate_Efficiency_Decarboniz!L10</f>
        <v>5.6899341813538902E-2</v>
      </c>
      <c r="M81" s="12">
        <f>Aggregate_Efficiency_Decarboniz!M10</f>
        <v>5.5924506360154176E-2</v>
      </c>
      <c r="N81" s="12">
        <f>Aggregate_Efficiency_Decarboniz!N10</f>
        <v>5.494967090676945E-2</v>
      </c>
      <c r="O81" s="12">
        <f>Aggregate_Efficiency_Decarboniz!O10</f>
        <v>5.3974835453384724E-2</v>
      </c>
      <c r="P81" s="12">
        <f>Aggregate_Efficiency_Decarboniz!P10</f>
        <v>5.2999999999999999E-2</v>
      </c>
      <c r="Q81" s="12">
        <f>Aggregate_Efficiency_Decarboniz!Q10</f>
        <v>5.2699999999999997E-2</v>
      </c>
      <c r="R81" s="12">
        <f>Aggregate_Efficiency_Decarboniz!R10</f>
        <v>5.2400000000000002E-2</v>
      </c>
      <c r="S81" s="12">
        <f>Aggregate_Efficiency_Decarboniz!S10</f>
        <v>5.21E-2</v>
      </c>
      <c r="T81" s="12">
        <f>Aggregate_Efficiency_Decarboniz!T10</f>
        <v>5.1799999999999999E-2</v>
      </c>
      <c r="U81" s="12">
        <f>Aggregate_Efficiency_Decarboniz!U10</f>
        <v>5.1500000000000004E-2</v>
      </c>
      <c r="V81" s="12">
        <f>Aggregate_Efficiency_Decarboniz!V10</f>
        <v>5.1200000000000002E-2</v>
      </c>
      <c r="W81" s="12">
        <f>Aggregate_Efficiency_Decarboniz!W10</f>
        <v>5.0900000000000001E-2</v>
      </c>
      <c r="X81" s="12">
        <f>Aggregate_Efficiency_Decarboniz!X10</f>
        <v>5.0599999999999999E-2</v>
      </c>
      <c r="Y81" s="12">
        <f>Aggregate_Efficiency_Decarboniz!Y10</f>
        <v>5.0300000000000004E-2</v>
      </c>
      <c r="Z81" s="12">
        <f>Aggregate_Efficiency_Decarboniz!Z10</f>
        <v>0.05</v>
      </c>
      <c r="AA81" s="12">
        <f>Aggregate_Efficiency_Decarboniz!AA10</f>
        <v>4.9500000000000002E-2</v>
      </c>
      <c r="AB81" s="12">
        <f>Aggregate_Efficiency_Decarboniz!AB10</f>
        <v>4.9000000000000002E-2</v>
      </c>
      <c r="AC81" s="12">
        <f>Aggregate_Efficiency_Decarboniz!AC10</f>
        <v>4.8500000000000001E-2</v>
      </c>
      <c r="AD81" s="12">
        <f>Aggregate_Efficiency_Decarboniz!AD10</f>
        <v>4.8000000000000001E-2</v>
      </c>
      <c r="AE81" s="12">
        <f>Aggregate_Efficiency_Decarboniz!AE10</f>
        <v>4.7500000000000001E-2</v>
      </c>
      <c r="AF81" s="12">
        <f>Aggregate_Efficiency_Decarboniz!AF10</f>
        <v>4.7E-2</v>
      </c>
      <c r="AG81" s="12">
        <f>Aggregate_Efficiency_Decarboniz!AG10</f>
        <v>4.65E-2</v>
      </c>
      <c r="AH81" s="12">
        <f>Aggregate_Efficiency_Decarboniz!AH10</f>
        <v>4.5999999999999999E-2</v>
      </c>
      <c r="AI81" s="12">
        <f>Aggregate_Efficiency_Decarboniz!AI10</f>
        <v>4.5499999999999999E-2</v>
      </c>
      <c r="AJ81" s="48">
        <f>Aggregate_Efficiency_Decarboniz!AJ10</f>
        <v>4.4999999999999998E-2</v>
      </c>
    </row>
    <row r="82" spans="1:36" x14ac:dyDescent="0.3">
      <c r="C82" s="4"/>
      <c r="D82" s="4"/>
      <c r="E82" s="4"/>
      <c r="F82" s="4"/>
      <c r="G82" s="4"/>
      <c r="H82" s="4"/>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row>
    <row r="83" spans="1:36" x14ac:dyDescent="0.3">
      <c r="A83" s="16" t="s">
        <v>321</v>
      </c>
      <c r="B83" s="77" t="s">
        <v>529</v>
      </c>
      <c r="C83" s="18">
        <f t="shared" ref="C83:AJ83" si="36">+C76*C$74</f>
        <v>210103.59358368866</v>
      </c>
      <c r="D83" s="18">
        <f t="shared" si="36"/>
        <v>204925.2149700984</v>
      </c>
      <c r="E83" s="18">
        <f t="shared" si="36"/>
        <v>212779.09881376137</v>
      </c>
      <c r="F83" s="18">
        <f t="shared" si="36"/>
        <v>206741.40428988807</v>
      </c>
      <c r="G83" s="18">
        <f t="shared" si="36"/>
        <v>211547.00973356017</v>
      </c>
      <c r="H83" s="18">
        <f t="shared" si="36"/>
        <v>207429.18801671994</v>
      </c>
      <c r="I83" s="18">
        <f t="shared" si="36"/>
        <v>227397.58293880368</v>
      </c>
      <c r="J83" s="18">
        <f t="shared" si="36"/>
        <v>231293.54760779845</v>
      </c>
      <c r="K83" s="18">
        <f t="shared" si="36"/>
        <v>234841.24608382329</v>
      </c>
      <c r="L83" s="18">
        <f t="shared" si="36"/>
        <v>238049.53682523582</v>
      </c>
      <c r="M83" s="18">
        <f t="shared" si="36"/>
        <v>241033.40728631345</v>
      </c>
      <c r="N83" s="18">
        <f t="shared" si="36"/>
        <v>243737.47404273401</v>
      </c>
      <c r="O83" s="18">
        <f t="shared" si="36"/>
        <v>246169.31120998514</v>
      </c>
      <c r="P83" s="18">
        <f t="shared" si="36"/>
        <v>248336.29158838117</v>
      </c>
      <c r="Q83" s="18">
        <f t="shared" si="36"/>
        <v>262007.99010795305</v>
      </c>
      <c r="R83" s="18">
        <f t="shared" si="36"/>
        <v>275436.45550686872</v>
      </c>
      <c r="S83" s="18">
        <f t="shared" si="36"/>
        <v>288578.10819853999</v>
      </c>
      <c r="T83" s="18">
        <f t="shared" si="36"/>
        <v>301381.58900373668</v>
      </c>
      <c r="U83" s="18">
        <f t="shared" si="36"/>
        <v>313864.26583491388</v>
      </c>
      <c r="V83" s="18">
        <f t="shared" si="36"/>
        <v>326030.68269324314</v>
      </c>
      <c r="W83" s="18">
        <f t="shared" si="36"/>
        <v>337815.91936659766</v>
      </c>
      <c r="X83" s="18">
        <f t="shared" si="36"/>
        <v>349209.16462118371</v>
      </c>
      <c r="Y83" s="18">
        <f t="shared" si="36"/>
        <v>360193.23847865319</v>
      </c>
      <c r="Z83" s="18">
        <f t="shared" si="36"/>
        <v>370754.87119957397</v>
      </c>
      <c r="AA83" s="18">
        <f t="shared" si="36"/>
        <v>379434.11166713992</v>
      </c>
      <c r="AB83" s="18">
        <f t="shared" si="36"/>
        <v>387825.26435806468</v>
      </c>
      <c r="AC83" s="18">
        <f t="shared" si="36"/>
        <v>395924.24585586594</v>
      </c>
      <c r="AD83" s="18">
        <f t="shared" si="36"/>
        <v>403713.35606542428</v>
      </c>
      <c r="AE83" s="18">
        <f t="shared" si="36"/>
        <v>411176.51519713126</v>
      </c>
      <c r="AF83" s="18">
        <f t="shared" si="36"/>
        <v>418322.69285656913</v>
      </c>
      <c r="AG83" s="18">
        <f t="shared" si="36"/>
        <v>425138.71460979141</v>
      </c>
      <c r="AH83" s="18">
        <f t="shared" si="36"/>
        <v>431626.60386926308</v>
      </c>
      <c r="AI83" s="18">
        <f t="shared" si="36"/>
        <v>437771.46793187258</v>
      </c>
      <c r="AJ83" s="19">
        <f t="shared" si="36"/>
        <v>443585.34093569225</v>
      </c>
    </row>
    <row r="84" spans="1:36" x14ac:dyDescent="0.3">
      <c r="A84" s="7" t="s">
        <v>322</v>
      </c>
      <c r="B84" s="76" t="s">
        <v>529</v>
      </c>
      <c r="C84" s="20">
        <f t="shared" ref="C84:AJ84" si="37">+C77*C$74</f>
        <v>274516.44968325336</v>
      </c>
      <c r="D84" s="20">
        <f t="shared" si="37"/>
        <v>269608.94534758455</v>
      </c>
      <c r="E84" s="20">
        <f t="shared" si="37"/>
        <v>282790.36386555759</v>
      </c>
      <c r="F84" s="20">
        <f t="shared" si="37"/>
        <v>238196.17005040156</v>
      </c>
      <c r="G84" s="20">
        <f t="shared" si="37"/>
        <v>260113.00373539561</v>
      </c>
      <c r="H84" s="20">
        <f t="shared" si="37"/>
        <v>270897.15626743657</v>
      </c>
      <c r="I84" s="20">
        <f t="shared" si="37"/>
        <v>291643.01519849221</v>
      </c>
      <c r="J84" s="20">
        <f t="shared" si="37"/>
        <v>291222.2379066865</v>
      </c>
      <c r="K84" s="20">
        <f t="shared" si="37"/>
        <v>290194.95304379053</v>
      </c>
      <c r="L84" s="20">
        <f t="shared" si="37"/>
        <v>288596.61989680311</v>
      </c>
      <c r="M84" s="20">
        <f t="shared" si="37"/>
        <v>286588.00078155263</v>
      </c>
      <c r="N84" s="20">
        <f t="shared" si="37"/>
        <v>284120.48076549295</v>
      </c>
      <c r="O84" s="20">
        <f t="shared" si="37"/>
        <v>281222.4896087735</v>
      </c>
      <c r="P84" s="20">
        <f t="shared" si="37"/>
        <v>277921.48156100418</v>
      </c>
      <c r="Q84" s="20">
        <f t="shared" si="37"/>
        <v>279302.55210943107</v>
      </c>
      <c r="R84" s="20">
        <f t="shared" si="37"/>
        <v>279621.26353252551</v>
      </c>
      <c r="S84" s="20">
        <f t="shared" si="37"/>
        <v>278923.07855620957</v>
      </c>
      <c r="T84" s="20">
        <f t="shared" si="37"/>
        <v>277247.12687967834</v>
      </c>
      <c r="U84" s="20">
        <f t="shared" si="37"/>
        <v>274694.81936929253</v>
      </c>
      <c r="V84" s="20">
        <f t="shared" si="37"/>
        <v>271347.01037366485</v>
      </c>
      <c r="W84" s="20">
        <f t="shared" si="37"/>
        <v>267222.80759612517</v>
      </c>
      <c r="X84" s="20">
        <f t="shared" si="37"/>
        <v>262386.84940993029</v>
      </c>
      <c r="Y84" s="20">
        <f t="shared" si="37"/>
        <v>256895.38734767595</v>
      </c>
      <c r="Z84" s="20">
        <f t="shared" si="37"/>
        <v>250804.76581147651</v>
      </c>
      <c r="AA84" s="20">
        <f t="shared" si="37"/>
        <v>248917.58849571444</v>
      </c>
      <c r="AB84" s="20">
        <f t="shared" si="37"/>
        <v>246696.87303005831</v>
      </c>
      <c r="AC84" s="20">
        <f t="shared" si="37"/>
        <v>244162.61837787487</v>
      </c>
      <c r="AD84" s="20">
        <f t="shared" si="37"/>
        <v>241325.86088827034</v>
      </c>
      <c r="AE84" s="20">
        <f t="shared" si="37"/>
        <v>238198.80880385535</v>
      </c>
      <c r="AF84" s="20">
        <f t="shared" si="37"/>
        <v>234807.83304755655</v>
      </c>
      <c r="AG84" s="20">
        <f t="shared" si="37"/>
        <v>231165.59986858108</v>
      </c>
      <c r="AH84" s="20">
        <f t="shared" si="37"/>
        <v>227292.73288860131</v>
      </c>
      <c r="AI84" s="20">
        <f t="shared" si="37"/>
        <v>223200.1702464738</v>
      </c>
      <c r="AJ84" s="21">
        <f t="shared" si="37"/>
        <v>218912.24617605589</v>
      </c>
    </row>
    <row r="85" spans="1:36" x14ac:dyDescent="0.3">
      <c r="A85" s="7" t="s">
        <v>323</v>
      </c>
      <c r="B85" s="76" t="s">
        <v>529</v>
      </c>
      <c r="C85" s="20">
        <f t="shared" ref="C85:AJ85" si="38">+C78*C$74</f>
        <v>85907.356555121252</v>
      </c>
      <c r="D85" s="20">
        <f t="shared" si="38"/>
        <v>86279.024018260316</v>
      </c>
      <c r="E85" s="20">
        <f t="shared" si="38"/>
        <v>86573.356077920122</v>
      </c>
      <c r="F85" s="20">
        <f t="shared" si="38"/>
        <v>76965.977426852507</v>
      </c>
      <c r="G85" s="20">
        <f t="shared" si="38"/>
        <v>77479.062561201688</v>
      </c>
      <c r="H85" s="20">
        <f t="shared" si="38"/>
        <v>82261.564692663247</v>
      </c>
      <c r="I85" s="20">
        <f t="shared" si="38"/>
        <v>94317.077140781461</v>
      </c>
      <c r="J85" s="20">
        <f t="shared" si="38"/>
        <v>100135.52501590867</v>
      </c>
      <c r="K85" s="20">
        <f t="shared" si="38"/>
        <v>105933.52356959302</v>
      </c>
      <c r="L85" s="20">
        <f t="shared" si="38"/>
        <v>111696.05315309911</v>
      </c>
      <c r="M85" s="20">
        <f t="shared" si="38"/>
        <v>117460.4987205973</v>
      </c>
      <c r="N85" s="20">
        <f t="shared" si="38"/>
        <v>123186.50031120196</v>
      </c>
      <c r="O85" s="20">
        <f t="shared" si="38"/>
        <v>128862.68085585101</v>
      </c>
      <c r="P85" s="20">
        <f t="shared" si="38"/>
        <v>134478.13623919556</v>
      </c>
      <c r="Q85" s="20">
        <f t="shared" si="38"/>
        <v>138726.43316693595</v>
      </c>
      <c r="R85" s="20">
        <f t="shared" si="38"/>
        <v>142663.90996557425</v>
      </c>
      <c r="S85" s="20">
        <f t="shared" si="38"/>
        <v>146288.32791409592</v>
      </c>
      <c r="T85" s="20">
        <f t="shared" si="38"/>
        <v>149593.77349622929</v>
      </c>
      <c r="U85" s="20">
        <f t="shared" si="38"/>
        <v>152608.23298294027</v>
      </c>
      <c r="V85" s="20">
        <f t="shared" si="38"/>
        <v>155351.34181698368</v>
      </c>
      <c r="W85" s="20">
        <f t="shared" si="38"/>
        <v>157808.74464338101</v>
      </c>
      <c r="X85" s="20">
        <f t="shared" si="38"/>
        <v>159991.98134751848</v>
      </c>
      <c r="Y85" s="20">
        <f t="shared" si="38"/>
        <v>161908.85757206465</v>
      </c>
      <c r="Z85" s="20">
        <f t="shared" si="38"/>
        <v>163568.3255292238</v>
      </c>
      <c r="AA85" s="20">
        <f t="shared" si="38"/>
        <v>167413.59934225041</v>
      </c>
      <c r="AB85" s="20">
        <f t="shared" si="38"/>
        <v>171132.06507490532</v>
      </c>
      <c r="AC85" s="20">
        <f t="shared" si="38"/>
        <v>174721.87370159852</v>
      </c>
      <c r="AD85" s="20">
        <f t="shared" si="38"/>
        <v>178175.16831937718</v>
      </c>
      <c r="AE85" s="20">
        <f t="shared" si="38"/>
        <v>181484.80670769929</v>
      </c>
      <c r="AF85" s="20">
        <f t="shared" si="38"/>
        <v>184654.70365875805</v>
      </c>
      <c r="AG85" s="20">
        <f t="shared" si="38"/>
        <v>187679.00187350146</v>
      </c>
      <c r="AH85" s="20">
        <f t="shared" si="38"/>
        <v>190558.55383589806</v>
      </c>
      <c r="AI85" s="20">
        <f t="shared" si="38"/>
        <v>193286.74536808042</v>
      </c>
      <c r="AJ85" s="21">
        <f t="shared" si="38"/>
        <v>195868.85184173426</v>
      </c>
    </row>
    <row r="86" spans="1:36" x14ac:dyDescent="0.3">
      <c r="A86" s="7" t="s">
        <v>324</v>
      </c>
      <c r="B86" s="76" t="s">
        <v>529</v>
      </c>
      <c r="C86" s="20">
        <f t="shared" ref="C86:AJ86" si="39">+C79*C$74</f>
        <v>121375.89163565855</v>
      </c>
      <c r="D86" s="20">
        <f t="shared" si="39"/>
        <v>120846.75473376975</v>
      </c>
      <c r="E86" s="20">
        <f t="shared" si="39"/>
        <v>124012.77682496347</v>
      </c>
      <c r="F86" s="20">
        <f t="shared" si="39"/>
        <v>130067.87441228383</v>
      </c>
      <c r="G86" s="20">
        <f t="shared" si="39"/>
        <v>130065.92354855475</v>
      </c>
      <c r="H86" s="20">
        <f t="shared" si="39"/>
        <v>123460.05672640883</v>
      </c>
      <c r="I86" s="20">
        <f t="shared" si="39"/>
        <v>136904.1361947266</v>
      </c>
      <c r="J86" s="20">
        <f t="shared" si="39"/>
        <v>140833.63681450437</v>
      </c>
      <c r="K86" s="20">
        <f t="shared" si="39"/>
        <v>144600.20064343576</v>
      </c>
      <c r="L86" s="20">
        <f t="shared" si="39"/>
        <v>148202.11513048658</v>
      </c>
      <c r="M86" s="20">
        <f t="shared" si="39"/>
        <v>151704.72303591479</v>
      </c>
      <c r="N86" s="20">
        <f t="shared" si="39"/>
        <v>155068.12704962274</v>
      </c>
      <c r="O86" s="20">
        <f t="shared" si="39"/>
        <v>158291.41506108083</v>
      </c>
      <c r="P86" s="20">
        <f t="shared" si="39"/>
        <v>161373.76348703468</v>
      </c>
      <c r="Q86" s="20">
        <f t="shared" si="39"/>
        <v>168321.40557588229</v>
      </c>
      <c r="R86" s="20">
        <f t="shared" si="39"/>
        <v>175001.0628911044</v>
      </c>
      <c r="S86" s="20">
        <f t="shared" si="39"/>
        <v>181397.52661347896</v>
      </c>
      <c r="T86" s="20">
        <f t="shared" si="39"/>
        <v>187490.86278194073</v>
      </c>
      <c r="U86" s="20">
        <f t="shared" si="39"/>
        <v>193303.76177839102</v>
      </c>
      <c r="V86" s="20">
        <f t="shared" si="39"/>
        <v>198849.71752573914</v>
      </c>
      <c r="W86" s="20">
        <f t="shared" si="39"/>
        <v>204099.30973877278</v>
      </c>
      <c r="X86" s="20">
        <f t="shared" si="39"/>
        <v>209056.18896075748</v>
      </c>
      <c r="Y86" s="20">
        <f t="shared" si="39"/>
        <v>213719.69199512538</v>
      </c>
      <c r="Z86" s="20">
        <f t="shared" si="39"/>
        <v>218091.10070563175</v>
      </c>
      <c r="AA86" s="20">
        <f t="shared" si="39"/>
        <v>218078.24124845778</v>
      </c>
      <c r="AB86" s="20">
        <f t="shared" si="39"/>
        <v>217804.44645897043</v>
      </c>
      <c r="AC86" s="20">
        <f t="shared" si="39"/>
        <v>217282.33011609048</v>
      </c>
      <c r="AD86" s="20">
        <f t="shared" si="39"/>
        <v>216516.66023620518</v>
      </c>
      <c r="AE86" s="20">
        <f t="shared" si="39"/>
        <v>215513.20796539291</v>
      </c>
      <c r="AF86" s="20">
        <f t="shared" si="39"/>
        <v>214290.64375213897</v>
      </c>
      <c r="AG86" s="20">
        <f t="shared" si="39"/>
        <v>212855.453344337</v>
      </c>
      <c r="AH86" s="20">
        <f t="shared" si="39"/>
        <v>211221.52955304363</v>
      </c>
      <c r="AI86" s="20">
        <f t="shared" si="39"/>
        <v>209393.97414875377</v>
      </c>
      <c r="AJ86" s="21">
        <f t="shared" si="39"/>
        <v>207390.54900889506</v>
      </c>
    </row>
    <row r="87" spans="1:36" x14ac:dyDescent="0.3">
      <c r="A87" s="7" t="s">
        <v>325</v>
      </c>
      <c r="B87" s="76" t="s">
        <v>529</v>
      </c>
      <c r="C87" s="20">
        <f t="shared" ref="C87:AJ87" si="40">+C80*C$74</f>
        <v>21517.451886458584</v>
      </c>
      <c r="D87" s="20">
        <f t="shared" si="40"/>
        <v>21206.627976114472</v>
      </c>
      <c r="E87" s="20">
        <f t="shared" si="40"/>
        <v>22285.009722364513</v>
      </c>
      <c r="F87" s="20">
        <f t="shared" si="40"/>
        <v>23724.512089325202</v>
      </c>
      <c r="G87" s="20">
        <f t="shared" si="40"/>
        <v>25062.496545986283</v>
      </c>
      <c r="H87" s="20">
        <f t="shared" si="40"/>
        <v>22515.322320237043</v>
      </c>
      <c r="I87" s="20">
        <f t="shared" si="40"/>
        <v>24675.895541467766</v>
      </c>
      <c r="J87" s="20">
        <f t="shared" si="40"/>
        <v>25091.664976164164</v>
      </c>
      <c r="K87" s="20">
        <f t="shared" si="40"/>
        <v>25469.436039929871</v>
      </c>
      <c r="L87" s="20">
        <f t="shared" si="40"/>
        <v>25810.201133605377</v>
      </c>
      <c r="M87" s="20">
        <f t="shared" si="40"/>
        <v>26126.455209567408</v>
      </c>
      <c r="N87" s="20">
        <f t="shared" si="40"/>
        <v>26412.217330591924</v>
      </c>
      <c r="O87" s="20">
        <f t="shared" si="40"/>
        <v>26668.333574744349</v>
      </c>
      <c r="P87" s="20">
        <f t="shared" si="40"/>
        <v>26895.627247839111</v>
      </c>
      <c r="Q87" s="20">
        <f t="shared" si="40"/>
        <v>27745.286633387193</v>
      </c>
      <c r="R87" s="20">
        <f t="shared" si="40"/>
        <v>28532.781993114848</v>
      </c>
      <c r="S87" s="20">
        <f t="shared" si="40"/>
        <v>29257.665582819187</v>
      </c>
      <c r="T87" s="20">
        <f t="shared" si="40"/>
        <v>29918.754699245859</v>
      </c>
      <c r="U87" s="20">
        <f t="shared" si="40"/>
        <v>30521.646596588056</v>
      </c>
      <c r="V87" s="20">
        <f t="shared" si="40"/>
        <v>31070.268363396735</v>
      </c>
      <c r="W87" s="20">
        <f t="shared" si="40"/>
        <v>31561.748928676199</v>
      </c>
      <c r="X87" s="20">
        <f t="shared" si="40"/>
        <v>31998.396269503693</v>
      </c>
      <c r="Y87" s="20">
        <f t="shared" si="40"/>
        <v>32381.771514412932</v>
      </c>
      <c r="Z87" s="20">
        <f t="shared" si="40"/>
        <v>32713.665105844757</v>
      </c>
      <c r="AA87" s="20">
        <f t="shared" si="40"/>
        <v>33042.157764917843</v>
      </c>
      <c r="AB87" s="20">
        <f t="shared" si="40"/>
        <v>33337.415274332205</v>
      </c>
      <c r="AC87" s="20">
        <f t="shared" si="40"/>
        <v>33600.360327230483</v>
      </c>
      <c r="AD87" s="20">
        <f t="shared" si="40"/>
        <v>33830.728161907056</v>
      </c>
      <c r="AE87" s="20">
        <f t="shared" si="40"/>
        <v>34028.401257693615</v>
      </c>
      <c r="AF87" s="20">
        <f t="shared" si="40"/>
        <v>34195.315492362599</v>
      </c>
      <c r="AG87" s="20">
        <f t="shared" si="40"/>
        <v>34331.52473295758</v>
      </c>
      <c r="AH87" s="20">
        <f t="shared" si="40"/>
        <v>34438.292861909285</v>
      </c>
      <c r="AI87" s="20">
        <f t="shared" si="40"/>
        <v>34515.490244300068</v>
      </c>
      <c r="AJ87" s="21">
        <f t="shared" si="40"/>
        <v>34565.091501482508</v>
      </c>
    </row>
    <row r="88" spans="1:36" x14ac:dyDescent="0.3">
      <c r="A88" s="11" t="s">
        <v>326</v>
      </c>
      <c r="B88" s="78" t="s">
        <v>529</v>
      </c>
      <c r="C88" s="23">
        <f t="shared" ref="C88:AJ88" si="41">+C81*C$74</f>
        <v>60643.02855581967</v>
      </c>
      <c r="D88" s="23">
        <f t="shared" si="41"/>
        <v>52768.413154172667</v>
      </c>
      <c r="E88" s="23">
        <f t="shared" si="41"/>
        <v>50255.505095432854</v>
      </c>
      <c r="F88" s="23">
        <f t="shared" si="41"/>
        <v>48313.454031248926</v>
      </c>
      <c r="G88" s="23">
        <f t="shared" si="41"/>
        <v>38973.54587530157</v>
      </c>
      <c r="H88" s="23">
        <f t="shared" si="41"/>
        <v>45738.988076534435</v>
      </c>
      <c r="I88" s="23">
        <f t="shared" si="41"/>
        <v>49309.648663643602</v>
      </c>
      <c r="J88" s="23">
        <f t="shared" si="41"/>
        <v>49308.724866298857</v>
      </c>
      <c r="K88" s="23">
        <f t="shared" si="41"/>
        <v>49207.327475736529</v>
      </c>
      <c r="L88" s="23">
        <f t="shared" si="41"/>
        <v>49011.139431770811</v>
      </c>
      <c r="M88" s="23">
        <f t="shared" si="41"/>
        <v>48747.169445531101</v>
      </c>
      <c r="N88" s="23">
        <f t="shared" si="41"/>
        <v>48406.907384629485</v>
      </c>
      <c r="O88" s="23">
        <f t="shared" si="41"/>
        <v>47994.917433101858</v>
      </c>
      <c r="P88" s="23">
        <f t="shared" si="41"/>
        <v>47515.6081378491</v>
      </c>
      <c r="Q88" s="23">
        <f t="shared" si="41"/>
        <v>48739.220185983497</v>
      </c>
      <c r="R88" s="23">
        <f t="shared" si="41"/>
        <v>49837.259214640602</v>
      </c>
      <c r="S88" s="23">
        <f t="shared" si="41"/>
        <v>50810.812562162653</v>
      </c>
      <c r="T88" s="23">
        <f t="shared" si="41"/>
        <v>51659.716447364517</v>
      </c>
      <c r="U88" s="23">
        <f t="shared" si="41"/>
        <v>52395.493324142837</v>
      </c>
      <c r="V88" s="23">
        <f t="shared" si="41"/>
        <v>53026.591340197097</v>
      </c>
      <c r="W88" s="23">
        <f t="shared" si="41"/>
        <v>53549.76734898729</v>
      </c>
      <c r="X88" s="23">
        <f t="shared" si="41"/>
        <v>53970.628374562897</v>
      </c>
      <c r="Y88" s="23">
        <f t="shared" si="41"/>
        <v>54293.436905832357</v>
      </c>
      <c r="Z88" s="23">
        <f t="shared" si="41"/>
        <v>54522.775176407937</v>
      </c>
      <c r="AA88" s="23">
        <f t="shared" si="41"/>
        <v>54519.560312114445</v>
      </c>
      <c r="AB88" s="23">
        <f t="shared" si="41"/>
        <v>54451.111614742607</v>
      </c>
      <c r="AC88" s="23">
        <f t="shared" si="41"/>
        <v>54320.58252902262</v>
      </c>
      <c r="AD88" s="23">
        <f t="shared" si="41"/>
        <v>54129.165059051295</v>
      </c>
      <c r="AE88" s="23">
        <f t="shared" si="41"/>
        <v>53878.301991348228</v>
      </c>
      <c r="AF88" s="23">
        <f t="shared" si="41"/>
        <v>53572.660938034744</v>
      </c>
      <c r="AG88" s="23">
        <f t="shared" si="41"/>
        <v>53213.86333608425</v>
      </c>
      <c r="AH88" s="23">
        <f t="shared" si="41"/>
        <v>52805.382388260907</v>
      </c>
      <c r="AI88" s="23">
        <f t="shared" si="41"/>
        <v>52348.493537188442</v>
      </c>
      <c r="AJ88" s="24">
        <f t="shared" si="41"/>
        <v>51847.637252223765</v>
      </c>
    </row>
    <row r="89" spans="1:36" x14ac:dyDescent="0.3">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row>
    <row r="90" spans="1:36" x14ac:dyDescent="0.3">
      <c r="A90" s="16" t="s">
        <v>1</v>
      </c>
      <c r="B90" s="25"/>
      <c r="C90" s="103">
        <f>Aggregate_Efficiency_Decarboniz!C19</f>
        <v>0.29707470002836039</v>
      </c>
      <c r="D90" s="26">
        <f>Aggregate_Efficiency_Decarboniz!D19</f>
        <v>0.30075755502323703</v>
      </c>
      <c r="E90" s="26">
        <f>Aggregate_Efficiency_Decarboniz!E19</f>
        <v>0.30235708461332755</v>
      </c>
      <c r="F90" s="26">
        <f>Aggregate_Efficiency_Decarboniz!F19</f>
        <v>0.30163627436199908</v>
      </c>
      <c r="G90" s="26">
        <f>Aggregate_Efficiency_Decarboniz!G19</f>
        <v>0.30591525709139111</v>
      </c>
      <c r="H90" s="26">
        <f>Aggregate_Efficiency_Decarboniz!H19</f>
        <v>0.31318182362252578</v>
      </c>
      <c r="I90" s="26">
        <f>Aggregate_Efficiency_Decarboniz!I19</f>
        <v>0.31407823495367276</v>
      </c>
      <c r="J90" s="26">
        <f>Aggregate_Efficiency_Decarboniz!J19</f>
        <v>0.3149746462848198</v>
      </c>
      <c r="K90" s="26">
        <f>Aggregate_Efficiency_Decarboniz!K19</f>
        <v>0.31587105761596679</v>
      </c>
      <c r="L90" s="26">
        <f>Aggregate_Efficiency_Decarboniz!L19</f>
        <v>0.31676746894711383</v>
      </c>
      <c r="M90" s="26">
        <f>Aggregate_Efficiency_Decarboniz!M19</f>
        <v>0.31766388027826081</v>
      </c>
      <c r="N90" s="26">
        <f>Aggregate_Efficiency_Decarboniz!N19</f>
        <v>0.3185602916094078</v>
      </c>
      <c r="O90" s="26">
        <f>Aggregate_Efficiency_Decarboniz!O19</f>
        <v>0.31945670294055484</v>
      </c>
      <c r="P90" s="26">
        <f>Aggregate_Efficiency_Decarboniz!P19</f>
        <v>0.32035311427170182</v>
      </c>
      <c r="Q90" s="26">
        <f>Aggregate_Efficiency_Decarboniz!Q19</f>
        <v>0.32710661822097437</v>
      </c>
      <c r="R90" s="26">
        <f>Aggregate_Efficiency_Decarboniz!R19</f>
        <v>0.33386012217024696</v>
      </c>
      <c r="S90" s="26">
        <f>Aggregate_Efficiency_Decarboniz!S19</f>
        <v>0.34061362611951951</v>
      </c>
      <c r="T90" s="26">
        <f>Aggregate_Efficiency_Decarboniz!T19</f>
        <v>0.34736713006879211</v>
      </c>
      <c r="U90" s="26">
        <f>Aggregate_Efficiency_Decarboniz!U19</f>
        <v>0.35412063401806465</v>
      </c>
      <c r="V90" s="26">
        <f>Aggregate_Efficiency_Decarboniz!V19</f>
        <v>0.36087413796733719</v>
      </c>
      <c r="W90" s="26">
        <f>Aggregate_Efficiency_Decarboniz!W19</f>
        <v>0.36762764191660979</v>
      </c>
      <c r="X90" s="26">
        <f>Aggregate_Efficiency_Decarboniz!X19</f>
        <v>0.37438114586588234</v>
      </c>
      <c r="Y90" s="26">
        <f>Aggregate_Efficiency_Decarboniz!Y19</f>
        <v>0.38113464981515494</v>
      </c>
      <c r="Z90" s="26">
        <f>Aggregate_Efficiency_Decarboniz!Z19</f>
        <v>0.38788815376442748</v>
      </c>
      <c r="AA90" s="26">
        <f>Aggregate_Efficiency_Decarboniz!AA19</f>
        <v>0.40440243880445859</v>
      </c>
      <c r="AB90" s="26">
        <f>Aggregate_Efficiency_Decarboniz!AB19</f>
        <v>0.42091672384448969</v>
      </c>
      <c r="AC90" s="26">
        <f>Aggregate_Efficiency_Decarboniz!AC19</f>
        <v>0.4374310088845208</v>
      </c>
      <c r="AD90" s="26">
        <f>Aggregate_Efficiency_Decarboniz!AD19</f>
        <v>0.45394529392455196</v>
      </c>
      <c r="AE90" s="26">
        <f>Aggregate_Efficiency_Decarboniz!AE19</f>
        <v>0.47045957896458301</v>
      </c>
      <c r="AF90" s="26">
        <f>Aggregate_Efficiency_Decarboniz!AF19</f>
        <v>0.48697386400461418</v>
      </c>
      <c r="AG90" s="26">
        <f>Aggregate_Efficiency_Decarboniz!AG19</f>
        <v>0.50348814904464523</v>
      </c>
      <c r="AH90" s="26">
        <f>Aggregate_Efficiency_Decarboniz!AH19</f>
        <v>0.52000243408467639</v>
      </c>
      <c r="AI90" s="26">
        <f>Aggregate_Efficiency_Decarboniz!AI19</f>
        <v>0.53651671912470755</v>
      </c>
      <c r="AJ90" s="46">
        <f>Aggregate_Efficiency_Decarboniz!AJ19</f>
        <v>0.5530310041647386</v>
      </c>
    </row>
    <row r="91" spans="1:36" x14ac:dyDescent="0.3">
      <c r="A91" s="7" t="s">
        <v>2</v>
      </c>
      <c r="B91" s="29"/>
      <c r="C91" s="104">
        <f>Aggregate_Efficiency_Decarboniz!C20</f>
        <v>6.8374586465437094E-3</v>
      </c>
      <c r="D91" s="8">
        <f>Aggregate_Efficiency_Decarboniz!D20</f>
        <v>6.839298344089779E-3</v>
      </c>
      <c r="E91" s="8">
        <f>Aggregate_Efficiency_Decarboniz!E20</f>
        <v>6.7376335502061851E-3</v>
      </c>
      <c r="F91" s="8">
        <f>Aggregate_Efficiency_Decarboniz!F20</f>
        <v>7.0045483994046085E-3</v>
      </c>
      <c r="G91" s="8">
        <f>Aggregate_Efficiency_Decarboniz!G20</f>
        <v>7.0586514207742184E-3</v>
      </c>
      <c r="H91" s="8">
        <f>Aggregate_Efficiency_Decarboniz!H20</f>
        <v>7.019983198624089E-3</v>
      </c>
      <c r="I91" s="8">
        <f>Aggregate_Efficiency_Decarboniz!I20</f>
        <v>2.0547838720818837E-2</v>
      </c>
      <c r="J91" s="8">
        <f>Aggregate_Efficiency_Decarboniz!J20</f>
        <v>3.4075694243013585E-2</v>
      </c>
      <c r="K91" s="8">
        <f>Aggregate_Efficiency_Decarboniz!K20</f>
        <v>4.7603549765208336E-2</v>
      </c>
      <c r="L91" s="8">
        <f>Aggregate_Efficiency_Decarboniz!L20</f>
        <v>6.1131405287403087E-2</v>
      </c>
      <c r="M91" s="8">
        <f>Aggregate_Efficiency_Decarboniz!M20</f>
        <v>7.4659260809597824E-2</v>
      </c>
      <c r="N91" s="8">
        <f>Aggregate_Efficiency_Decarboniz!N20</f>
        <v>8.8187116331792575E-2</v>
      </c>
      <c r="O91" s="8">
        <f>Aggregate_Efficiency_Decarboniz!O20</f>
        <v>0.10171497185398733</v>
      </c>
      <c r="P91" s="8">
        <f>Aggregate_Efficiency_Decarboniz!P20</f>
        <v>0.11524282737618208</v>
      </c>
      <c r="Q91" s="8">
        <f>Aggregate_Efficiency_Decarboniz!Q20</f>
        <v>0.15554516475267441</v>
      </c>
      <c r="R91" s="8">
        <f>Aggregate_Efficiency_Decarboniz!R20</f>
        <v>0.19584750212916674</v>
      </c>
      <c r="S91" s="8">
        <f>Aggregate_Efficiency_Decarboniz!S20</f>
        <v>0.23614983950565907</v>
      </c>
      <c r="T91" s="8">
        <f>Aggregate_Efficiency_Decarboniz!T20</f>
        <v>0.2764521768821514</v>
      </c>
      <c r="U91" s="8">
        <f>Aggregate_Efficiency_Decarboniz!U20</f>
        <v>0.3167545142586437</v>
      </c>
      <c r="V91" s="8">
        <f>Aggregate_Efficiency_Decarboniz!V20</f>
        <v>0.35705685163513606</v>
      </c>
      <c r="W91" s="8">
        <f>Aggregate_Efficiency_Decarboniz!W20</f>
        <v>0.39735918901162837</v>
      </c>
      <c r="X91" s="8">
        <f>Aggregate_Efficiency_Decarboniz!X20</f>
        <v>0.43766152638812067</v>
      </c>
      <c r="Y91" s="8">
        <f>Aggregate_Efficiency_Decarboniz!Y20</f>
        <v>0.47796386376461297</v>
      </c>
      <c r="Z91" s="8">
        <f>Aggregate_Efficiency_Decarboniz!Z20</f>
        <v>0.51826620114110533</v>
      </c>
      <c r="AA91" s="8">
        <f>Aggregate_Efficiency_Decarboniz!AA20</f>
        <v>0.53528284367705647</v>
      </c>
      <c r="AB91" s="8">
        <f>Aggregate_Efficiency_Decarboniz!AB20</f>
        <v>0.55229948621300773</v>
      </c>
      <c r="AC91" s="8">
        <f>Aggregate_Efficiency_Decarboniz!AC20</f>
        <v>0.56931612874895887</v>
      </c>
      <c r="AD91" s="8">
        <f>Aggregate_Efficiency_Decarboniz!AD20</f>
        <v>0.58633277128491001</v>
      </c>
      <c r="AE91" s="8">
        <f>Aggregate_Efficiency_Decarboniz!AE20</f>
        <v>0.60334941382086127</v>
      </c>
      <c r="AF91" s="8">
        <f>Aggregate_Efficiency_Decarboniz!AF20</f>
        <v>0.62036605635681241</v>
      </c>
      <c r="AG91" s="8">
        <f>Aggregate_Efficiency_Decarboniz!AG20</f>
        <v>0.63738269889276356</v>
      </c>
      <c r="AH91" s="8">
        <f>Aggregate_Efficiency_Decarboniz!AH20</f>
        <v>0.65439934142871481</v>
      </c>
      <c r="AI91" s="8">
        <f>Aggregate_Efficiency_Decarboniz!AI20</f>
        <v>0.67141598396466584</v>
      </c>
      <c r="AJ91" s="47">
        <f>Aggregate_Efficiency_Decarboniz!AJ20</f>
        <v>0.6884326265006171</v>
      </c>
    </row>
    <row r="92" spans="1:36" x14ac:dyDescent="0.3">
      <c r="A92" s="7" t="s">
        <v>3</v>
      </c>
      <c r="B92" s="29"/>
      <c r="C92" s="104">
        <f>Aggregate_Efficiency_Decarboniz!C21</f>
        <v>0.73677032678217225</v>
      </c>
      <c r="D92" s="8">
        <f>Aggregate_Efficiency_Decarboniz!D21</f>
        <v>0.72971057339847045</v>
      </c>
      <c r="E92" s="8">
        <f>Aggregate_Efficiency_Decarboniz!E21</f>
        <v>0.73192340854277149</v>
      </c>
      <c r="F92" s="8">
        <f>Aggregate_Efficiency_Decarboniz!F21</f>
        <v>0.75836109971094856</v>
      </c>
      <c r="G92" s="8">
        <f>Aggregate_Efficiency_Decarboniz!G21</f>
        <v>0.73914204051865828</v>
      </c>
      <c r="H92" s="8">
        <f>Aggregate_Efficiency_Decarboniz!H21</f>
        <v>0.75301204877530503</v>
      </c>
      <c r="I92" s="8">
        <f>Aggregate_Efficiency_Decarboniz!I21</f>
        <v>0.75138554267839186</v>
      </c>
      <c r="J92" s="8">
        <f>Aggregate_Efficiency_Decarboniz!J21</f>
        <v>0.7497590365814788</v>
      </c>
      <c r="K92" s="8">
        <f>Aggregate_Efficiency_Decarboniz!K21</f>
        <v>0.74813253048456563</v>
      </c>
      <c r="L92" s="8">
        <f>Aggregate_Efficiency_Decarboniz!L21</f>
        <v>0.74650602438765246</v>
      </c>
      <c r="M92" s="8">
        <f>Aggregate_Efficiency_Decarboniz!M21</f>
        <v>0.7448795182907394</v>
      </c>
      <c r="N92" s="8">
        <f>Aggregate_Efficiency_Decarboniz!N21</f>
        <v>0.74325301219382622</v>
      </c>
      <c r="O92" s="8">
        <f>Aggregate_Efficiency_Decarboniz!O21</f>
        <v>0.74162650609691316</v>
      </c>
      <c r="P92" s="8">
        <f>Aggregate_Efficiency_Decarboniz!P21</f>
        <v>0.74</v>
      </c>
      <c r="Q92" s="8">
        <f>Aggregate_Efficiency_Decarboniz!Q21</f>
        <v>0.748</v>
      </c>
      <c r="R92" s="8">
        <f>Aggregate_Efficiency_Decarboniz!R21</f>
        <v>0.75600000000000001</v>
      </c>
      <c r="S92" s="8">
        <f>Aggregate_Efficiency_Decarboniz!S21</f>
        <v>0.76400000000000001</v>
      </c>
      <c r="T92" s="8">
        <f>Aggregate_Efficiency_Decarboniz!T21</f>
        <v>0.77200000000000002</v>
      </c>
      <c r="U92" s="8">
        <f>Aggregate_Efficiency_Decarboniz!U21</f>
        <v>0.78</v>
      </c>
      <c r="V92" s="8">
        <f>Aggregate_Efficiency_Decarboniz!V21</f>
        <v>0.78799999999999992</v>
      </c>
      <c r="W92" s="8">
        <f>Aggregate_Efficiency_Decarboniz!W21</f>
        <v>0.79599999999999993</v>
      </c>
      <c r="X92" s="8">
        <f>Aggregate_Efficiency_Decarboniz!X21</f>
        <v>0.80399999999999994</v>
      </c>
      <c r="Y92" s="8">
        <f>Aggregate_Efficiency_Decarboniz!Y21</f>
        <v>0.81199999999999994</v>
      </c>
      <c r="Z92" s="8">
        <f>Aggregate_Efficiency_Decarboniz!Z21</f>
        <v>0.82</v>
      </c>
      <c r="AA92" s="8">
        <f>Aggregate_Efficiency_Decarboniz!AA21</f>
        <v>0.82599999999999996</v>
      </c>
      <c r="AB92" s="8">
        <f>Aggregate_Efficiency_Decarboniz!AB21</f>
        <v>0.83199999999999996</v>
      </c>
      <c r="AC92" s="8">
        <f>Aggregate_Efficiency_Decarboniz!AC21</f>
        <v>0.83799999999999997</v>
      </c>
      <c r="AD92" s="8">
        <f>Aggregate_Efficiency_Decarboniz!AD21</f>
        <v>0.84399999999999997</v>
      </c>
      <c r="AE92" s="8">
        <f>Aggregate_Efficiency_Decarboniz!AE21</f>
        <v>0.85</v>
      </c>
      <c r="AF92" s="8">
        <f>Aggregate_Efficiency_Decarboniz!AF21</f>
        <v>0.85599999999999998</v>
      </c>
      <c r="AG92" s="8">
        <f>Aggregate_Efficiency_Decarboniz!AG21</f>
        <v>0.86199999999999999</v>
      </c>
      <c r="AH92" s="8">
        <f>Aggregate_Efficiency_Decarboniz!AH21</f>
        <v>0.86799999999999999</v>
      </c>
      <c r="AI92" s="8">
        <f>Aggregate_Efficiency_Decarboniz!AI21</f>
        <v>0.874</v>
      </c>
      <c r="AJ92" s="47">
        <f>Aggregate_Efficiency_Decarboniz!AJ21</f>
        <v>0.88</v>
      </c>
    </row>
    <row r="93" spans="1:36" x14ac:dyDescent="0.3">
      <c r="A93" s="7" t="s">
        <v>4</v>
      </c>
      <c r="B93" s="29"/>
      <c r="C93" s="104">
        <f>Aggregate_Efficiency_Decarboniz!C22</f>
        <v>0.40105886627633597</v>
      </c>
      <c r="D93" s="8">
        <f>Aggregate_Efficiency_Decarboniz!D22</f>
        <v>0.41096146450280435</v>
      </c>
      <c r="E93" s="8">
        <f>Aggregate_Efficiency_Decarboniz!E22</f>
        <v>0.41088932246445492</v>
      </c>
      <c r="F93" s="8">
        <f>Aggregate_Efficiency_Decarboniz!F22</f>
        <v>0.40750368338699106</v>
      </c>
      <c r="G93" s="8">
        <f>Aggregate_Efficiency_Decarboniz!G22</f>
        <v>0.42720606041321774</v>
      </c>
      <c r="H93" s="8">
        <f>Aggregate_Efficiency_Decarboniz!H22</f>
        <v>0.43001357182455235</v>
      </c>
      <c r="I93" s="8">
        <f>Aggregate_Efficiency_Decarboniz!I22</f>
        <v>0.4312618753464833</v>
      </c>
      <c r="J93" s="8">
        <f>Aggregate_Efficiency_Decarboniz!J22</f>
        <v>0.43251017886841425</v>
      </c>
      <c r="K93" s="8">
        <f>Aggregate_Efficiency_Decarboniz!K22</f>
        <v>0.4337584823903452</v>
      </c>
      <c r="L93" s="8">
        <f>Aggregate_Efficiency_Decarboniz!L22</f>
        <v>0.43500678591227615</v>
      </c>
      <c r="M93" s="8">
        <f>Aggregate_Efficiency_Decarboniz!M22</f>
        <v>0.43625508943420716</v>
      </c>
      <c r="N93" s="8">
        <f>Aggregate_Efficiency_Decarboniz!N22</f>
        <v>0.4375033929561381</v>
      </c>
      <c r="O93" s="8">
        <f>Aggregate_Efficiency_Decarboniz!O22</f>
        <v>0.43875169647806905</v>
      </c>
      <c r="P93" s="8">
        <f>Aggregate_Efficiency_Decarboniz!P22</f>
        <v>0.44</v>
      </c>
      <c r="Q93" s="8">
        <f>Aggregate_Efficiency_Decarboniz!Q22</f>
        <v>0.45900000000000002</v>
      </c>
      <c r="R93" s="8">
        <f>Aggregate_Efficiency_Decarboniz!R22</f>
        <v>0.47799999999999998</v>
      </c>
      <c r="S93" s="8">
        <f>Aggregate_Efficiency_Decarboniz!S22</f>
        <v>0.497</v>
      </c>
      <c r="T93" s="8">
        <f>Aggregate_Efficiency_Decarboniz!T22</f>
        <v>0.51600000000000001</v>
      </c>
      <c r="U93" s="8">
        <f>Aggregate_Efficiency_Decarboniz!U22</f>
        <v>0.53500000000000003</v>
      </c>
      <c r="V93" s="8">
        <f>Aggregate_Efficiency_Decarboniz!V22</f>
        <v>0.55400000000000005</v>
      </c>
      <c r="W93" s="8">
        <f>Aggregate_Efficiency_Decarboniz!W22</f>
        <v>0.57299999999999995</v>
      </c>
      <c r="X93" s="8">
        <f>Aggregate_Efficiency_Decarboniz!X22</f>
        <v>0.59199999999999997</v>
      </c>
      <c r="Y93" s="8">
        <f>Aggregate_Efficiency_Decarboniz!Y22</f>
        <v>0.61099999999999999</v>
      </c>
      <c r="Z93" s="8">
        <f>Aggregate_Efficiency_Decarboniz!Z22</f>
        <v>0.63</v>
      </c>
      <c r="AA93" s="8">
        <f>Aggregate_Efficiency_Decarboniz!AA22</f>
        <v>0.65</v>
      </c>
      <c r="AB93" s="8">
        <f>Aggregate_Efficiency_Decarboniz!AB22</f>
        <v>0.67</v>
      </c>
      <c r="AC93" s="8">
        <f>Aggregate_Efficiency_Decarboniz!AC22</f>
        <v>0.69</v>
      </c>
      <c r="AD93" s="8">
        <f>Aggregate_Efficiency_Decarboniz!AD22</f>
        <v>0.71</v>
      </c>
      <c r="AE93" s="8">
        <f>Aggregate_Efficiency_Decarboniz!AE22</f>
        <v>0.73</v>
      </c>
      <c r="AF93" s="8">
        <f>Aggregate_Efficiency_Decarboniz!AF22</f>
        <v>0.75</v>
      </c>
      <c r="AG93" s="8">
        <f>Aggregate_Efficiency_Decarboniz!AG22</f>
        <v>0.77</v>
      </c>
      <c r="AH93" s="8">
        <f>Aggregate_Efficiency_Decarboniz!AH22</f>
        <v>0.79</v>
      </c>
      <c r="AI93" s="8">
        <f>Aggregate_Efficiency_Decarboniz!AI22</f>
        <v>0.80999999999999994</v>
      </c>
      <c r="AJ93" s="47">
        <f>Aggregate_Efficiency_Decarboniz!AJ22</f>
        <v>0.83</v>
      </c>
    </row>
    <row r="94" spans="1:36" x14ac:dyDescent="0.3">
      <c r="A94" s="7" t="s">
        <v>78</v>
      </c>
      <c r="B94" s="29"/>
      <c r="C94" s="104">
        <f>Aggregate_Efficiency_Decarboniz!C23</f>
        <v>0.17678411550230308</v>
      </c>
      <c r="D94" s="8">
        <f>Aggregate_Efficiency_Decarboniz!D23</f>
        <v>0.18850158777774689</v>
      </c>
      <c r="E94" s="8">
        <f>Aggregate_Efficiency_Decarboniz!E23</f>
        <v>0.16560610728118103</v>
      </c>
      <c r="F94" s="8">
        <f>Aggregate_Efficiency_Decarboniz!F23</f>
        <v>0.16584000620949668</v>
      </c>
      <c r="G94" s="8">
        <f>Aggregate_Efficiency_Decarboniz!G23</f>
        <v>0.17929810648980846</v>
      </c>
      <c r="H94" s="8">
        <f>Aggregate_Efficiency_Decarboniz!H23</f>
        <v>0.1627500495649741</v>
      </c>
      <c r="I94" s="8">
        <f>Aggregate_Efficiency_Decarboniz!I23</f>
        <v>0.18979469065193932</v>
      </c>
      <c r="J94" s="8">
        <f>Aggregate_Efficiency_Decarboniz!J23</f>
        <v>0.21683933173890452</v>
      </c>
      <c r="K94" s="8">
        <f>Aggregate_Efficiency_Decarboniz!K23</f>
        <v>0.24388397282586974</v>
      </c>
      <c r="L94" s="8">
        <f>Aggregate_Efficiency_Decarboniz!L23</f>
        <v>0.27092861391283496</v>
      </c>
      <c r="M94" s="8">
        <f>Aggregate_Efficiency_Decarboniz!M23</f>
        <v>0.29797325499980021</v>
      </c>
      <c r="N94" s="8">
        <f>Aggregate_Efficiency_Decarboniz!N23</f>
        <v>0.32501789608676535</v>
      </c>
      <c r="O94" s="8">
        <f>Aggregate_Efficiency_Decarboniz!O23</f>
        <v>0.35206253717373059</v>
      </c>
      <c r="P94" s="8">
        <f>Aggregate_Efficiency_Decarboniz!P23</f>
        <v>0.37910717826069584</v>
      </c>
      <c r="Q94" s="8">
        <f>Aggregate_Efficiency_Decarboniz!Q23</f>
        <v>0.40615181934766098</v>
      </c>
      <c r="R94" s="8">
        <f>Aggregate_Efficiency_Decarboniz!R23</f>
        <v>0.43319646043462623</v>
      </c>
      <c r="S94" s="8">
        <f>Aggregate_Efficiency_Decarboniz!S23</f>
        <v>0.46024110152159148</v>
      </c>
      <c r="T94" s="8">
        <f>Aggregate_Efficiency_Decarboniz!T23</f>
        <v>0.48728574260855662</v>
      </c>
      <c r="U94" s="8">
        <f>Aggregate_Efficiency_Decarboniz!U23</f>
        <v>0.51433038369552186</v>
      </c>
      <c r="V94" s="8">
        <f>Aggregate_Efficiency_Decarboniz!V23</f>
        <v>0.54137502478248711</v>
      </c>
      <c r="W94" s="8">
        <f>Aggregate_Efficiency_Decarboniz!W23</f>
        <v>0.56841966586945225</v>
      </c>
      <c r="X94" s="8">
        <f>Aggregate_Efficiency_Decarboniz!X23</f>
        <v>0.5954643069564175</v>
      </c>
      <c r="Y94" s="8">
        <f>Aggregate_Efficiency_Decarboniz!Y23</f>
        <v>0.62250894804338275</v>
      </c>
      <c r="Z94" s="8">
        <f>Aggregate_Efficiency_Decarboniz!Z23</f>
        <v>0.64955358913034789</v>
      </c>
      <c r="AA94" s="8">
        <f>Aggregate_Efficiency_Decarboniz!AA23</f>
        <v>0.67659823021731313</v>
      </c>
      <c r="AB94" s="8">
        <f>Aggregate_Efficiency_Decarboniz!AB23</f>
        <v>0.70364287130427838</v>
      </c>
      <c r="AC94" s="8">
        <f>Aggregate_Efficiency_Decarboniz!AC23</f>
        <v>0.73068751239124352</v>
      </c>
      <c r="AD94" s="8">
        <f>Aggregate_Efficiency_Decarboniz!AD23</f>
        <v>0.75773215347820877</v>
      </c>
      <c r="AE94" s="8">
        <f>Aggregate_Efficiency_Decarboniz!AE23</f>
        <v>0.78477679456517402</v>
      </c>
      <c r="AF94" s="8">
        <f>Aggregate_Efficiency_Decarboniz!AF23</f>
        <v>0.81182143565213916</v>
      </c>
      <c r="AG94" s="8">
        <f>Aggregate_Efficiency_Decarboniz!AG23</f>
        <v>0.8388660767391044</v>
      </c>
      <c r="AH94" s="8">
        <f>Aggregate_Efficiency_Decarboniz!AH23</f>
        <v>0.86591071782606965</v>
      </c>
      <c r="AI94" s="8">
        <f>Aggregate_Efficiency_Decarboniz!AI23</f>
        <v>0.89295535891303479</v>
      </c>
      <c r="AJ94" s="47">
        <f>Aggregate_Efficiency_Decarboniz!AJ23</f>
        <v>0.92</v>
      </c>
    </row>
    <row r="95" spans="1:36" x14ac:dyDescent="0.3">
      <c r="A95" s="11" t="s">
        <v>79</v>
      </c>
      <c r="B95" s="33"/>
      <c r="C95" s="98">
        <f>Aggregate_Efficiency_Decarboniz!C24</f>
        <v>0.20857444769682629</v>
      </c>
      <c r="D95" s="12">
        <f>Aggregate_Efficiency_Decarboniz!D24</f>
        <v>0.19412629019929217</v>
      </c>
      <c r="E95" s="12">
        <f>Aggregate_Efficiency_Decarboniz!E24</f>
        <v>0.17649312405100046</v>
      </c>
      <c r="F95" s="12">
        <f>Aggregate_Efficiency_Decarboniz!F24</f>
        <v>0.17373554514194589</v>
      </c>
      <c r="G95" s="12">
        <f>Aggregate_Efficiency_Decarboniz!G24</f>
        <v>0.18464615557149722</v>
      </c>
      <c r="H95" s="12">
        <f>Aggregate_Efficiency_Decarboniz!H24</f>
        <v>0.17476388176502783</v>
      </c>
      <c r="I95" s="12">
        <f>Aggregate_Efficiency_Decarboniz!I24</f>
        <v>0.20066517170199114</v>
      </c>
      <c r="J95" s="12">
        <f>Aggregate_Efficiency_Decarboniz!J24</f>
        <v>0.22656646163895441</v>
      </c>
      <c r="K95" s="12">
        <f>Aggregate_Efficiency_Decarboniz!K24</f>
        <v>0.25246775157591772</v>
      </c>
      <c r="L95" s="12">
        <f>Aggregate_Efficiency_Decarboniz!L24</f>
        <v>0.278369041512881</v>
      </c>
      <c r="M95" s="12">
        <f>Aggregate_Efficiency_Decarboniz!M24</f>
        <v>0.30427033144984428</v>
      </c>
      <c r="N95" s="12">
        <f>Aggregate_Efficiency_Decarboniz!N24</f>
        <v>0.33017162138680756</v>
      </c>
      <c r="O95" s="12">
        <f>Aggregate_Efficiency_Decarboniz!O24</f>
        <v>0.35607291132377084</v>
      </c>
      <c r="P95" s="12">
        <f>Aggregate_Efficiency_Decarboniz!P24</f>
        <v>0.38197420126073423</v>
      </c>
      <c r="Q95" s="12">
        <f>Aggregate_Efficiency_Decarboniz!Q24</f>
        <v>0.4078754911976975</v>
      </c>
      <c r="R95" s="12">
        <f>Aggregate_Efficiency_Decarboniz!R24</f>
        <v>0.43377678113466078</v>
      </c>
      <c r="S95" s="12">
        <f>Aggregate_Efficiency_Decarboniz!S24</f>
        <v>0.45967807107162406</v>
      </c>
      <c r="T95" s="12">
        <f>Aggregate_Efficiency_Decarboniz!T24</f>
        <v>0.48557936100858734</v>
      </c>
      <c r="U95" s="12">
        <f>Aggregate_Efficiency_Decarboniz!U24</f>
        <v>0.51148065094555073</v>
      </c>
      <c r="V95" s="12">
        <f>Aggregate_Efficiency_Decarboniz!V24</f>
        <v>0.5373819408825139</v>
      </c>
      <c r="W95" s="12">
        <f>Aggregate_Efficiency_Decarboniz!W24</f>
        <v>0.56328323081947729</v>
      </c>
      <c r="X95" s="12">
        <f>Aggregate_Efficiency_Decarboniz!X24</f>
        <v>0.58918452075644057</v>
      </c>
      <c r="Y95" s="12">
        <f>Aggregate_Efficiency_Decarboniz!Y24</f>
        <v>0.61508581069340384</v>
      </c>
      <c r="Z95" s="12">
        <f>Aggregate_Efficiency_Decarboniz!Z24</f>
        <v>0.64098710063036712</v>
      </c>
      <c r="AA95" s="12">
        <f>Aggregate_Efficiency_Decarboniz!AA24</f>
        <v>0.6668883905673304</v>
      </c>
      <c r="AB95" s="12">
        <f>Aggregate_Efficiency_Decarboniz!AB24</f>
        <v>0.69278968050429368</v>
      </c>
      <c r="AC95" s="12">
        <f>Aggregate_Efficiency_Decarboniz!AC24</f>
        <v>0.71869097044125696</v>
      </c>
      <c r="AD95" s="12">
        <f>Aggregate_Efficiency_Decarboniz!AD24</f>
        <v>0.74459226037822024</v>
      </c>
      <c r="AE95" s="12">
        <f>Aggregate_Efficiency_Decarboniz!AE24</f>
        <v>0.77049355031518374</v>
      </c>
      <c r="AF95" s="12">
        <f>Aggregate_Efficiency_Decarboniz!AF24</f>
        <v>0.7963948402521468</v>
      </c>
      <c r="AG95" s="12">
        <f>Aggregate_Efficiency_Decarboniz!AG24</f>
        <v>0.82229613018911007</v>
      </c>
      <c r="AH95" s="12">
        <f>Aggregate_Efficiency_Decarboniz!AH24</f>
        <v>0.84819742012607358</v>
      </c>
      <c r="AI95" s="12">
        <f>Aggregate_Efficiency_Decarboniz!AI24</f>
        <v>0.87409871006303685</v>
      </c>
      <c r="AJ95" s="48">
        <f>Aggregate_Efficiency_Decarboniz!AJ24</f>
        <v>0.9</v>
      </c>
    </row>
    <row r="96" spans="1:36" x14ac:dyDescent="0.3">
      <c r="A96" s="16" t="s">
        <v>80</v>
      </c>
      <c r="B96" s="25"/>
      <c r="C96" s="103">
        <f>Aggregate_Efficiency_Decarboniz!C25</f>
        <v>6.9253403686348705E-2</v>
      </c>
      <c r="D96" s="26">
        <f>Aggregate_Efficiency_Decarboniz!D25</f>
        <v>6.1170091514868602E-2</v>
      </c>
      <c r="E96" s="26">
        <f>Aggregate_Efficiency_Decarboniz!E25</f>
        <v>5.9562702328930253E-2</v>
      </c>
      <c r="F96" s="26">
        <f>Aggregate_Efficiency_Decarboniz!F25</f>
        <v>6.4743036956132052E-2</v>
      </c>
      <c r="G96" s="26">
        <f>Aggregate_Efficiency_Decarboniz!G25</f>
        <v>5.4408394803749441E-2</v>
      </c>
      <c r="H96" s="26">
        <f>Aggregate_Efficiency_Decarboniz!H25</f>
        <v>6.0070970006901099E-2</v>
      </c>
      <c r="I96" s="26">
        <f>Aggregate_Efficiency_Decarboniz!I25</f>
        <v>5.2788925631958028E-2</v>
      </c>
      <c r="J96" s="26">
        <f>Aggregate_Efficiency_Decarboniz!J25</f>
        <v>4.5506881257014964E-2</v>
      </c>
      <c r="K96" s="26">
        <f>Aggregate_Efficiency_Decarboniz!K25</f>
        <v>3.8224836882071893E-2</v>
      </c>
      <c r="L96" s="26">
        <f>Aggregate_Efficiency_Decarboniz!L25</f>
        <v>3.0942792507128822E-2</v>
      </c>
      <c r="M96" s="26">
        <f>Aggregate_Efficiency_Decarboniz!M25</f>
        <v>2.3660748132185751E-2</v>
      </c>
      <c r="N96" s="26">
        <f>Aggregate_Efficiency_Decarboniz!N25</f>
        <v>1.6378703757242687E-2</v>
      </c>
      <c r="O96" s="26">
        <f>Aggregate_Efficiency_Decarboniz!O25</f>
        <v>9.0966593822996156E-3</v>
      </c>
      <c r="P96" s="26">
        <f>Aggregate_Efficiency_Decarboniz!P25</f>
        <v>1.8146150073565476E-3</v>
      </c>
      <c r="Q96" s="26">
        <f>Aggregate_Efficiency_Decarboniz!Q25</f>
        <v>1.8311541827207623E-3</v>
      </c>
      <c r="R96" s="26">
        <f>Aggregate_Efficiency_Decarboniz!R25</f>
        <v>1.8476933580849773E-3</v>
      </c>
      <c r="S96" s="26">
        <f>Aggregate_Efficiency_Decarboniz!S25</f>
        <v>1.8642325334491921E-3</v>
      </c>
      <c r="T96" s="26">
        <f>Aggregate_Efficiency_Decarboniz!T25</f>
        <v>1.8807717088134071E-3</v>
      </c>
      <c r="U96" s="26">
        <f>Aggregate_Efficiency_Decarboniz!U25</f>
        <v>1.8973108841776219E-3</v>
      </c>
      <c r="V96" s="26">
        <f>Aggregate_Efficiency_Decarboniz!V25</f>
        <v>1.9138500595418367E-3</v>
      </c>
      <c r="W96" s="26">
        <f>Aggregate_Efficiency_Decarboniz!W25</f>
        <v>1.9303892349060517E-3</v>
      </c>
      <c r="X96" s="26">
        <f>Aggregate_Efficiency_Decarboniz!X25</f>
        <v>1.9469284102702664E-3</v>
      </c>
      <c r="Y96" s="26">
        <f>Aggregate_Efficiency_Decarboniz!Y25</f>
        <v>1.9634675856344814E-3</v>
      </c>
      <c r="Z96" s="26">
        <f>Aggregate_Efficiency_Decarboniz!Z25</f>
        <v>1.9800067609986962E-3</v>
      </c>
      <c r="AA96" s="26">
        <f>Aggregate_Efficiency_Decarboniz!AA25</f>
        <v>1.9856155249728664E-3</v>
      </c>
      <c r="AB96" s="26">
        <f>Aggregate_Efficiency_Decarboniz!AB25</f>
        <v>1.9912242889470366E-3</v>
      </c>
      <c r="AC96" s="26">
        <f>Aggregate_Efficiency_Decarboniz!AC25</f>
        <v>1.9968330529212069E-3</v>
      </c>
      <c r="AD96" s="26">
        <f>Aggregate_Efficiency_Decarboniz!AD25</f>
        <v>2.0024418168953771E-3</v>
      </c>
      <c r="AE96" s="26">
        <f>Aggregate_Efficiency_Decarboniz!AE25</f>
        <v>2.0080505808695473E-3</v>
      </c>
      <c r="AF96" s="26">
        <f>Aggregate_Efficiency_Decarboniz!AF25</f>
        <v>2.0136593448437175E-3</v>
      </c>
      <c r="AG96" s="26">
        <f>Aggregate_Efficiency_Decarboniz!AG25</f>
        <v>2.0192681088178877E-3</v>
      </c>
      <c r="AH96" s="26">
        <f>Aggregate_Efficiency_Decarboniz!AH25</f>
        <v>2.0248768727920579E-3</v>
      </c>
      <c r="AI96" s="26">
        <f>Aggregate_Efficiency_Decarboniz!AI25</f>
        <v>2.0304856367662281E-3</v>
      </c>
      <c r="AJ96" s="46">
        <f>Aggregate_Efficiency_Decarboniz!AJ25</f>
        <v>2.0360944007403983E-3</v>
      </c>
    </row>
    <row r="97" spans="1:36" x14ac:dyDescent="0.3">
      <c r="A97" s="7" t="s">
        <v>5</v>
      </c>
      <c r="B97" s="29"/>
      <c r="C97" s="104">
        <f>Aggregate_Efficiency_Decarboniz!C26</f>
        <v>7.8378661850697043E-2</v>
      </c>
      <c r="D97" s="8">
        <f>Aggregate_Efficiency_Decarboniz!D26</f>
        <v>7.7637821338972388E-2</v>
      </c>
      <c r="E97" s="8">
        <f>Aggregate_Efficiency_Decarboniz!E26</f>
        <v>6.9863979493689735E-2</v>
      </c>
      <c r="F97" s="8">
        <f>Aggregate_Efficiency_Decarboniz!F26</f>
        <v>7.0795621413395307E-2</v>
      </c>
      <c r="G97" s="8">
        <f>Aggregate_Efficiency_Decarboniz!G26</f>
        <v>6.9265914118159369E-2</v>
      </c>
      <c r="H97" s="8">
        <f>Aggregate_Efficiency_Decarboniz!H26</f>
        <v>8.2289434017492211E-2</v>
      </c>
      <c r="I97" s="8">
        <f>Aggregate_Efficiency_Decarboniz!I26</f>
        <v>7.219942936069558E-2</v>
      </c>
      <c r="J97" s="8">
        <f>Aggregate_Efficiency_Decarboniz!J26</f>
        <v>6.2109424703898949E-2</v>
      </c>
      <c r="K97" s="8">
        <f>Aggregate_Efficiency_Decarboniz!K26</f>
        <v>5.2019420047102326E-2</v>
      </c>
      <c r="L97" s="8">
        <f>Aggregate_Efficiency_Decarboniz!L26</f>
        <v>4.1929415390305695E-2</v>
      </c>
      <c r="M97" s="8">
        <f>Aggregate_Efficiency_Decarboniz!M26</f>
        <v>3.1839410733509065E-2</v>
      </c>
      <c r="N97" s="8">
        <f>Aggregate_Efficiency_Decarboniz!N26</f>
        <v>2.1749406076712441E-2</v>
      </c>
      <c r="O97" s="8">
        <f>Aggregate_Efficiency_Decarboniz!O26</f>
        <v>1.165940141991581E-2</v>
      </c>
      <c r="P97" s="8">
        <f>Aggregate_Efficiency_Decarboniz!P26</f>
        <v>1.5693967631191762E-3</v>
      </c>
      <c r="Q97" s="8">
        <f>Aggregate_Efficiency_Decarboniz!Q26</f>
        <v>1.5235306368145025E-3</v>
      </c>
      <c r="R97" s="8">
        <f>Aggregate_Efficiency_Decarboniz!R26</f>
        <v>1.4776645105098287E-3</v>
      </c>
      <c r="S97" s="8">
        <f>Aggregate_Efficiency_Decarboniz!S26</f>
        <v>1.4317983842051551E-3</v>
      </c>
      <c r="T97" s="8">
        <f>Aggregate_Efficiency_Decarboniz!T26</f>
        <v>1.3859322579004814E-3</v>
      </c>
      <c r="U97" s="8">
        <f>Aggregate_Efficiency_Decarboniz!U26</f>
        <v>1.3400661315958076E-3</v>
      </c>
      <c r="V97" s="8">
        <f>Aggregate_Efficiency_Decarboniz!V26</f>
        <v>1.294200005291134E-3</v>
      </c>
      <c r="W97" s="8">
        <f>Aggregate_Efficiency_Decarboniz!W26</f>
        <v>1.2483338789864603E-3</v>
      </c>
      <c r="X97" s="8">
        <f>Aggregate_Efficiency_Decarboniz!X26</f>
        <v>1.2024677526817867E-3</v>
      </c>
      <c r="Y97" s="8">
        <f>Aggregate_Efficiency_Decarboniz!Y26</f>
        <v>1.1566016263771129E-3</v>
      </c>
      <c r="Z97" s="8">
        <f>Aggregate_Efficiency_Decarboniz!Z26</f>
        <v>1.1107355000724393E-3</v>
      </c>
      <c r="AA97" s="8">
        <f>Aggregate_Efficiency_Decarboniz!AA26</f>
        <v>1.0922116955533953E-3</v>
      </c>
      <c r="AB97" s="8">
        <f>Aggregate_Efficiency_Decarboniz!AB26</f>
        <v>1.0736878910343512E-3</v>
      </c>
      <c r="AC97" s="8">
        <f>Aggregate_Efficiency_Decarboniz!AC26</f>
        <v>1.0551640865153072E-3</v>
      </c>
      <c r="AD97" s="8">
        <f>Aggregate_Efficiency_Decarboniz!AD26</f>
        <v>1.0366402819962633E-3</v>
      </c>
      <c r="AE97" s="8">
        <f>Aggregate_Efficiency_Decarboniz!AE26</f>
        <v>1.0181164774772193E-3</v>
      </c>
      <c r="AF97" s="8">
        <f>Aggregate_Efficiency_Decarboniz!AF26</f>
        <v>9.995926729581754E-4</v>
      </c>
      <c r="AG97" s="8">
        <f>Aggregate_Efficiency_Decarboniz!AG26</f>
        <v>9.8106886843913124E-4</v>
      </c>
      <c r="AH97" s="8">
        <f>Aggregate_Efficiency_Decarboniz!AH26</f>
        <v>9.625450639200873E-4</v>
      </c>
      <c r="AI97" s="8">
        <f>Aggregate_Efficiency_Decarboniz!AI26</f>
        <v>9.4402125940104336E-4</v>
      </c>
      <c r="AJ97" s="47">
        <f>Aggregate_Efficiency_Decarboniz!AJ26</f>
        <v>9.2549745488199932E-4</v>
      </c>
    </row>
    <row r="98" spans="1:36" x14ac:dyDescent="0.3">
      <c r="A98" s="7" t="s">
        <v>6</v>
      </c>
      <c r="B98" s="29"/>
      <c r="C98" s="104">
        <f>Aggregate_Efficiency_Decarboniz!C27</f>
        <v>0.27024947773168134</v>
      </c>
      <c r="D98" s="8">
        <f>Aggregate_Efficiency_Decarboniz!D27</f>
        <v>0.2755297028528147</v>
      </c>
      <c r="E98" s="8">
        <f>Aggregate_Efficiency_Decarboniz!E27</f>
        <v>0.27458465346280109</v>
      </c>
      <c r="F98" s="8">
        <f>Aggregate_Efficiency_Decarboniz!F27</f>
        <v>0.26404359715863673</v>
      </c>
      <c r="G98" s="8">
        <f>Aggregate_Efficiency_Decarboniz!G27</f>
        <v>0.29137166357704269</v>
      </c>
      <c r="H98" s="8">
        <f>Aggregate_Efficiency_Decarboniz!H27</f>
        <v>0.25694602251816051</v>
      </c>
      <c r="I98" s="8">
        <f>Aggregate_Efficiency_Decarboniz!I27</f>
        <v>0.26313698990937379</v>
      </c>
      <c r="J98" s="8">
        <f>Aggregate_Efficiency_Decarboniz!J27</f>
        <v>0.26932795730058706</v>
      </c>
      <c r="K98" s="8">
        <f>Aggregate_Efficiency_Decarboniz!K27</f>
        <v>0.27551892469180034</v>
      </c>
      <c r="L98" s="8">
        <f>Aggregate_Efficiency_Decarboniz!L27</f>
        <v>0.28170989208301356</v>
      </c>
      <c r="M98" s="8">
        <f>Aggregate_Efficiency_Decarboniz!M27</f>
        <v>0.28790085947422683</v>
      </c>
      <c r="N98" s="8">
        <f>Aggregate_Efficiency_Decarboniz!N27</f>
        <v>0.29409182686544011</v>
      </c>
      <c r="O98" s="8">
        <f>Aggregate_Efficiency_Decarboniz!O27</f>
        <v>0.30028279425665338</v>
      </c>
      <c r="P98" s="8">
        <f>Aggregate_Efficiency_Decarboniz!P27</f>
        <v>0.30647376164786666</v>
      </c>
      <c r="Q98" s="8">
        <f>Aggregate_Efficiency_Decarboniz!Q27</f>
        <v>0.29764509413232904</v>
      </c>
      <c r="R98" s="8">
        <f>Aggregate_Efficiency_Decarboniz!R27</f>
        <v>0.28881642661679141</v>
      </c>
      <c r="S98" s="8">
        <f>Aggregate_Efficiency_Decarboniz!S27</f>
        <v>0.27998775910125379</v>
      </c>
      <c r="T98" s="8">
        <f>Aggregate_Efficiency_Decarboniz!T27</f>
        <v>0.27115909158571616</v>
      </c>
      <c r="U98" s="8">
        <f>Aggregate_Efficiency_Decarboniz!U27</f>
        <v>0.26233042407017859</v>
      </c>
      <c r="V98" s="8">
        <f>Aggregate_Efficiency_Decarboniz!V27</f>
        <v>0.25350175655464097</v>
      </c>
      <c r="W98" s="8">
        <f>Aggregate_Efficiency_Decarboniz!W27</f>
        <v>0.24467308903910331</v>
      </c>
      <c r="X98" s="8">
        <f>Aggregate_Efficiency_Decarboniz!X27</f>
        <v>0.23584442152356572</v>
      </c>
      <c r="Y98" s="8">
        <f>Aggregate_Efficiency_Decarboniz!Y27</f>
        <v>0.22701575400802809</v>
      </c>
      <c r="Z98" s="8">
        <f>Aggregate_Efficiency_Decarboniz!Z27</f>
        <v>0.21818708649249047</v>
      </c>
      <c r="AA98" s="8">
        <f>Aggregate_Efficiency_Decarboniz!AA27</f>
        <v>0.20882557358595313</v>
      </c>
      <c r="AB98" s="8">
        <f>Aggregate_Efficiency_Decarboniz!AB27</f>
        <v>0.1994640606794158</v>
      </c>
      <c r="AC98" s="8">
        <f>Aggregate_Efficiency_Decarboniz!AC27</f>
        <v>0.19010254777287847</v>
      </c>
      <c r="AD98" s="8">
        <f>Aggregate_Efficiency_Decarboniz!AD27</f>
        <v>0.18074103486634113</v>
      </c>
      <c r="AE98" s="8">
        <f>Aggregate_Efficiency_Decarboniz!AE27</f>
        <v>0.17137952195980377</v>
      </c>
      <c r="AF98" s="8">
        <f>Aggregate_Efficiency_Decarboniz!AF27</f>
        <v>0.16201800905326647</v>
      </c>
      <c r="AG98" s="8">
        <f>Aggregate_Efficiency_Decarboniz!AG27</f>
        <v>0.1526564961467291</v>
      </c>
      <c r="AH98" s="8">
        <f>Aggregate_Efficiency_Decarboniz!AH27</f>
        <v>0.14329498324019177</v>
      </c>
      <c r="AI98" s="8">
        <f>Aggregate_Efficiency_Decarboniz!AI27</f>
        <v>0.13393347033365444</v>
      </c>
      <c r="AJ98" s="47">
        <f>Aggregate_Efficiency_Decarboniz!AJ27</f>
        <v>0.1245719574271171</v>
      </c>
    </row>
    <row r="99" spans="1:36" x14ac:dyDescent="0.3">
      <c r="A99" s="7" t="s">
        <v>81</v>
      </c>
      <c r="B99" s="29"/>
      <c r="C99" s="104">
        <f>Aggregate_Efficiency_Decarboniz!C28</f>
        <v>0.26201817485068724</v>
      </c>
      <c r="D99" s="8">
        <f>Aggregate_Efficiency_Decarboniz!D28</f>
        <v>0.258762126120194</v>
      </c>
      <c r="E99" s="8">
        <f>Aggregate_Efficiency_Decarboniz!E28</f>
        <v>0.26551584399319361</v>
      </c>
      <c r="F99" s="8">
        <f>Aggregate_Efficiency_Decarboniz!F28</f>
        <v>0.27237961063939431</v>
      </c>
      <c r="G99" s="8">
        <f>Aggregate_Efficiency_Decarboniz!G28</f>
        <v>0.25652296148097503</v>
      </c>
      <c r="H99" s="8">
        <f>Aggregate_Efficiency_Decarboniz!H28</f>
        <v>0.27022413881891133</v>
      </c>
      <c r="I99" s="8">
        <f>Aggregate_Efficiency_Decarboniz!I28</f>
        <v>0.25239143779808249</v>
      </c>
      <c r="J99" s="8">
        <f>Aggregate_Efficiency_Decarboniz!J28</f>
        <v>0.23455873677725364</v>
      </c>
      <c r="K99" s="8">
        <f>Aggregate_Efficiency_Decarboniz!K28</f>
        <v>0.2167260357564248</v>
      </c>
      <c r="L99" s="8">
        <f>Aggregate_Efficiency_Decarboniz!L28</f>
        <v>0.19889333473559595</v>
      </c>
      <c r="M99" s="8">
        <f>Aggregate_Efficiency_Decarboniz!M28</f>
        <v>0.18106063371476711</v>
      </c>
      <c r="N99" s="8">
        <f>Aggregate_Efficiency_Decarboniz!N28</f>
        <v>0.16322793269393823</v>
      </c>
      <c r="O99" s="8">
        <f>Aggregate_Efficiency_Decarboniz!O28</f>
        <v>0.14539523167310939</v>
      </c>
      <c r="P99" s="8">
        <f>Aggregate_Efficiency_Decarboniz!P28</f>
        <v>0.12756253065228054</v>
      </c>
      <c r="Q99" s="8">
        <f>Aggregate_Efficiency_Decarboniz!Q28</f>
        <v>0.12657524460303743</v>
      </c>
      <c r="R99" s="8">
        <f>Aggregate_Efficiency_Decarboniz!R28</f>
        <v>0.12558795855379429</v>
      </c>
      <c r="S99" s="8">
        <f>Aggregate_Efficiency_Decarboniz!S28</f>
        <v>0.12460067250455117</v>
      </c>
      <c r="T99" s="8">
        <f>Aggregate_Efficiency_Decarboniz!T28</f>
        <v>0.12361338645530806</v>
      </c>
      <c r="U99" s="8">
        <f>Aggregate_Efficiency_Decarboniz!U28</f>
        <v>0.12262610040606495</v>
      </c>
      <c r="V99" s="8">
        <f>Aggregate_Efficiency_Decarboniz!V28</f>
        <v>0.12163881435682182</v>
      </c>
      <c r="W99" s="8">
        <f>Aggregate_Efficiency_Decarboniz!W28</f>
        <v>0.12065152830757869</v>
      </c>
      <c r="X99" s="8">
        <f>Aggregate_Efficiency_Decarboniz!X28</f>
        <v>0.11966424225833558</v>
      </c>
      <c r="Y99" s="8">
        <f>Aggregate_Efficiency_Decarboniz!Y28</f>
        <v>0.11867695620909247</v>
      </c>
      <c r="Z99" s="8">
        <f>Aggregate_Efficiency_Decarboniz!Z28</f>
        <v>0.11768967015984934</v>
      </c>
      <c r="AA99" s="8">
        <f>Aggregate_Efficiency_Decarboniz!AA28</f>
        <v>0.11565693636922303</v>
      </c>
      <c r="AB99" s="8">
        <f>Aggregate_Efficiency_Decarboniz!AB28</f>
        <v>0.11362420257859673</v>
      </c>
      <c r="AC99" s="8">
        <f>Aggregate_Efficiency_Decarboniz!AC28</f>
        <v>0.11159146878797044</v>
      </c>
      <c r="AD99" s="8">
        <f>Aggregate_Efficiency_Decarboniz!AD28</f>
        <v>0.10955873499734413</v>
      </c>
      <c r="AE99" s="8">
        <f>Aggregate_Efficiency_Decarboniz!AE28</f>
        <v>0.10752600120671782</v>
      </c>
      <c r="AF99" s="8">
        <f>Aggregate_Efficiency_Decarboniz!AF28</f>
        <v>0.10549326741609152</v>
      </c>
      <c r="AG99" s="8">
        <f>Aggregate_Efficiency_Decarboniz!AG28</f>
        <v>0.10346053362546521</v>
      </c>
      <c r="AH99" s="8">
        <f>Aggregate_Efficiency_Decarboniz!AH28</f>
        <v>0.10142779983483892</v>
      </c>
      <c r="AI99" s="8">
        <f>Aggregate_Efficiency_Decarboniz!AI28</f>
        <v>9.939506604421261E-2</v>
      </c>
      <c r="AJ99" s="47">
        <f>Aggregate_Efficiency_Decarboniz!AJ28</f>
        <v>9.7362332253586314E-2</v>
      </c>
    </row>
    <row r="100" spans="1:36" x14ac:dyDescent="0.3">
      <c r="A100" s="7" t="s">
        <v>406</v>
      </c>
      <c r="B100" s="29"/>
      <c r="C100" s="104">
        <f>Aggregate_Efficiency_Decarboniz!C29</f>
        <v>0</v>
      </c>
      <c r="D100" s="8">
        <f>Aggregate_Efficiency_Decarboniz!D29</f>
        <v>0</v>
      </c>
      <c r="E100" s="8">
        <f>Aggregate_Efficiency_Decarboniz!E29</f>
        <v>0</v>
      </c>
      <c r="F100" s="8">
        <f>Aggregate_Efficiency_Decarboniz!F29</f>
        <v>0</v>
      </c>
      <c r="G100" s="8">
        <f>Aggregate_Efficiency_Decarboniz!G29</f>
        <v>0</v>
      </c>
      <c r="H100" s="8">
        <f>Aggregate_Efficiency_Decarboniz!H29</f>
        <v>0</v>
      </c>
      <c r="I100" s="8">
        <f>Aggregate_Efficiency_Decarboniz!I29</f>
        <v>8.5213339872486512E-4</v>
      </c>
      <c r="J100" s="8">
        <f>Aggregate_Efficiency_Decarboniz!J29</f>
        <v>1.7042667974497302E-3</v>
      </c>
      <c r="K100" s="8">
        <f>Aggregate_Efficiency_Decarboniz!K29</f>
        <v>2.5564001961745951E-3</v>
      </c>
      <c r="L100" s="8">
        <f>Aggregate_Efficiency_Decarboniz!L29</f>
        <v>3.4085335948994605E-3</v>
      </c>
      <c r="M100" s="8">
        <f>Aggregate_Efficiency_Decarboniz!M29</f>
        <v>4.2606669936243258E-3</v>
      </c>
      <c r="N100" s="8">
        <f>Aggregate_Efficiency_Decarboniz!N29</f>
        <v>5.1128003923491903E-3</v>
      </c>
      <c r="O100" s="8">
        <f>Aggregate_Efficiency_Decarboniz!O29</f>
        <v>5.9649337910740556E-3</v>
      </c>
      <c r="P100" s="8">
        <f>Aggregate_Efficiency_Decarboniz!P29</f>
        <v>6.8170671897989209E-3</v>
      </c>
      <c r="Q100" s="8">
        <f>Aggregate_Efficiency_Decarboniz!Q29</f>
        <v>7.1736566991476135E-3</v>
      </c>
      <c r="R100" s="8">
        <f>Aggregate_Efficiency_Decarboniz!R29</f>
        <v>7.5302462084963061E-3</v>
      </c>
      <c r="S100" s="8">
        <f>Aggregate_Efficiency_Decarboniz!S29</f>
        <v>7.8868357178449987E-3</v>
      </c>
      <c r="T100" s="8">
        <f>Aggregate_Efficiency_Decarboniz!T29</f>
        <v>8.2434252271936913E-3</v>
      </c>
      <c r="U100" s="8">
        <f>Aggregate_Efficiency_Decarboniz!U29</f>
        <v>8.600014736542384E-3</v>
      </c>
      <c r="V100" s="8">
        <f>Aggregate_Efficiency_Decarboniz!V29</f>
        <v>8.9566042458910748E-3</v>
      </c>
      <c r="W100" s="8">
        <f>Aggregate_Efficiency_Decarboniz!W29</f>
        <v>9.3131937552397674E-3</v>
      </c>
      <c r="X100" s="8">
        <f>Aggregate_Efficiency_Decarboniz!X29</f>
        <v>9.66978326458846E-3</v>
      </c>
      <c r="Y100" s="8">
        <f>Aggregate_Efficiency_Decarboniz!Y29</f>
        <v>1.0026372773937153E-2</v>
      </c>
      <c r="Z100" s="8">
        <f>Aggregate_Efficiency_Decarboniz!Z29</f>
        <v>1.0382962283285845E-2</v>
      </c>
      <c r="AA100" s="8">
        <f>Aggregate_Efficiency_Decarboniz!AA29</f>
        <v>1.2093393495956799E-2</v>
      </c>
      <c r="AB100" s="8">
        <f>Aggregate_Efficiency_Decarboniz!AB29</f>
        <v>1.3803824708627751E-2</v>
      </c>
      <c r="AC100" s="8">
        <f>Aggregate_Efficiency_Decarboniz!AC29</f>
        <v>1.5514255921298705E-2</v>
      </c>
      <c r="AD100" s="8">
        <f>Aggregate_Efficiency_Decarboniz!AD29</f>
        <v>1.7224687133969657E-2</v>
      </c>
      <c r="AE100" s="8">
        <f>Aggregate_Efficiency_Decarboniz!AE29</f>
        <v>1.8935118346640613E-2</v>
      </c>
      <c r="AF100" s="8">
        <f>Aggregate_Efficiency_Decarboniz!AF29</f>
        <v>2.0645549559311565E-2</v>
      </c>
      <c r="AG100" s="8">
        <f>Aggregate_Efficiency_Decarboniz!AG29</f>
        <v>2.2355980771982517E-2</v>
      </c>
      <c r="AH100" s="8">
        <f>Aggregate_Efficiency_Decarboniz!AH29</f>
        <v>2.4066411984653473E-2</v>
      </c>
      <c r="AI100" s="8">
        <f>Aggregate_Efficiency_Decarboniz!AI29</f>
        <v>2.5776843197324425E-2</v>
      </c>
      <c r="AJ100" s="47">
        <f>Aggregate_Efficiency_Decarboniz!AJ29</f>
        <v>2.7487274409995377E-2</v>
      </c>
    </row>
    <row r="101" spans="1:36" x14ac:dyDescent="0.3">
      <c r="A101" s="11" t="s">
        <v>82</v>
      </c>
      <c r="B101" s="33"/>
      <c r="C101" s="98">
        <f>Aggregate_Efficiency_Decarboniz!C30</f>
        <v>2.3025581852225276E-2</v>
      </c>
      <c r="D101" s="12">
        <f>Aggregate_Efficiency_Decarboniz!D30</f>
        <v>2.6142703149913325E-2</v>
      </c>
      <c r="E101" s="12">
        <f>Aggregate_Efficiency_Decarboniz!E30</f>
        <v>2.8115736108057735E-2</v>
      </c>
      <c r="F101" s="12">
        <f>Aggregate_Efficiency_Decarboniz!F30</f>
        <v>2.6401859470442608E-2</v>
      </c>
      <c r="G101" s="12">
        <f>Aggregate_Efficiency_Decarboniz!G30</f>
        <v>2.2515808928682209E-2</v>
      </c>
      <c r="H101" s="12">
        <f>Aggregate_Efficiency_Decarboniz!H30</f>
        <v>1.7287611016008949E-2</v>
      </c>
      <c r="I101" s="12">
        <f>Aggregate_Efficiency_Decarboniz!I30</f>
        <v>4.4552848947492382E-2</v>
      </c>
      <c r="J101" s="12">
        <f>Aggregate_Efficiency_Decarboniz!J30</f>
        <v>7.1818086878975826E-2</v>
      </c>
      <c r="K101" s="12">
        <f>Aggregate_Efficiency_Decarboniz!K30</f>
        <v>9.9083324810459256E-2</v>
      </c>
      <c r="L101" s="12">
        <f>Aggregate_Efficiency_Decarboniz!L30</f>
        <v>0.1263485627419427</v>
      </c>
      <c r="M101" s="12">
        <f>Aggregate_Efficiency_Decarboniz!M30</f>
        <v>0.15361380067342614</v>
      </c>
      <c r="N101" s="12">
        <f>Aggregate_Efficiency_Decarboniz!N30</f>
        <v>0.18087903860490956</v>
      </c>
      <c r="O101" s="12">
        <f>Aggregate_Efficiency_Decarboniz!O30</f>
        <v>0.208144276536393</v>
      </c>
      <c r="P101" s="12">
        <f>Aggregate_Efficiency_Decarboniz!P30</f>
        <v>0.23540951446787645</v>
      </c>
      <c r="Q101" s="12">
        <f>Aggregate_Efficiency_Decarboniz!Q30</f>
        <v>0.23814470152497638</v>
      </c>
      <c r="R101" s="12">
        <f>Aggregate_Efficiency_Decarboniz!R30</f>
        <v>0.24087988858207632</v>
      </c>
      <c r="S101" s="12">
        <f>Aggregate_Efficiency_Decarboniz!S30</f>
        <v>0.24361507563917623</v>
      </c>
      <c r="T101" s="12">
        <f>Aggregate_Efficiency_Decarboniz!T30</f>
        <v>0.24635026269627616</v>
      </c>
      <c r="U101" s="12">
        <f>Aggregate_Efficiency_Decarboniz!U30</f>
        <v>0.2490854497533761</v>
      </c>
      <c r="V101" s="12">
        <f>Aggregate_Efficiency_Decarboniz!V30</f>
        <v>0.25182063681047601</v>
      </c>
      <c r="W101" s="12">
        <f>Aggregate_Efficiency_Decarboniz!W30</f>
        <v>0.25455582386757597</v>
      </c>
      <c r="X101" s="12">
        <f>Aggregate_Efficiency_Decarboniz!X30</f>
        <v>0.25729101092467588</v>
      </c>
      <c r="Y101" s="12">
        <f>Aggregate_Efficiency_Decarboniz!Y30</f>
        <v>0.26002619798177584</v>
      </c>
      <c r="Z101" s="12">
        <f>Aggregate_Efficiency_Decarboniz!Z30</f>
        <v>0.26276138503887575</v>
      </c>
      <c r="AA101" s="12">
        <f>Aggregate_Efficiency_Decarboniz!AA30</f>
        <v>0.2559438305238822</v>
      </c>
      <c r="AB101" s="12">
        <f>Aggregate_Efficiency_Decarboniz!AB30</f>
        <v>0.24912627600888868</v>
      </c>
      <c r="AC101" s="12">
        <f>Aggregate_Efficiency_Decarboniz!AC30</f>
        <v>0.24230872149389512</v>
      </c>
      <c r="AD101" s="12">
        <f>Aggregate_Efficiency_Decarboniz!AD30</f>
        <v>0.23549116697890157</v>
      </c>
      <c r="AE101" s="12">
        <f>Aggregate_Efficiency_Decarboniz!AE30</f>
        <v>0.22867361246390805</v>
      </c>
      <c r="AF101" s="12">
        <f>Aggregate_Efficiency_Decarboniz!AF30</f>
        <v>0.2218560579489145</v>
      </c>
      <c r="AG101" s="12">
        <f>Aggregate_Efficiency_Decarboniz!AG30</f>
        <v>0.21503850343392095</v>
      </c>
      <c r="AH101" s="12">
        <f>Aggregate_Efficiency_Decarboniz!AH30</f>
        <v>0.2082209489189274</v>
      </c>
      <c r="AI101" s="12">
        <f>Aggregate_Efficiency_Decarboniz!AI30</f>
        <v>0.20140339440393387</v>
      </c>
      <c r="AJ101" s="48">
        <f>Aggregate_Efficiency_Decarboniz!AJ30</f>
        <v>0.19458583988894032</v>
      </c>
    </row>
    <row r="102" spans="1:36" x14ac:dyDescent="0.3">
      <c r="A102" s="7" t="s">
        <v>83</v>
      </c>
      <c r="B102" s="25"/>
      <c r="C102" s="103">
        <f>Aggregate_Efficiency_Decarboniz!C31</f>
        <v>0</v>
      </c>
      <c r="D102" s="26">
        <f>Aggregate_Efficiency_Decarboniz!D31</f>
        <v>0</v>
      </c>
      <c r="E102" s="26">
        <f>Aggregate_Efficiency_Decarboniz!E31</f>
        <v>0</v>
      </c>
      <c r="F102" s="26">
        <f>Aggregate_Efficiency_Decarboniz!F31</f>
        <v>0</v>
      </c>
      <c r="G102" s="26">
        <f>Aggregate_Efficiency_Decarboniz!G31</f>
        <v>0</v>
      </c>
      <c r="H102" s="26">
        <f>Aggregate_Efficiency_Decarboniz!H31</f>
        <v>0</v>
      </c>
      <c r="I102" s="26">
        <f>Aggregate_Efficiency_Decarboniz!I31</f>
        <v>0</v>
      </c>
      <c r="J102" s="26">
        <f>Aggregate_Efficiency_Decarboniz!J31</f>
        <v>0</v>
      </c>
      <c r="K102" s="26">
        <f>Aggregate_Efficiency_Decarboniz!K31</f>
        <v>0</v>
      </c>
      <c r="L102" s="26">
        <f>Aggregate_Efficiency_Decarboniz!L31</f>
        <v>0</v>
      </c>
      <c r="M102" s="26">
        <f>Aggregate_Efficiency_Decarboniz!M31</f>
        <v>0</v>
      </c>
      <c r="N102" s="26">
        <f>Aggregate_Efficiency_Decarboniz!N31</f>
        <v>0</v>
      </c>
      <c r="O102" s="26">
        <f>Aggregate_Efficiency_Decarboniz!O31</f>
        <v>0</v>
      </c>
      <c r="P102" s="26">
        <f>Aggregate_Efficiency_Decarboniz!P31</f>
        <v>0</v>
      </c>
      <c r="Q102" s="26">
        <f>Aggregate_Efficiency_Decarboniz!Q31</f>
        <v>0</v>
      </c>
      <c r="R102" s="26">
        <f>Aggregate_Efficiency_Decarboniz!R31</f>
        <v>0</v>
      </c>
      <c r="S102" s="26">
        <f>Aggregate_Efficiency_Decarboniz!S31</f>
        <v>0</v>
      </c>
      <c r="T102" s="26">
        <f>Aggregate_Efficiency_Decarboniz!T31</f>
        <v>0</v>
      </c>
      <c r="U102" s="26">
        <f>Aggregate_Efficiency_Decarboniz!U31</f>
        <v>0</v>
      </c>
      <c r="V102" s="26">
        <f>Aggregate_Efficiency_Decarboniz!V31</f>
        <v>0</v>
      </c>
      <c r="W102" s="26">
        <f>Aggregate_Efficiency_Decarboniz!W31</f>
        <v>0</v>
      </c>
      <c r="X102" s="26">
        <f>Aggregate_Efficiency_Decarboniz!X31</f>
        <v>0</v>
      </c>
      <c r="Y102" s="26">
        <f>Aggregate_Efficiency_Decarboniz!Y31</f>
        <v>0</v>
      </c>
      <c r="Z102" s="26">
        <f>Aggregate_Efficiency_Decarboniz!Z31</f>
        <v>0</v>
      </c>
      <c r="AA102" s="26">
        <f>Aggregate_Efficiency_Decarboniz!AA31</f>
        <v>0</v>
      </c>
      <c r="AB102" s="26">
        <f>Aggregate_Efficiency_Decarboniz!AB31</f>
        <v>0</v>
      </c>
      <c r="AC102" s="26">
        <f>Aggregate_Efficiency_Decarboniz!AC31</f>
        <v>0</v>
      </c>
      <c r="AD102" s="26">
        <f>Aggregate_Efficiency_Decarboniz!AD31</f>
        <v>0</v>
      </c>
      <c r="AE102" s="26">
        <f>Aggregate_Efficiency_Decarboniz!AE31</f>
        <v>0</v>
      </c>
      <c r="AF102" s="26">
        <f>Aggregate_Efficiency_Decarboniz!AF31</f>
        <v>0</v>
      </c>
      <c r="AG102" s="26">
        <f>Aggregate_Efficiency_Decarboniz!AG31</f>
        <v>0</v>
      </c>
      <c r="AH102" s="26">
        <f>Aggregate_Efficiency_Decarboniz!AH31</f>
        <v>0</v>
      </c>
      <c r="AI102" s="26">
        <f>Aggregate_Efficiency_Decarboniz!AI31</f>
        <v>0</v>
      </c>
      <c r="AJ102" s="46">
        <f>Aggregate_Efficiency_Decarboniz!AJ31</f>
        <v>0</v>
      </c>
    </row>
    <row r="103" spans="1:36" x14ac:dyDescent="0.3">
      <c r="A103" s="7" t="s">
        <v>7</v>
      </c>
      <c r="B103" s="29"/>
      <c r="C103" s="104">
        <f>Aggregate_Efficiency_Decarboniz!C32</f>
        <v>0.94650317133816064</v>
      </c>
      <c r="D103" s="8">
        <f>Aggregate_Efficiency_Decarboniz!D32</f>
        <v>0.94323568341295327</v>
      </c>
      <c r="E103" s="8">
        <f>Aggregate_Efficiency_Decarboniz!E32</f>
        <v>0.94252361700254594</v>
      </c>
      <c r="F103" s="8">
        <f>Aggregate_Efficiency_Decarboniz!F32</f>
        <v>0.9378862526473053</v>
      </c>
      <c r="G103" s="8">
        <f>Aggregate_Efficiency_Decarboniz!G32</f>
        <v>0.92726816968655401</v>
      </c>
      <c r="H103" s="8">
        <f>Aggregate_Efficiency_Decarboniz!H32</f>
        <v>0.92771701585664346</v>
      </c>
      <c r="I103" s="8">
        <f>Aggregate_Efficiency_Decarboniz!I32</f>
        <v>0.91114732396031395</v>
      </c>
      <c r="J103" s="8">
        <f>Aggregate_Efficiency_Decarboniz!J32</f>
        <v>0.89457763206398444</v>
      </c>
      <c r="K103" s="8">
        <f>Aggregate_Efficiency_Decarboniz!K32</f>
        <v>0.87800794016765493</v>
      </c>
      <c r="L103" s="8">
        <f>Aggregate_Efficiency_Decarboniz!L32</f>
        <v>0.86143824827132542</v>
      </c>
      <c r="M103" s="8">
        <f>Aggregate_Efficiency_Decarboniz!M32</f>
        <v>0.84486855637499592</v>
      </c>
      <c r="N103" s="8">
        <f>Aggregate_Efficiency_Decarboniz!N32</f>
        <v>0.82829886447866641</v>
      </c>
      <c r="O103" s="8">
        <f>Aggregate_Efficiency_Decarboniz!O32</f>
        <v>0.8117291725823369</v>
      </c>
      <c r="P103" s="8">
        <f>Aggregate_Efficiency_Decarboniz!P32</f>
        <v>0.79515948068600739</v>
      </c>
      <c r="Q103" s="8">
        <f>Aggregate_Efficiency_Decarboniz!Q32</f>
        <v>0.7466407224326157</v>
      </c>
      <c r="R103" s="8">
        <f>Aggregate_Efficiency_Decarboniz!R32</f>
        <v>0.69812196417922401</v>
      </c>
      <c r="S103" s="8">
        <f>Aggregate_Efficiency_Decarboniz!S32</f>
        <v>0.64960320592583232</v>
      </c>
      <c r="T103" s="8">
        <f>Aggregate_Efficiency_Decarboniz!T32</f>
        <v>0.60108444767244062</v>
      </c>
      <c r="U103" s="8">
        <f>Aggregate_Efficiency_Decarboniz!U32</f>
        <v>0.55256568941904893</v>
      </c>
      <c r="V103" s="8">
        <f>Aggregate_Efficiency_Decarboniz!V32</f>
        <v>0.50404693116565735</v>
      </c>
      <c r="W103" s="8">
        <f>Aggregate_Efficiency_Decarboniz!W32</f>
        <v>0.45552817291226566</v>
      </c>
      <c r="X103" s="8">
        <f>Aggregate_Efficiency_Decarboniz!X32</f>
        <v>0.40700941465887397</v>
      </c>
      <c r="Y103" s="8">
        <f>Aggregate_Efficiency_Decarboniz!Y32</f>
        <v>0.35849065640548228</v>
      </c>
      <c r="Z103" s="8">
        <f>Aggregate_Efficiency_Decarboniz!Z32</f>
        <v>0.30997189815209059</v>
      </c>
      <c r="AA103" s="8">
        <f>Aggregate_Efficiency_Decarboniz!AA32</f>
        <v>0.28443863742921854</v>
      </c>
      <c r="AB103" s="8">
        <f>Aggregate_Efficiency_Decarboniz!AB32</f>
        <v>0.25890537670634656</v>
      </c>
      <c r="AC103" s="8">
        <f>Aggregate_Efficiency_Decarboniz!AC32</f>
        <v>0.23337211598347452</v>
      </c>
      <c r="AD103" s="8">
        <f>Aggregate_Efficiency_Decarboniz!AD32</f>
        <v>0.2078388552606025</v>
      </c>
      <c r="AE103" s="8">
        <f>Aggregate_Efficiency_Decarboniz!AE32</f>
        <v>0.18230559453773049</v>
      </c>
      <c r="AF103" s="8">
        <f>Aggregate_Efficiency_Decarboniz!AF32</f>
        <v>0.15677233381485847</v>
      </c>
      <c r="AG103" s="8">
        <f>Aggregate_Efficiency_Decarboniz!AG32</f>
        <v>0.13123907309198646</v>
      </c>
      <c r="AH103" s="8">
        <f>Aggregate_Efficiency_Decarboniz!AH32</f>
        <v>0.10570581236911442</v>
      </c>
      <c r="AI103" s="8">
        <f>Aggregate_Efficiency_Decarboniz!AI32</f>
        <v>8.0172551646242401E-2</v>
      </c>
      <c r="AJ103" s="47">
        <f>Aggregate_Efficiency_Decarboniz!AJ32</f>
        <v>5.4639290923370359E-2</v>
      </c>
    </row>
    <row r="104" spans="1:36" x14ac:dyDescent="0.3">
      <c r="A104" s="7" t="s">
        <v>8</v>
      </c>
      <c r="B104" s="29"/>
      <c r="C104" s="104">
        <f>Aggregate_Efficiency_Decarboniz!C33</f>
        <v>2.5002831002256718E-3</v>
      </c>
      <c r="D104" s="8">
        <f>Aggregate_Efficiency_Decarboniz!D33</f>
        <v>2.6990588427153886E-3</v>
      </c>
      <c r="E104" s="8">
        <f>Aggregate_Efficiency_Decarboniz!E33</f>
        <v>2.8751384999644138E-3</v>
      </c>
      <c r="F104" s="8">
        <f>Aggregate_Efficiency_Decarboniz!F33</f>
        <v>3.9454464408440627E-3</v>
      </c>
      <c r="G104" s="8">
        <f>Aggregate_Efficiency_Decarboniz!G33</f>
        <v>4.2923768840875814E-3</v>
      </c>
      <c r="H104" s="8">
        <f>Aggregate_Efficiency_Decarboniz!H33</f>
        <v>5.5594063509772883E-3</v>
      </c>
      <c r="I104" s="8">
        <f>Aggregate_Efficiency_Decarboniz!I33</f>
        <v>6.0064904945951094E-3</v>
      </c>
      <c r="J104" s="8">
        <f>Aggregate_Efficiency_Decarboniz!J33</f>
        <v>6.4535746382129305E-3</v>
      </c>
      <c r="K104" s="8">
        <f>Aggregate_Efficiency_Decarboniz!K33</f>
        <v>6.9006587818307517E-3</v>
      </c>
      <c r="L104" s="8">
        <f>Aggregate_Efficiency_Decarboniz!L33</f>
        <v>7.3477429254485728E-3</v>
      </c>
      <c r="M104" s="8">
        <f>Aggregate_Efficiency_Decarboniz!M33</f>
        <v>7.7948270690663939E-3</v>
      </c>
      <c r="N104" s="8">
        <f>Aggregate_Efficiency_Decarboniz!N33</f>
        <v>8.2419112126842151E-3</v>
      </c>
      <c r="O104" s="8">
        <f>Aggregate_Efficiency_Decarboniz!O33</f>
        <v>8.6889953563020362E-3</v>
      </c>
      <c r="P104" s="8">
        <f>Aggregate_Efficiency_Decarboniz!P33</f>
        <v>9.1360794999198573E-3</v>
      </c>
      <c r="Q104" s="8">
        <f>Aggregate_Efficiency_Decarboniz!Q33</f>
        <v>1.0547260786068552E-2</v>
      </c>
      <c r="R104" s="8">
        <f>Aggregate_Efficiency_Decarboniz!R33</f>
        <v>1.1958442072217244E-2</v>
      </c>
      <c r="S104" s="8">
        <f>Aggregate_Efficiency_Decarboniz!S33</f>
        <v>1.3369623358365938E-2</v>
      </c>
      <c r="T104" s="8">
        <f>Aggregate_Efficiency_Decarboniz!T33</f>
        <v>1.4780804644514631E-2</v>
      </c>
      <c r="U104" s="8">
        <f>Aggregate_Efficiency_Decarboniz!U33</f>
        <v>1.6191985930663323E-2</v>
      </c>
      <c r="V104" s="8">
        <f>Aggregate_Efficiency_Decarboniz!V33</f>
        <v>1.7603167216812016E-2</v>
      </c>
      <c r="W104" s="8">
        <f>Aggregate_Efficiency_Decarboniz!W33</f>
        <v>1.9014348502960712E-2</v>
      </c>
      <c r="X104" s="8">
        <f>Aggregate_Efficiency_Decarboniz!X33</f>
        <v>2.0425529789109408E-2</v>
      </c>
      <c r="Y104" s="8">
        <f>Aggregate_Efficiency_Decarboniz!Y33</f>
        <v>2.18367110752581E-2</v>
      </c>
      <c r="Z104" s="8">
        <f>Aggregate_Efficiency_Decarboniz!Z33</f>
        <v>2.3247892361406793E-2</v>
      </c>
      <c r="AA104" s="8">
        <f>Aggregate_Efficiency_Decarboniz!AA33</f>
        <v>2.2011401116963633E-2</v>
      </c>
      <c r="AB104" s="8">
        <f>Aggregate_Efficiency_Decarboniz!AB33</f>
        <v>2.0774909872520474E-2</v>
      </c>
      <c r="AC104" s="8">
        <f>Aggregate_Efficiency_Decarboniz!AC33</f>
        <v>1.9538418628077318E-2</v>
      </c>
      <c r="AD104" s="8">
        <f>Aggregate_Efficiency_Decarboniz!AD33</f>
        <v>1.8301927383634158E-2</v>
      </c>
      <c r="AE104" s="8">
        <f>Aggregate_Efficiency_Decarboniz!AE33</f>
        <v>1.7065436139190999E-2</v>
      </c>
      <c r="AF104" s="8">
        <f>Aggregate_Efficiency_Decarboniz!AF33</f>
        <v>1.5828944894747839E-2</v>
      </c>
      <c r="AG104" s="8">
        <f>Aggregate_Efficiency_Decarboniz!AG33</f>
        <v>1.459245365030468E-2</v>
      </c>
      <c r="AH104" s="8">
        <f>Aggregate_Efficiency_Decarboniz!AH33</f>
        <v>1.3355962405861522E-2</v>
      </c>
      <c r="AI104" s="8">
        <f>Aggregate_Efficiency_Decarboniz!AI33</f>
        <v>1.2119471161418365E-2</v>
      </c>
      <c r="AJ104" s="47">
        <f>Aggregate_Efficiency_Decarboniz!AJ33</f>
        <v>1.0882979916975205E-2</v>
      </c>
    </row>
    <row r="105" spans="1:36" x14ac:dyDescent="0.3">
      <c r="A105" s="7" t="s">
        <v>84</v>
      </c>
      <c r="B105" s="29"/>
      <c r="C105" s="104">
        <f>Aggregate_Efficiency_Decarboniz!C34</f>
        <v>4.4159086915070075E-2</v>
      </c>
      <c r="D105" s="8">
        <f>Aggregate_Efficiency_Decarboniz!D34</f>
        <v>4.7225959400241491E-2</v>
      </c>
      <c r="E105" s="8">
        <f>Aggregate_Efficiency_Decarboniz!E34</f>
        <v>4.7863610947283308E-2</v>
      </c>
      <c r="F105" s="8">
        <f>Aggregate_Efficiency_Decarboniz!F34</f>
        <v>5.116375251244603E-2</v>
      </c>
      <c r="G105" s="8">
        <f>Aggregate_Efficiency_Decarboniz!G34</f>
        <v>6.1380802008584229E-2</v>
      </c>
      <c r="H105" s="8">
        <f>Aggregate_Efficiency_Decarboniz!H34</f>
        <v>5.9703594593755037E-2</v>
      </c>
      <c r="I105" s="8">
        <f>Aggregate_Efficiency_Decarboniz!I34</f>
        <v>6.1436830555639199E-2</v>
      </c>
      <c r="J105" s="8">
        <f>Aggregate_Efficiency_Decarboniz!J34</f>
        <v>6.3170066517523354E-2</v>
      </c>
      <c r="K105" s="8">
        <f>Aggregate_Efficiency_Decarboniz!K34</f>
        <v>6.4903302479407524E-2</v>
      </c>
      <c r="L105" s="8">
        <f>Aggregate_Efficiency_Decarboniz!L34</f>
        <v>6.6636538441291679E-2</v>
      </c>
      <c r="M105" s="8">
        <f>Aggregate_Efficiency_Decarboniz!M34</f>
        <v>6.8369774403175848E-2</v>
      </c>
      <c r="N105" s="8">
        <f>Aggregate_Efficiency_Decarboniz!N34</f>
        <v>7.0103010365060003E-2</v>
      </c>
      <c r="O105" s="8">
        <f>Aggregate_Efficiency_Decarboniz!O34</f>
        <v>7.1836246326944159E-2</v>
      </c>
      <c r="P105" s="8">
        <f>Aggregate_Efficiency_Decarboniz!P34</f>
        <v>7.3569482288828328E-2</v>
      </c>
      <c r="Q105" s="8">
        <f>Aggregate_Efficiency_Decarboniz!Q34</f>
        <v>6.9388894444855659E-2</v>
      </c>
      <c r="R105" s="8">
        <f>Aggregate_Efficiency_Decarboniz!R34</f>
        <v>6.5208306600882976E-2</v>
      </c>
      <c r="S105" s="8">
        <f>Aggregate_Efficiency_Decarboniz!S34</f>
        <v>6.1027718756910307E-2</v>
      </c>
      <c r="T105" s="8">
        <f>Aggregate_Efficiency_Decarboniz!T34</f>
        <v>5.6847130912937631E-2</v>
      </c>
      <c r="U105" s="8">
        <f>Aggregate_Efficiency_Decarboniz!U34</f>
        <v>5.2666543068964955E-2</v>
      </c>
      <c r="V105" s="8">
        <f>Aggregate_Efficiency_Decarboniz!V34</f>
        <v>4.8485955224992286E-2</v>
      </c>
      <c r="W105" s="8">
        <f>Aggregate_Efficiency_Decarboniz!W34</f>
        <v>4.430536738101961E-2</v>
      </c>
      <c r="X105" s="8">
        <f>Aggregate_Efficiency_Decarboniz!X34</f>
        <v>4.0124779537046934E-2</v>
      </c>
      <c r="Y105" s="8">
        <f>Aggregate_Efficiency_Decarboniz!Y34</f>
        <v>3.5944191693074265E-2</v>
      </c>
      <c r="Z105" s="8">
        <f>Aggregate_Efficiency_Decarboniz!Z34</f>
        <v>3.1763603849101589E-2</v>
      </c>
      <c r="AA105" s="8">
        <f>Aggregate_Efficiency_Decarboniz!AA34</f>
        <v>2.9080904408878967E-2</v>
      </c>
      <c r="AB105" s="8">
        <f>Aggregate_Efficiency_Decarboniz!AB34</f>
        <v>2.6398204968656341E-2</v>
      </c>
      <c r="AC105" s="8">
        <f>Aggregate_Efficiency_Decarboniz!AC34</f>
        <v>2.3715505528433718E-2</v>
      </c>
      <c r="AD105" s="8">
        <f>Aggregate_Efficiency_Decarboniz!AD34</f>
        <v>2.1032806088211092E-2</v>
      </c>
      <c r="AE105" s="8">
        <f>Aggregate_Efficiency_Decarboniz!AE34</f>
        <v>1.835010664798847E-2</v>
      </c>
      <c r="AF105" s="8">
        <f>Aggregate_Efficiency_Decarboniz!AF34</f>
        <v>1.5667407207765847E-2</v>
      </c>
      <c r="AG105" s="8">
        <f>Aggregate_Efficiency_Decarboniz!AG34</f>
        <v>1.2984707767543222E-2</v>
      </c>
      <c r="AH105" s="8">
        <f>Aggregate_Efficiency_Decarboniz!AH34</f>
        <v>1.0302008327320599E-2</v>
      </c>
      <c r="AI105" s="8">
        <f>Aggregate_Efficiency_Decarboniz!AI34</f>
        <v>7.6193088870979732E-3</v>
      </c>
      <c r="AJ105" s="47">
        <f>Aggregate_Efficiency_Decarboniz!AJ34</f>
        <v>4.9366094468753507E-3</v>
      </c>
    </row>
    <row r="106" spans="1:36" x14ac:dyDescent="0.3">
      <c r="A106" s="7" t="s">
        <v>407</v>
      </c>
      <c r="B106" s="29"/>
      <c r="C106" s="104">
        <f>Aggregate_Efficiency_Decarboniz!C35</f>
        <v>0</v>
      </c>
      <c r="D106" s="8">
        <f>Aggregate_Efficiency_Decarboniz!D35</f>
        <v>0</v>
      </c>
      <c r="E106" s="8">
        <f>Aggregate_Efficiency_Decarboniz!E35</f>
        <v>0</v>
      </c>
      <c r="F106" s="8">
        <f>Aggregate_Efficiency_Decarboniz!F35</f>
        <v>0</v>
      </c>
      <c r="G106" s="8">
        <f>Aggregate_Efficiency_Decarboniz!G35</f>
        <v>0</v>
      </c>
      <c r="H106" s="8">
        <f>Aggregate_Efficiency_Decarboniz!H35</f>
        <v>0</v>
      </c>
      <c r="I106" s="8">
        <f>Aggregate_Efficiency_Decarboniz!I35</f>
        <v>8.6151626863279363E-4</v>
      </c>
      <c r="J106" s="8">
        <f>Aggregate_Efficiency_Decarboniz!J35</f>
        <v>1.7230325372655873E-3</v>
      </c>
      <c r="K106" s="8">
        <f>Aggregate_Efficiency_Decarboniz!K35</f>
        <v>2.5845488058983809E-3</v>
      </c>
      <c r="L106" s="8">
        <f>Aggregate_Efficiency_Decarboniz!L35</f>
        <v>3.4460650745311745E-3</v>
      </c>
      <c r="M106" s="8">
        <f>Aggregate_Efficiency_Decarboniz!M35</f>
        <v>4.3075813431639682E-3</v>
      </c>
      <c r="N106" s="8">
        <f>Aggregate_Efficiency_Decarboniz!N35</f>
        <v>5.1690976117967618E-3</v>
      </c>
      <c r="O106" s="8">
        <f>Aggregate_Efficiency_Decarboniz!O35</f>
        <v>6.0306138804295554E-3</v>
      </c>
      <c r="P106" s="8">
        <f>Aggregate_Efficiency_Decarboniz!P35</f>
        <v>6.8921301490623491E-3</v>
      </c>
      <c r="Q106" s="8">
        <f>Aggregate_Efficiency_Decarboniz!Q35</f>
        <v>1.7877957583785679E-2</v>
      </c>
      <c r="R106" s="8">
        <f>Aggregate_Efficiency_Decarboniz!R35</f>
        <v>2.886378501850901E-2</v>
      </c>
      <c r="S106" s="8">
        <f>Aggregate_Efficiency_Decarboniz!S35</f>
        <v>3.984961245323234E-2</v>
      </c>
      <c r="T106" s="8">
        <f>Aggregate_Efficiency_Decarboniz!T35</f>
        <v>5.083543988795567E-2</v>
      </c>
      <c r="U106" s="8">
        <f>Aggregate_Efficiency_Decarboniz!U35</f>
        <v>6.1821267322679001E-2</v>
      </c>
      <c r="V106" s="8">
        <f>Aggregate_Efficiency_Decarboniz!V35</f>
        <v>7.2807094757402324E-2</v>
      </c>
      <c r="W106" s="8">
        <f>Aggregate_Efficiency_Decarboniz!W35</f>
        <v>8.3792922192125668E-2</v>
      </c>
      <c r="X106" s="8">
        <f>Aggregate_Efficiency_Decarboniz!X35</f>
        <v>9.4778749626848985E-2</v>
      </c>
      <c r="Y106" s="8">
        <f>Aggregate_Efficiency_Decarboniz!Y35</f>
        <v>0.10576457706157233</v>
      </c>
      <c r="Z106" s="8">
        <f>Aggregate_Efficiency_Decarboniz!Z35</f>
        <v>0.11675040449629566</v>
      </c>
      <c r="AA106" s="8">
        <f>Aggregate_Efficiency_Decarboniz!AA35</f>
        <v>0.1291862133678823</v>
      </c>
      <c r="AB106" s="8">
        <f>Aggregate_Efficiency_Decarboniz!AB35</f>
        <v>0.14162202223946893</v>
      </c>
      <c r="AC106" s="8">
        <f>Aggregate_Efficiency_Decarboniz!AC35</f>
        <v>0.15405783111105556</v>
      </c>
      <c r="AD106" s="8">
        <f>Aggregate_Efficiency_Decarboniz!AD35</f>
        <v>0.16649363998264222</v>
      </c>
      <c r="AE106" s="8">
        <f>Aggregate_Efficiency_Decarboniz!AE35</f>
        <v>0.17892944885422885</v>
      </c>
      <c r="AF106" s="8">
        <f>Aggregate_Efficiency_Decarboniz!AF35</f>
        <v>0.19136525772581547</v>
      </c>
      <c r="AG106" s="8">
        <f>Aggregate_Efficiency_Decarboniz!AG35</f>
        <v>0.2038010665974021</v>
      </c>
      <c r="AH106" s="8">
        <f>Aggregate_Efficiency_Decarboniz!AH35</f>
        <v>0.21623687546898873</v>
      </c>
      <c r="AI106" s="8">
        <f>Aggregate_Efficiency_Decarboniz!AI35</f>
        <v>0.22867268434057536</v>
      </c>
      <c r="AJ106" s="47">
        <f>Aggregate_Efficiency_Decarboniz!AJ35</f>
        <v>0.24110849321216202</v>
      </c>
    </row>
    <row r="107" spans="1:36" x14ac:dyDescent="0.3">
      <c r="A107" s="7" t="s">
        <v>85</v>
      </c>
      <c r="B107" s="33"/>
      <c r="C107" s="98">
        <f>Aggregate_Efficiency_Decarboniz!C36</f>
        <v>0</v>
      </c>
      <c r="D107" s="12">
        <f>Aggregate_Efficiency_Decarboniz!D36</f>
        <v>0</v>
      </c>
      <c r="E107" s="12">
        <f>Aggregate_Efficiency_Decarboniz!E36</f>
        <v>0</v>
      </c>
      <c r="F107" s="12">
        <f>Aggregate_Efficiency_Decarboniz!F36</f>
        <v>0</v>
      </c>
      <c r="G107" s="12">
        <f>Aggregate_Efficiency_Decarboniz!G36</f>
        <v>0</v>
      </c>
      <c r="H107" s="12">
        <f>Aggregate_Efficiency_Decarboniz!H36</f>
        <v>0</v>
      </c>
      <c r="I107" s="12">
        <f>Aggregate_Efficiency_Decarboniz!I36</f>
        <v>0</v>
      </c>
      <c r="J107" s="12">
        <f>Aggregate_Efficiency_Decarboniz!J36</f>
        <v>0</v>
      </c>
      <c r="K107" s="12">
        <f>Aggregate_Efficiency_Decarboniz!K36</f>
        <v>0</v>
      </c>
      <c r="L107" s="12">
        <f>Aggregate_Efficiency_Decarboniz!L36</f>
        <v>0</v>
      </c>
      <c r="M107" s="12">
        <f>Aggregate_Efficiency_Decarboniz!M36</f>
        <v>0</v>
      </c>
      <c r="N107" s="12">
        <f>Aggregate_Efficiency_Decarboniz!N36</f>
        <v>0</v>
      </c>
      <c r="O107" s="12">
        <f>Aggregate_Efficiency_Decarboniz!O36</f>
        <v>0</v>
      </c>
      <c r="P107" s="12">
        <f>Aggregate_Efficiency_Decarboniz!P36</f>
        <v>0</v>
      </c>
      <c r="Q107" s="12">
        <f>Aggregate_Efficiency_Decarboniz!Q36</f>
        <v>0</v>
      </c>
      <c r="R107" s="12">
        <f>Aggregate_Efficiency_Decarboniz!R36</f>
        <v>0</v>
      </c>
      <c r="S107" s="12">
        <f>Aggregate_Efficiency_Decarboniz!S36</f>
        <v>0</v>
      </c>
      <c r="T107" s="12">
        <f>Aggregate_Efficiency_Decarboniz!T36</f>
        <v>0</v>
      </c>
      <c r="U107" s="12">
        <f>Aggregate_Efficiency_Decarboniz!U36</f>
        <v>0</v>
      </c>
      <c r="V107" s="12">
        <f>Aggregate_Efficiency_Decarboniz!V36</f>
        <v>0</v>
      </c>
      <c r="W107" s="12">
        <f>Aggregate_Efficiency_Decarboniz!W36</f>
        <v>0</v>
      </c>
      <c r="X107" s="12">
        <f>Aggregate_Efficiency_Decarboniz!X36</f>
        <v>0</v>
      </c>
      <c r="Y107" s="12">
        <f>Aggregate_Efficiency_Decarboniz!Y36</f>
        <v>0</v>
      </c>
      <c r="Z107" s="12">
        <f>Aggregate_Efficiency_Decarboniz!Z36</f>
        <v>0</v>
      </c>
      <c r="AA107" s="12">
        <f>Aggregate_Efficiency_Decarboniz!AA36</f>
        <v>0</v>
      </c>
      <c r="AB107" s="12">
        <f>Aggregate_Efficiency_Decarboniz!AB36</f>
        <v>0</v>
      </c>
      <c r="AC107" s="12">
        <f>Aggregate_Efficiency_Decarboniz!AC36</f>
        <v>0</v>
      </c>
      <c r="AD107" s="12">
        <f>Aggregate_Efficiency_Decarboniz!AD36</f>
        <v>0</v>
      </c>
      <c r="AE107" s="12">
        <f>Aggregate_Efficiency_Decarboniz!AE36</f>
        <v>0</v>
      </c>
      <c r="AF107" s="12">
        <f>Aggregate_Efficiency_Decarboniz!AF36</f>
        <v>0</v>
      </c>
      <c r="AG107" s="12">
        <f>Aggregate_Efficiency_Decarboniz!AG36</f>
        <v>0</v>
      </c>
      <c r="AH107" s="12">
        <f>Aggregate_Efficiency_Decarboniz!AH36</f>
        <v>0</v>
      </c>
      <c r="AI107" s="12">
        <f>Aggregate_Efficiency_Decarboniz!AI36</f>
        <v>0</v>
      </c>
      <c r="AJ107" s="48">
        <f>Aggregate_Efficiency_Decarboniz!AJ36</f>
        <v>0</v>
      </c>
    </row>
    <row r="108" spans="1:36" x14ac:dyDescent="0.3">
      <c r="A108" s="16" t="s">
        <v>86</v>
      </c>
      <c r="B108" s="25"/>
      <c r="C108" s="103">
        <f>Aggregate_Efficiency_Decarboniz!C37</f>
        <v>0</v>
      </c>
      <c r="D108" s="26">
        <f>Aggregate_Efficiency_Decarboniz!D37</f>
        <v>0</v>
      </c>
      <c r="E108" s="26">
        <f>Aggregate_Efficiency_Decarboniz!E37</f>
        <v>0</v>
      </c>
      <c r="F108" s="26">
        <f>Aggregate_Efficiency_Decarboniz!F37</f>
        <v>0</v>
      </c>
      <c r="G108" s="26">
        <f>Aggregate_Efficiency_Decarboniz!G37</f>
        <v>0</v>
      </c>
      <c r="H108" s="26">
        <f>Aggregate_Efficiency_Decarboniz!H37</f>
        <v>0</v>
      </c>
      <c r="I108" s="26">
        <f>Aggregate_Efficiency_Decarboniz!I37</f>
        <v>0</v>
      </c>
      <c r="J108" s="26">
        <f>Aggregate_Efficiency_Decarboniz!J37</f>
        <v>0</v>
      </c>
      <c r="K108" s="26">
        <f>Aggregate_Efficiency_Decarboniz!K37</f>
        <v>0</v>
      </c>
      <c r="L108" s="26">
        <f>Aggregate_Efficiency_Decarboniz!L37</f>
        <v>0</v>
      </c>
      <c r="M108" s="26">
        <f>Aggregate_Efficiency_Decarboniz!M37</f>
        <v>0</v>
      </c>
      <c r="N108" s="26">
        <f>Aggregate_Efficiency_Decarboniz!N37</f>
        <v>0</v>
      </c>
      <c r="O108" s="26">
        <f>Aggregate_Efficiency_Decarboniz!O37</f>
        <v>0</v>
      </c>
      <c r="P108" s="26">
        <f>Aggregate_Efficiency_Decarboniz!P37</f>
        <v>0</v>
      </c>
      <c r="Q108" s="26">
        <f>Aggregate_Efficiency_Decarboniz!Q37</f>
        <v>0</v>
      </c>
      <c r="R108" s="26">
        <f>Aggregate_Efficiency_Decarboniz!R37</f>
        <v>0</v>
      </c>
      <c r="S108" s="26">
        <f>Aggregate_Efficiency_Decarboniz!S37</f>
        <v>0</v>
      </c>
      <c r="T108" s="26">
        <f>Aggregate_Efficiency_Decarboniz!T37</f>
        <v>0</v>
      </c>
      <c r="U108" s="26">
        <f>Aggregate_Efficiency_Decarboniz!U37</f>
        <v>0</v>
      </c>
      <c r="V108" s="26">
        <f>Aggregate_Efficiency_Decarboniz!V37</f>
        <v>0</v>
      </c>
      <c r="W108" s="26">
        <f>Aggregate_Efficiency_Decarboniz!W37</f>
        <v>0</v>
      </c>
      <c r="X108" s="26">
        <f>Aggregate_Efficiency_Decarboniz!X37</f>
        <v>0</v>
      </c>
      <c r="Y108" s="26">
        <f>Aggregate_Efficiency_Decarboniz!Y37</f>
        <v>0</v>
      </c>
      <c r="Z108" s="26">
        <f>Aggregate_Efficiency_Decarboniz!Z37</f>
        <v>0</v>
      </c>
      <c r="AA108" s="26">
        <f>Aggregate_Efficiency_Decarboniz!AA37</f>
        <v>0</v>
      </c>
      <c r="AB108" s="26">
        <f>Aggregate_Efficiency_Decarboniz!AB37</f>
        <v>0</v>
      </c>
      <c r="AC108" s="26">
        <f>Aggregate_Efficiency_Decarboniz!AC37</f>
        <v>0</v>
      </c>
      <c r="AD108" s="26">
        <f>Aggregate_Efficiency_Decarboniz!AD37</f>
        <v>0</v>
      </c>
      <c r="AE108" s="26">
        <f>Aggregate_Efficiency_Decarboniz!AE37</f>
        <v>0</v>
      </c>
      <c r="AF108" s="26">
        <f>Aggregate_Efficiency_Decarboniz!AF37</f>
        <v>0</v>
      </c>
      <c r="AG108" s="26">
        <f>Aggregate_Efficiency_Decarboniz!AG37</f>
        <v>0</v>
      </c>
      <c r="AH108" s="26">
        <f>Aggregate_Efficiency_Decarboniz!AH37</f>
        <v>0</v>
      </c>
      <c r="AI108" s="26">
        <f>Aggregate_Efficiency_Decarboniz!AI37</f>
        <v>0</v>
      </c>
      <c r="AJ108" s="46">
        <f>Aggregate_Efficiency_Decarboniz!AJ37</f>
        <v>0</v>
      </c>
    </row>
    <row r="109" spans="1:36" x14ac:dyDescent="0.3">
      <c r="A109" s="7" t="s">
        <v>9</v>
      </c>
      <c r="B109" s="29"/>
      <c r="C109" s="104">
        <f>Aggregate_Efficiency_Decarboniz!C38</f>
        <v>7.7348965779967568E-2</v>
      </c>
      <c r="D109" s="8">
        <f>Aggregate_Efficiency_Decarboniz!D38</f>
        <v>8.7056263700780803E-2</v>
      </c>
      <c r="E109" s="8">
        <f>Aggregate_Efficiency_Decarboniz!E38</f>
        <v>9.0620218991878707E-2</v>
      </c>
      <c r="F109" s="8">
        <f>Aggregate_Efficiency_Decarboniz!F38</f>
        <v>7.3143915179733829E-2</v>
      </c>
      <c r="G109" s="8">
        <f>Aggregate_Efficiency_Decarboniz!G38</f>
        <v>6.6652382003170169E-2</v>
      </c>
      <c r="H109" s="8">
        <f>Aggregate_Efficiency_Decarboniz!H38</f>
        <v>6.6249944563131866E-2</v>
      </c>
      <c r="I109" s="8">
        <f>Aggregate_Efficiency_Decarboniz!I38</f>
        <v>6.2569392087402323E-2</v>
      </c>
      <c r="J109" s="8">
        <f>Aggregate_Efficiency_Decarboniz!J38</f>
        <v>5.8888839611672766E-2</v>
      </c>
      <c r="K109" s="8">
        <f>Aggregate_Efficiency_Decarboniz!K38</f>
        <v>5.5208287135943224E-2</v>
      </c>
      <c r="L109" s="8">
        <f>Aggregate_Efficiency_Decarboniz!L38</f>
        <v>5.1527734660213674E-2</v>
      </c>
      <c r="M109" s="8">
        <f>Aggregate_Efficiency_Decarboniz!M38</f>
        <v>4.7847182184484124E-2</v>
      </c>
      <c r="N109" s="8">
        <f>Aggregate_Efficiency_Decarboniz!N38</f>
        <v>4.4166629708754582E-2</v>
      </c>
      <c r="O109" s="8">
        <f>Aggregate_Efficiency_Decarboniz!O38</f>
        <v>4.0486077233025025E-2</v>
      </c>
      <c r="P109" s="8">
        <f>Aggregate_Efficiency_Decarboniz!P38</f>
        <v>3.6805524757295482E-2</v>
      </c>
      <c r="Q109" s="8">
        <f>Aggregate_Efficiency_Decarboniz!Q38</f>
        <v>3.3124972281565933E-2</v>
      </c>
      <c r="R109" s="8">
        <f>Aggregate_Efficiency_Decarboniz!R38</f>
        <v>2.9444419805836383E-2</v>
      </c>
      <c r="S109" s="8">
        <f>Aggregate_Efficiency_Decarboniz!S38</f>
        <v>2.576386733010684E-2</v>
      </c>
      <c r="T109" s="8">
        <f>Aggregate_Efficiency_Decarboniz!T38</f>
        <v>2.2083314854377291E-2</v>
      </c>
      <c r="U109" s="8">
        <f>Aggregate_Efficiency_Decarboniz!U38</f>
        <v>1.8402762378647741E-2</v>
      </c>
      <c r="V109" s="8">
        <f>Aggregate_Efficiency_Decarboniz!V38</f>
        <v>1.4722209902918192E-2</v>
      </c>
      <c r="W109" s="8">
        <f>Aggregate_Efficiency_Decarboniz!W38</f>
        <v>1.1041657427188642E-2</v>
      </c>
      <c r="X109" s="8">
        <f>Aggregate_Efficiency_Decarboniz!X38</f>
        <v>7.3611049514590993E-3</v>
      </c>
      <c r="Y109" s="8">
        <f>Aggregate_Efficiency_Decarboniz!Y38</f>
        <v>3.6805524757295427E-3</v>
      </c>
      <c r="Z109" s="8">
        <f>Aggregate_Efficiency_Decarboniz!Z38</f>
        <v>0</v>
      </c>
      <c r="AA109" s="8">
        <f>Aggregate_Efficiency_Decarboniz!AA38</f>
        <v>0</v>
      </c>
      <c r="AB109" s="8">
        <f>Aggregate_Efficiency_Decarboniz!AB38</f>
        <v>0</v>
      </c>
      <c r="AC109" s="8">
        <f>Aggregate_Efficiency_Decarboniz!AC38</f>
        <v>0</v>
      </c>
      <c r="AD109" s="8">
        <f>Aggregate_Efficiency_Decarboniz!AD38</f>
        <v>0</v>
      </c>
      <c r="AE109" s="8">
        <f>Aggregate_Efficiency_Decarboniz!AE38</f>
        <v>0</v>
      </c>
      <c r="AF109" s="8">
        <f>Aggregate_Efficiency_Decarboniz!AF38</f>
        <v>0</v>
      </c>
      <c r="AG109" s="8">
        <f>Aggregate_Efficiency_Decarboniz!AG38</f>
        <v>0</v>
      </c>
      <c r="AH109" s="8">
        <f>Aggregate_Efficiency_Decarboniz!AH38</f>
        <v>0</v>
      </c>
      <c r="AI109" s="8">
        <f>Aggregate_Efficiency_Decarboniz!AI38</f>
        <v>0</v>
      </c>
      <c r="AJ109" s="47">
        <f>Aggregate_Efficiency_Decarboniz!AJ38</f>
        <v>0</v>
      </c>
    </row>
    <row r="110" spans="1:36" x14ac:dyDescent="0.3">
      <c r="A110" s="7" t="s">
        <v>10</v>
      </c>
      <c r="B110" s="29"/>
      <c r="C110" s="104">
        <f>Aggregate_Efficiency_Decarboniz!C39</f>
        <v>0.13908516202682489</v>
      </c>
      <c r="D110" s="8">
        <f>Aggregate_Efficiency_Decarboniz!D39</f>
        <v>0.13780262189122403</v>
      </c>
      <c r="E110" s="8">
        <f>Aggregate_Efficiency_Decarboniz!E39</f>
        <v>0.13277494210350974</v>
      </c>
      <c r="F110" s="8">
        <f>Aggregate_Efficiency_Decarboniz!F39</f>
        <v>0.1231687038588377</v>
      </c>
      <c r="G110" s="8">
        <f>Aggregate_Efficiency_Decarboniz!G39</f>
        <v>0.14388299022226819</v>
      </c>
      <c r="H110" s="8">
        <f>Aggregate_Efficiency_Decarboniz!H39</f>
        <v>0.13039760678848536</v>
      </c>
      <c r="I110" s="8">
        <f>Aggregate_Efficiency_Decarboniz!I39</f>
        <v>0.13284790593992468</v>
      </c>
      <c r="J110" s="8">
        <f>Aggregate_Efficiency_Decarboniz!J39</f>
        <v>0.13529820509136403</v>
      </c>
      <c r="K110" s="8">
        <f>Aggregate_Efficiency_Decarboniz!K39</f>
        <v>0.13774850424280335</v>
      </c>
      <c r="L110" s="8">
        <f>Aggregate_Efficiency_Decarboniz!L39</f>
        <v>0.14019880339424268</v>
      </c>
      <c r="M110" s="8">
        <f>Aggregate_Efficiency_Decarboniz!M39</f>
        <v>0.142649102545682</v>
      </c>
      <c r="N110" s="8">
        <f>Aggregate_Efficiency_Decarboniz!N39</f>
        <v>0.14509940169712132</v>
      </c>
      <c r="O110" s="8">
        <f>Aggregate_Efficiency_Decarboniz!O39</f>
        <v>0.14754970084856067</v>
      </c>
      <c r="P110" s="8">
        <f>Aggregate_Efficiency_Decarboniz!P39</f>
        <v>0.15</v>
      </c>
      <c r="Q110" s="8">
        <f>Aggregate_Efficiency_Decarboniz!Q39</f>
        <v>0.14299999999999999</v>
      </c>
      <c r="R110" s="8">
        <f>Aggregate_Efficiency_Decarboniz!R39</f>
        <v>0.13600000000000001</v>
      </c>
      <c r="S110" s="8">
        <f>Aggregate_Efficiency_Decarboniz!S39</f>
        <v>0.129</v>
      </c>
      <c r="T110" s="8">
        <f>Aggregate_Efficiency_Decarboniz!T39</f>
        <v>0.122</v>
      </c>
      <c r="U110" s="8">
        <f>Aggregate_Efficiency_Decarboniz!U39</f>
        <v>0.11499999999999999</v>
      </c>
      <c r="V110" s="8">
        <f>Aggregate_Efficiency_Decarboniz!V39</f>
        <v>0.108</v>
      </c>
      <c r="W110" s="8">
        <f>Aggregate_Efficiency_Decarboniz!W39</f>
        <v>0.10100000000000001</v>
      </c>
      <c r="X110" s="8">
        <f>Aggregate_Efficiency_Decarboniz!X39</f>
        <v>9.4E-2</v>
      </c>
      <c r="Y110" s="8">
        <f>Aggregate_Efficiency_Decarboniz!Y39</f>
        <v>8.7000000000000008E-2</v>
      </c>
      <c r="Z110" s="8">
        <f>Aggregate_Efficiency_Decarboniz!Z39</f>
        <v>0.08</v>
      </c>
      <c r="AA110" s="8">
        <f>Aggregate_Efficiency_Decarboniz!AA39</f>
        <v>7.2500000000000009E-2</v>
      </c>
      <c r="AB110" s="8">
        <f>Aggregate_Efficiency_Decarboniz!AB39</f>
        <v>6.5000000000000002E-2</v>
      </c>
      <c r="AC110" s="8">
        <f>Aggregate_Efficiency_Decarboniz!AC39</f>
        <v>5.7500000000000002E-2</v>
      </c>
      <c r="AD110" s="8">
        <f>Aggregate_Efficiency_Decarboniz!AD39</f>
        <v>0.05</v>
      </c>
      <c r="AE110" s="8">
        <f>Aggregate_Efficiency_Decarboniz!AE39</f>
        <v>4.2500000000000003E-2</v>
      </c>
      <c r="AF110" s="8">
        <f>Aggregate_Efficiency_Decarboniz!AF39</f>
        <v>3.5000000000000003E-2</v>
      </c>
      <c r="AG110" s="8">
        <f>Aggregate_Efficiency_Decarboniz!AG39</f>
        <v>2.7499999999999997E-2</v>
      </c>
      <c r="AH110" s="8">
        <f>Aggregate_Efficiency_Decarboniz!AH39</f>
        <v>2.0000000000000004E-2</v>
      </c>
      <c r="AI110" s="8">
        <f>Aggregate_Efficiency_Decarboniz!AI39</f>
        <v>1.2500000000000011E-2</v>
      </c>
      <c r="AJ110" s="47">
        <f>Aggregate_Efficiency_Decarboniz!AJ39</f>
        <v>5.0000000000000001E-3</v>
      </c>
    </row>
    <row r="111" spans="1:36" x14ac:dyDescent="0.3">
      <c r="A111" s="7" t="s">
        <v>87</v>
      </c>
      <c r="B111" s="29"/>
      <c r="C111" s="104">
        <f>Aggregate_Efficiency_Decarboniz!C40</f>
        <v>1.9601913374372927E-2</v>
      </c>
      <c r="D111" s="8">
        <f>Aggregate_Efficiency_Decarboniz!D40</f>
        <v>1.8216042807255681E-2</v>
      </c>
      <c r="E111" s="8">
        <f>Aggregate_Efficiency_Decarboniz!E40</f>
        <v>1.6428919875683821E-2</v>
      </c>
      <c r="F111" s="8">
        <f>Aggregate_Efficiency_Decarboniz!F40</f>
        <v>1.2844490382625532E-2</v>
      </c>
      <c r="G111" s="8">
        <f>Aggregate_Efficiency_Decarboniz!G40</f>
        <v>1.6374280611642183E-2</v>
      </c>
      <c r="H111" s="8">
        <f>Aggregate_Efficiency_Decarboniz!H40</f>
        <v>1.7708290149780006E-2</v>
      </c>
      <c r="I111" s="8">
        <f>Aggregate_Efficiency_Decarboniz!I40</f>
        <v>1.7254422644430719E-2</v>
      </c>
      <c r="J111" s="8">
        <f>Aggregate_Efficiency_Decarboniz!J40</f>
        <v>1.6800555139081436E-2</v>
      </c>
      <c r="K111" s="8">
        <f>Aggregate_Efficiency_Decarboniz!K40</f>
        <v>1.6346687633732149E-2</v>
      </c>
      <c r="L111" s="8">
        <f>Aggregate_Efficiency_Decarboniz!L40</f>
        <v>1.5892820128382862E-2</v>
      </c>
      <c r="M111" s="8">
        <f>Aggregate_Efficiency_Decarboniz!M40</f>
        <v>1.5438952623033577E-2</v>
      </c>
      <c r="N111" s="8">
        <f>Aggregate_Efficiency_Decarboniz!N40</f>
        <v>1.4985085117684292E-2</v>
      </c>
      <c r="O111" s="8">
        <f>Aggregate_Efficiency_Decarboniz!O40</f>
        <v>1.4531217612335005E-2</v>
      </c>
      <c r="P111" s="8">
        <f>Aggregate_Efficiency_Decarboniz!P40</f>
        <v>1.4077350106985718E-2</v>
      </c>
      <c r="Q111" s="8">
        <f>Aggregate_Efficiency_Decarboniz!Q40</f>
        <v>1.3623482601636433E-2</v>
      </c>
      <c r="R111" s="8">
        <f>Aggregate_Efficiency_Decarboniz!R40</f>
        <v>1.3169615096287147E-2</v>
      </c>
      <c r="S111" s="8">
        <f>Aggregate_Efficiency_Decarboniz!S40</f>
        <v>1.2715747590937861E-2</v>
      </c>
      <c r="T111" s="8">
        <f>Aggregate_Efficiency_Decarboniz!T40</f>
        <v>1.2261880085588575E-2</v>
      </c>
      <c r="U111" s="8">
        <f>Aggregate_Efficiency_Decarboniz!U40</f>
        <v>1.180801258023929E-2</v>
      </c>
      <c r="V111" s="8">
        <f>Aggregate_Efficiency_Decarboniz!V40</f>
        <v>1.1354145074890003E-2</v>
      </c>
      <c r="W111" s="8">
        <f>Aggregate_Efficiency_Decarboniz!W40</f>
        <v>1.0900277569540717E-2</v>
      </c>
      <c r="X111" s="8">
        <f>Aggregate_Efficiency_Decarboniz!X40</f>
        <v>1.0446410064191431E-2</v>
      </c>
      <c r="Y111" s="8">
        <f>Aggregate_Efficiency_Decarboniz!Y40</f>
        <v>9.9925425588421463E-3</v>
      </c>
      <c r="Z111" s="8">
        <f>Aggregate_Efficiency_Decarboniz!Z40</f>
        <v>9.5386750534928594E-3</v>
      </c>
      <c r="AA111" s="8">
        <f>Aggregate_Efficiency_Decarboniz!AA40</f>
        <v>9.0848075481435742E-3</v>
      </c>
      <c r="AB111" s="8">
        <f>Aggregate_Efficiency_Decarboniz!AB40</f>
        <v>8.6309400427942874E-3</v>
      </c>
      <c r="AC111" s="8">
        <f>Aggregate_Efficiency_Decarboniz!AC40</f>
        <v>8.1770725374450005E-3</v>
      </c>
      <c r="AD111" s="8">
        <f>Aggregate_Efficiency_Decarboniz!AD40</f>
        <v>7.7232050320957171E-3</v>
      </c>
      <c r="AE111" s="8">
        <f>Aggregate_Efficiency_Decarboniz!AE40</f>
        <v>7.2693375267464319E-3</v>
      </c>
      <c r="AF111" s="8">
        <f>Aggregate_Efficiency_Decarboniz!AF40</f>
        <v>6.815470021397145E-3</v>
      </c>
      <c r="AG111" s="8">
        <f>Aggregate_Efficiency_Decarboniz!AG40</f>
        <v>6.3616025160478581E-3</v>
      </c>
      <c r="AH111" s="8">
        <f>Aggregate_Efficiency_Decarboniz!AH40</f>
        <v>5.907735010698573E-3</v>
      </c>
      <c r="AI111" s="8">
        <f>Aggregate_Efficiency_Decarboniz!AI40</f>
        <v>5.4538675053492879E-3</v>
      </c>
      <c r="AJ111" s="47">
        <f>Aggregate_Efficiency_Decarboniz!AJ40</f>
        <v>5.0000000000000001E-3</v>
      </c>
    </row>
    <row r="112" spans="1:36" x14ac:dyDescent="0.3">
      <c r="A112" s="7" t="s">
        <v>88</v>
      </c>
      <c r="B112" s="29"/>
      <c r="C112" s="104">
        <f>Aggregate_Efficiency_Decarboniz!C41</f>
        <v>1.9231307410743012E-2</v>
      </c>
      <c r="D112" s="8">
        <f>Aggregate_Efficiency_Decarboniz!D41</f>
        <v>1.9644153018182394E-2</v>
      </c>
      <c r="E112" s="8">
        <f>Aggregate_Efficiency_Decarboniz!E41</f>
        <v>2.0836863544304408E-2</v>
      </c>
      <c r="F112" s="8">
        <f>Aggregate_Efficiency_Decarboniz!F41</f>
        <v>2.4392321908205606E-2</v>
      </c>
      <c r="G112" s="8">
        <f>Aggregate_Efficiency_Decarboniz!G41</f>
        <v>2.5442080300328192E-2</v>
      </c>
      <c r="H112" s="8">
        <f>Aggregate_Efficiency_Decarboniz!H41</f>
        <v>2.5857494613751506E-2</v>
      </c>
      <c r="I112" s="8">
        <f>Aggregate_Efficiency_Decarboniz!I41</f>
        <v>2.8875307787032567E-2</v>
      </c>
      <c r="J112" s="8">
        <f>Aggregate_Efficiency_Decarboniz!J41</f>
        <v>3.1893120960313631E-2</v>
      </c>
      <c r="K112" s="8">
        <f>Aggregate_Efficiency_Decarboniz!K41</f>
        <v>3.4910934133594695E-2</v>
      </c>
      <c r="L112" s="8">
        <f>Aggregate_Efficiency_Decarboniz!L41</f>
        <v>3.7928747306875753E-2</v>
      </c>
      <c r="M112" s="8">
        <f>Aggregate_Efficiency_Decarboniz!M41</f>
        <v>4.0946560480156817E-2</v>
      </c>
      <c r="N112" s="8">
        <f>Aggregate_Efficiency_Decarboniz!N41</f>
        <v>4.3964373653437874E-2</v>
      </c>
      <c r="O112" s="8">
        <f>Aggregate_Efficiency_Decarboniz!O41</f>
        <v>4.6982186826718939E-2</v>
      </c>
      <c r="P112" s="8">
        <f>Aggregate_Efficiency_Decarboniz!P41</f>
        <v>0.05</v>
      </c>
      <c r="Q112" s="8">
        <f>Aggregate_Efficiency_Decarboniz!Q41</f>
        <v>5.3000000000000005E-2</v>
      </c>
      <c r="R112" s="8">
        <f>Aggregate_Efficiency_Decarboniz!R41</f>
        <v>5.6000000000000001E-2</v>
      </c>
      <c r="S112" s="8">
        <f>Aggregate_Efficiency_Decarboniz!S41</f>
        <v>5.9000000000000004E-2</v>
      </c>
      <c r="T112" s="8">
        <f>Aggregate_Efficiency_Decarboniz!T41</f>
        <v>6.2E-2</v>
      </c>
      <c r="U112" s="8">
        <f>Aggregate_Efficiency_Decarboniz!U41</f>
        <v>6.5000000000000002E-2</v>
      </c>
      <c r="V112" s="8">
        <f>Aggregate_Efficiency_Decarboniz!V41</f>
        <v>6.8000000000000005E-2</v>
      </c>
      <c r="W112" s="8">
        <f>Aggregate_Efficiency_Decarboniz!W41</f>
        <v>7.1000000000000008E-2</v>
      </c>
      <c r="X112" s="8">
        <f>Aggregate_Efficiency_Decarboniz!X41</f>
        <v>7.400000000000001E-2</v>
      </c>
      <c r="Y112" s="8">
        <f>Aggregate_Efficiency_Decarboniz!Y41</f>
        <v>7.7000000000000013E-2</v>
      </c>
      <c r="Z112" s="8">
        <f>Aggregate_Efficiency_Decarboniz!Z41</f>
        <v>0.08</v>
      </c>
      <c r="AA112" s="8">
        <f>Aggregate_Efficiency_Decarboniz!AA41</f>
        <v>8.299999999999999E-2</v>
      </c>
      <c r="AB112" s="8">
        <f>Aggregate_Efficiency_Decarboniz!AB41</f>
        <v>8.5999999999999993E-2</v>
      </c>
      <c r="AC112" s="8">
        <f>Aggregate_Efficiency_Decarboniz!AC41</f>
        <v>8.8999999999999996E-2</v>
      </c>
      <c r="AD112" s="8">
        <f>Aggregate_Efficiency_Decarboniz!AD41</f>
        <v>9.1999999999999998E-2</v>
      </c>
      <c r="AE112" s="8">
        <f>Aggregate_Efficiency_Decarboniz!AE41</f>
        <v>9.5000000000000001E-2</v>
      </c>
      <c r="AF112" s="8">
        <f>Aggregate_Efficiency_Decarboniz!AF41</f>
        <v>9.8000000000000004E-2</v>
      </c>
      <c r="AG112" s="8">
        <f>Aggregate_Efficiency_Decarboniz!AG41</f>
        <v>0.10100000000000001</v>
      </c>
      <c r="AH112" s="8">
        <f>Aggregate_Efficiency_Decarboniz!AH41</f>
        <v>0.10400000000000001</v>
      </c>
      <c r="AI112" s="8">
        <f>Aggregate_Efficiency_Decarboniz!AI41</f>
        <v>0.107</v>
      </c>
      <c r="AJ112" s="47">
        <f>Aggregate_Efficiency_Decarboniz!AJ41</f>
        <v>0.11</v>
      </c>
    </row>
    <row r="113" spans="1:36" x14ac:dyDescent="0.3">
      <c r="A113" s="11" t="s">
        <v>89</v>
      </c>
      <c r="B113" s="33"/>
      <c r="C113" s="98">
        <f>Aggregate_Efficiency_Decarboniz!C42</f>
        <v>7.9623246259193717E-3</v>
      </c>
      <c r="D113" s="12">
        <f>Aggregate_Efficiency_Decarboniz!D42</f>
        <v>7.5703451840866192E-3</v>
      </c>
      <c r="E113" s="12">
        <f>Aggregate_Efficiency_Decarboniz!E42</f>
        <v>7.4156469418517751E-3</v>
      </c>
      <c r="F113" s="12">
        <f>Aggregate_Efficiency_Decarboniz!F42</f>
        <v>8.0894689596486772E-3</v>
      </c>
      <c r="G113" s="12">
        <f>Aggregate_Efficiency_Decarboniz!G42</f>
        <v>8.506226343932834E-3</v>
      </c>
      <c r="H113" s="12">
        <f>Aggregate_Efficiency_Decarboniz!H42</f>
        <v>6.7746151095461849E-3</v>
      </c>
      <c r="I113" s="12">
        <f>Aggregate_Efficiency_Decarboniz!I42</f>
        <v>7.0674288628178594E-3</v>
      </c>
      <c r="J113" s="12">
        <f>Aggregate_Efficiency_Decarboniz!J42</f>
        <v>7.360242616089363E-3</v>
      </c>
      <c r="K113" s="12">
        <f>Aggregate_Efficiency_Decarboniz!K42</f>
        <v>7.6530563693609777E-3</v>
      </c>
      <c r="L113" s="12">
        <f>Aggregate_Efficiency_Decarboniz!L42</f>
        <v>7.9458701226325923E-3</v>
      </c>
      <c r="M113" s="12">
        <f>Aggregate_Efficiency_Decarboniz!M42</f>
        <v>8.2386838759040959E-3</v>
      </c>
      <c r="N113" s="12">
        <f>Aggregate_Efficiency_Decarboniz!N42</f>
        <v>8.5314976291757105E-3</v>
      </c>
      <c r="O113" s="12">
        <f>Aggregate_Efficiency_Decarboniz!O42</f>
        <v>8.8243113824472141E-3</v>
      </c>
      <c r="P113" s="12">
        <f>Aggregate_Efficiency_Decarboniz!P42</f>
        <v>9.1171251357188288E-3</v>
      </c>
      <c r="Q113" s="12">
        <f>Aggregate_Efficiency_Decarboniz!Q42</f>
        <v>9.2515451167975993E-3</v>
      </c>
      <c r="R113" s="12">
        <f>Aggregate_Efficiency_Decarboniz!R42</f>
        <v>9.3859650978764808E-3</v>
      </c>
      <c r="S113" s="12">
        <f>Aggregate_Efficiency_Decarboniz!S42</f>
        <v>9.5203850789553623E-3</v>
      </c>
      <c r="T113" s="12">
        <f>Aggregate_Efficiency_Decarboniz!T42</f>
        <v>9.6548050600341329E-3</v>
      </c>
      <c r="U113" s="12">
        <f>Aggregate_Efficiency_Decarboniz!U42</f>
        <v>9.7892250411129034E-3</v>
      </c>
      <c r="V113" s="12">
        <f>Aggregate_Efficiency_Decarboniz!V42</f>
        <v>9.9236450221918959E-3</v>
      </c>
      <c r="W113" s="12">
        <f>Aggregate_Efficiency_Decarboniz!W42</f>
        <v>1.0058065003270666E-2</v>
      </c>
      <c r="X113" s="12">
        <f>Aggregate_Efficiency_Decarboniz!X42</f>
        <v>1.0192484984349548E-2</v>
      </c>
      <c r="Y113" s="12">
        <f>Aggregate_Efficiency_Decarboniz!Y42</f>
        <v>1.0326904965428318E-2</v>
      </c>
      <c r="Z113" s="12">
        <f>Aggregate_Efficiency_Decarboniz!Z42</f>
        <v>1.04613249465072E-2</v>
      </c>
      <c r="AA113" s="12">
        <f>Aggregate_Efficiency_Decarboniz!AA42</f>
        <v>9.4151924518564023E-3</v>
      </c>
      <c r="AB113" s="12">
        <f>Aggregate_Efficiency_Decarboniz!AB42</f>
        <v>8.3690599572057156E-3</v>
      </c>
      <c r="AC113" s="12">
        <f>Aggregate_Efficiency_Decarboniz!AC42</f>
        <v>7.3229274625550289E-3</v>
      </c>
      <c r="AD113" s="12">
        <f>Aggregate_Efficiency_Decarboniz!AD42</f>
        <v>6.2767949679043422E-3</v>
      </c>
      <c r="AE113" s="12">
        <f>Aggregate_Efficiency_Decarboniz!AE42</f>
        <v>5.2306624732536555E-3</v>
      </c>
      <c r="AF113" s="12">
        <f>Aggregate_Efficiency_Decarboniz!AF42</f>
        <v>4.1845299786028578E-3</v>
      </c>
      <c r="AG113" s="12">
        <f>Aggregate_Efficiency_Decarboniz!AG42</f>
        <v>3.1383974839521711E-3</v>
      </c>
      <c r="AH113" s="12">
        <f>Aggregate_Efficiency_Decarboniz!AH42</f>
        <v>2.0922649893013734E-3</v>
      </c>
      <c r="AI113" s="12">
        <f>Aggregate_Efficiency_Decarboniz!AI42</f>
        <v>1.0461324946506867E-3</v>
      </c>
      <c r="AJ113" s="48">
        <f>Aggregate_Efficiency_Decarboniz!AJ42</f>
        <v>0</v>
      </c>
    </row>
    <row r="114" spans="1:36" x14ac:dyDescent="0.3">
      <c r="A114" s="7" t="s">
        <v>90</v>
      </c>
      <c r="B114" s="25"/>
      <c r="C114" s="103">
        <f>Aggregate_Efficiency_Decarboniz!C43</f>
        <v>0</v>
      </c>
      <c r="D114" s="26">
        <f>Aggregate_Efficiency_Decarboniz!D43</f>
        <v>0</v>
      </c>
      <c r="E114" s="26">
        <f>Aggregate_Efficiency_Decarboniz!E43</f>
        <v>0</v>
      </c>
      <c r="F114" s="26">
        <f>Aggregate_Efficiency_Decarboniz!F43</f>
        <v>0</v>
      </c>
      <c r="G114" s="26">
        <f>Aggregate_Efficiency_Decarboniz!G43</f>
        <v>0</v>
      </c>
      <c r="H114" s="26">
        <f>Aggregate_Efficiency_Decarboniz!H43</f>
        <v>0</v>
      </c>
      <c r="I114" s="26">
        <f>Aggregate_Efficiency_Decarboniz!I43</f>
        <v>0</v>
      </c>
      <c r="J114" s="26">
        <f>Aggregate_Efficiency_Decarboniz!J43</f>
        <v>0</v>
      </c>
      <c r="K114" s="26">
        <f>Aggregate_Efficiency_Decarboniz!K43</f>
        <v>0</v>
      </c>
      <c r="L114" s="26">
        <f>Aggregate_Efficiency_Decarboniz!L43</f>
        <v>0</v>
      </c>
      <c r="M114" s="26">
        <f>Aggregate_Efficiency_Decarboniz!M43</f>
        <v>0</v>
      </c>
      <c r="N114" s="26">
        <f>Aggregate_Efficiency_Decarboniz!N43</f>
        <v>0</v>
      </c>
      <c r="O114" s="26">
        <f>Aggregate_Efficiency_Decarboniz!O43</f>
        <v>0</v>
      </c>
      <c r="P114" s="26">
        <f>Aggregate_Efficiency_Decarboniz!P43</f>
        <v>0</v>
      </c>
      <c r="Q114" s="26">
        <f>Aggregate_Efficiency_Decarboniz!Q43</f>
        <v>0</v>
      </c>
      <c r="R114" s="26">
        <f>Aggregate_Efficiency_Decarboniz!R43</f>
        <v>0</v>
      </c>
      <c r="S114" s="26">
        <f>Aggregate_Efficiency_Decarboniz!S43</f>
        <v>0</v>
      </c>
      <c r="T114" s="26">
        <f>Aggregate_Efficiency_Decarboniz!T43</f>
        <v>0</v>
      </c>
      <c r="U114" s="26">
        <f>Aggregate_Efficiency_Decarboniz!U43</f>
        <v>0</v>
      </c>
      <c r="V114" s="26">
        <f>Aggregate_Efficiency_Decarboniz!V43</f>
        <v>0</v>
      </c>
      <c r="W114" s="26">
        <f>Aggregate_Efficiency_Decarboniz!W43</f>
        <v>0</v>
      </c>
      <c r="X114" s="26">
        <f>Aggregate_Efficiency_Decarboniz!X43</f>
        <v>0</v>
      </c>
      <c r="Y114" s="26">
        <f>Aggregate_Efficiency_Decarboniz!Y43</f>
        <v>0</v>
      </c>
      <c r="Z114" s="26">
        <f>Aggregate_Efficiency_Decarboniz!Z43</f>
        <v>0</v>
      </c>
      <c r="AA114" s="26">
        <f>Aggregate_Efficiency_Decarboniz!AA43</f>
        <v>0</v>
      </c>
      <c r="AB114" s="26">
        <f>Aggregate_Efficiency_Decarboniz!AB43</f>
        <v>0</v>
      </c>
      <c r="AC114" s="26">
        <f>Aggregate_Efficiency_Decarboniz!AC43</f>
        <v>0</v>
      </c>
      <c r="AD114" s="26">
        <f>Aggregate_Efficiency_Decarboniz!AD43</f>
        <v>0</v>
      </c>
      <c r="AE114" s="26">
        <f>Aggregate_Efficiency_Decarboniz!AE43</f>
        <v>0</v>
      </c>
      <c r="AF114" s="26">
        <f>Aggregate_Efficiency_Decarboniz!AF43</f>
        <v>0</v>
      </c>
      <c r="AG114" s="26">
        <f>Aggregate_Efficiency_Decarboniz!AG43</f>
        <v>0</v>
      </c>
      <c r="AH114" s="26">
        <f>Aggregate_Efficiency_Decarboniz!AH43</f>
        <v>0</v>
      </c>
      <c r="AI114" s="26">
        <f>Aggregate_Efficiency_Decarboniz!AI43</f>
        <v>0</v>
      </c>
      <c r="AJ114" s="46">
        <f>Aggregate_Efficiency_Decarboniz!AJ43</f>
        <v>0</v>
      </c>
    </row>
    <row r="115" spans="1:36" x14ac:dyDescent="0.3">
      <c r="A115" s="7" t="s">
        <v>11</v>
      </c>
      <c r="B115" s="29"/>
      <c r="C115" s="104">
        <f>Aggregate_Efficiency_Decarboniz!C44</f>
        <v>0.16815233018132691</v>
      </c>
      <c r="D115" s="8">
        <f>Aggregate_Efficiency_Decarboniz!D44</f>
        <v>0.16121303374385371</v>
      </c>
      <c r="E115" s="8">
        <f>Aggregate_Efficiency_Decarboniz!E44</f>
        <v>0.15597230791189287</v>
      </c>
      <c r="F115" s="8">
        <f>Aggregate_Efficiency_Decarboniz!F44</f>
        <v>0.16526972258757192</v>
      </c>
      <c r="G115" s="8">
        <f>Aggregate_Efficiency_Decarboniz!G44</f>
        <v>0.14503903609766</v>
      </c>
      <c r="H115" s="8">
        <f>Aggregate_Efficiency_Decarboniz!H44</f>
        <v>0.13492864570873445</v>
      </c>
      <c r="I115" s="8">
        <f>Aggregate_Efficiency_Decarboniz!I44</f>
        <v>0.12743260983602697</v>
      </c>
      <c r="J115" s="8">
        <f>Aggregate_Efficiency_Decarboniz!J44</f>
        <v>0.11993657396331951</v>
      </c>
      <c r="K115" s="8">
        <f>Aggregate_Efficiency_Decarboniz!K44</f>
        <v>0.11244053809061204</v>
      </c>
      <c r="L115" s="8">
        <f>Aggregate_Efficiency_Decarboniz!L44</f>
        <v>0.10494450221790456</v>
      </c>
      <c r="M115" s="8">
        <f>Aggregate_Efficiency_Decarboniz!M44</f>
        <v>9.7448466345197104E-2</v>
      </c>
      <c r="N115" s="8">
        <f>Aggregate_Efficiency_Decarboniz!N44</f>
        <v>8.9952430472489631E-2</v>
      </c>
      <c r="O115" s="8">
        <f>Aggregate_Efficiency_Decarboniz!O44</f>
        <v>8.2456394599782157E-2</v>
      </c>
      <c r="P115" s="8">
        <f>Aggregate_Efficiency_Decarboniz!P44</f>
        <v>7.4960358727074683E-2</v>
      </c>
      <c r="Q115" s="8">
        <f>Aggregate_Efficiency_Decarboniz!Q44</f>
        <v>6.7464322854367223E-2</v>
      </c>
      <c r="R115" s="8">
        <f>Aggregate_Efficiency_Decarboniz!R44</f>
        <v>5.9968286981659763E-2</v>
      </c>
      <c r="S115" s="8">
        <f>Aggregate_Efficiency_Decarboniz!S44</f>
        <v>5.2472251108952289E-2</v>
      </c>
      <c r="T115" s="8">
        <f>Aggregate_Efficiency_Decarboniz!T44</f>
        <v>4.4976215236244815E-2</v>
      </c>
      <c r="U115" s="8">
        <f>Aggregate_Efficiency_Decarboniz!U44</f>
        <v>3.7480179363537341E-2</v>
      </c>
      <c r="V115" s="8">
        <f>Aggregate_Efficiency_Decarboniz!V44</f>
        <v>2.9984143490829868E-2</v>
      </c>
      <c r="W115" s="8">
        <f>Aggregate_Efficiency_Decarboniz!W44</f>
        <v>2.2488107618122408E-2</v>
      </c>
      <c r="X115" s="8">
        <f>Aggregate_Efficiency_Decarboniz!X44</f>
        <v>1.4992071745414934E-2</v>
      </c>
      <c r="Y115" s="8">
        <f>Aggregate_Efficiency_Decarboniz!Y44</f>
        <v>7.4960358727074738E-3</v>
      </c>
      <c r="Z115" s="8">
        <f>Aggregate_Efficiency_Decarboniz!Z44</f>
        <v>0</v>
      </c>
      <c r="AA115" s="8">
        <f>Aggregate_Efficiency_Decarboniz!AA44</f>
        <v>0</v>
      </c>
      <c r="AB115" s="8">
        <f>Aggregate_Efficiency_Decarboniz!AB44</f>
        <v>0</v>
      </c>
      <c r="AC115" s="8">
        <f>Aggregate_Efficiency_Decarboniz!AC44</f>
        <v>0</v>
      </c>
      <c r="AD115" s="8">
        <f>Aggregate_Efficiency_Decarboniz!AD44</f>
        <v>0</v>
      </c>
      <c r="AE115" s="8">
        <f>Aggregate_Efficiency_Decarboniz!AE44</f>
        <v>0</v>
      </c>
      <c r="AF115" s="8">
        <f>Aggregate_Efficiency_Decarboniz!AF44</f>
        <v>0</v>
      </c>
      <c r="AG115" s="8">
        <f>Aggregate_Efficiency_Decarboniz!AG44</f>
        <v>0</v>
      </c>
      <c r="AH115" s="8">
        <f>Aggregate_Efficiency_Decarboniz!AH44</f>
        <v>0</v>
      </c>
      <c r="AI115" s="8">
        <f>Aggregate_Efficiency_Decarboniz!AI44</f>
        <v>0</v>
      </c>
      <c r="AJ115" s="47">
        <f>Aggregate_Efficiency_Decarboniz!AJ44</f>
        <v>0</v>
      </c>
    </row>
    <row r="116" spans="1:36" x14ac:dyDescent="0.3">
      <c r="A116" s="7" t="s">
        <v>12</v>
      </c>
      <c r="B116" s="29"/>
      <c r="C116" s="104">
        <f>Aggregate_Efficiency_Decarboniz!C45</f>
        <v>9.6609133099527247E-2</v>
      </c>
      <c r="D116" s="8">
        <f>Aggregate_Efficiency_Decarboniz!D45</f>
        <v>0.10273662933400371</v>
      </c>
      <c r="E116" s="8">
        <f>Aggregate_Efficiency_Decarboniz!E45</f>
        <v>0.10682449135750217</v>
      </c>
      <c r="F116" s="8">
        <f>Aggregate_Efficiency_Decarboniz!F45</f>
        <v>0.10634153699003475</v>
      </c>
      <c r="G116" s="8">
        <f>Aggregate_Efficiency_Decarboniz!G45</f>
        <v>0.10377429757792243</v>
      </c>
      <c r="H116" s="8">
        <f>Aggregate_Efficiency_Decarboniz!H45</f>
        <v>9.9861115836463371E-2</v>
      </c>
      <c r="I116" s="8">
        <f>Aggregate_Efficiency_Decarboniz!I45</f>
        <v>0.10612847635690545</v>
      </c>
      <c r="J116" s="8">
        <f>Aggregate_Efficiency_Decarboniz!J45</f>
        <v>0.11239583687734753</v>
      </c>
      <c r="K116" s="8">
        <f>Aggregate_Efficiency_Decarboniz!K45</f>
        <v>0.1186631973977896</v>
      </c>
      <c r="L116" s="8">
        <f>Aggregate_Efficiency_Decarboniz!L45</f>
        <v>0.12493055791823168</v>
      </c>
      <c r="M116" s="8">
        <f>Aggregate_Efficiency_Decarboniz!M45</f>
        <v>0.13119791843867376</v>
      </c>
      <c r="N116" s="8">
        <f>Aggregate_Efficiency_Decarboniz!N45</f>
        <v>0.13746527895911584</v>
      </c>
      <c r="O116" s="8">
        <f>Aggregate_Efficiency_Decarboniz!O45</f>
        <v>0.14373263947955792</v>
      </c>
      <c r="P116" s="8">
        <f>Aggregate_Efficiency_Decarboniz!P45</f>
        <v>0.15</v>
      </c>
      <c r="Q116" s="8">
        <f>Aggregate_Efficiency_Decarboniz!Q45</f>
        <v>0.14299999999999999</v>
      </c>
      <c r="R116" s="8">
        <f>Aggregate_Efficiency_Decarboniz!R45</f>
        <v>0.13600000000000001</v>
      </c>
      <c r="S116" s="8">
        <f>Aggregate_Efficiency_Decarboniz!S45</f>
        <v>0.129</v>
      </c>
      <c r="T116" s="8">
        <f>Aggregate_Efficiency_Decarboniz!T45</f>
        <v>0.122</v>
      </c>
      <c r="U116" s="8">
        <f>Aggregate_Efficiency_Decarboniz!U45</f>
        <v>0.11499999999999999</v>
      </c>
      <c r="V116" s="8">
        <f>Aggregate_Efficiency_Decarboniz!V45</f>
        <v>0.108</v>
      </c>
      <c r="W116" s="8">
        <f>Aggregate_Efficiency_Decarboniz!W45</f>
        <v>0.10100000000000001</v>
      </c>
      <c r="X116" s="8">
        <f>Aggregate_Efficiency_Decarboniz!X45</f>
        <v>9.4E-2</v>
      </c>
      <c r="Y116" s="8">
        <f>Aggregate_Efficiency_Decarboniz!Y45</f>
        <v>8.7000000000000008E-2</v>
      </c>
      <c r="Z116" s="8">
        <f>Aggregate_Efficiency_Decarboniz!Z45</f>
        <v>0.08</v>
      </c>
      <c r="AA116" s="8">
        <f>Aggregate_Efficiency_Decarboniz!AA45</f>
        <v>7.3000000000000009E-2</v>
      </c>
      <c r="AB116" s="8">
        <f>Aggregate_Efficiency_Decarboniz!AB45</f>
        <v>6.6000000000000003E-2</v>
      </c>
      <c r="AC116" s="8">
        <f>Aggregate_Efficiency_Decarboniz!AC45</f>
        <v>5.8999999999999997E-2</v>
      </c>
      <c r="AD116" s="8">
        <f>Aggregate_Efficiency_Decarboniz!AD45</f>
        <v>5.2000000000000005E-2</v>
      </c>
      <c r="AE116" s="8">
        <f>Aggregate_Efficiency_Decarboniz!AE45</f>
        <v>4.5000000000000012E-2</v>
      </c>
      <c r="AF116" s="8">
        <f>Aggregate_Efficiency_Decarboniz!AF45</f>
        <v>3.8000000000000006E-2</v>
      </c>
      <c r="AG116" s="8">
        <f>Aggregate_Efficiency_Decarboniz!AG45</f>
        <v>3.1E-2</v>
      </c>
      <c r="AH116" s="8">
        <f>Aggregate_Efficiency_Decarboniz!AH45</f>
        <v>2.4000000000000021E-2</v>
      </c>
      <c r="AI116" s="8">
        <f>Aggregate_Efficiency_Decarboniz!AI45</f>
        <v>1.7000000000000015E-2</v>
      </c>
      <c r="AJ116" s="47">
        <f>Aggregate_Efficiency_Decarboniz!AJ45</f>
        <v>0.01</v>
      </c>
    </row>
    <row r="117" spans="1:36" x14ac:dyDescent="0.3">
      <c r="A117" s="7" t="s">
        <v>91</v>
      </c>
      <c r="B117" s="29"/>
      <c r="C117" s="104">
        <f>Aggregate_Efficiency_Decarboniz!C46</f>
        <v>0.31443397549423002</v>
      </c>
      <c r="D117" s="8">
        <f>Aggregate_Efficiency_Decarboniz!D46</f>
        <v>0.30410467456320428</v>
      </c>
      <c r="E117" s="8">
        <f>Aggregate_Efficiency_Decarboniz!E46</f>
        <v>0.3052403425356629</v>
      </c>
      <c r="F117" s="8">
        <f>Aggregate_Efficiency_Decarboniz!F46</f>
        <v>0.29973914272588736</v>
      </c>
      <c r="G117" s="8">
        <f>Aggregate_Efficiency_Decarboniz!G46</f>
        <v>0.30177824139287313</v>
      </c>
      <c r="H117" s="8">
        <f>Aggregate_Efficiency_Decarboniz!H46</f>
        <v>0.31189756499591148</v>
      </c>
      <c r="I117" s="8">
        <f>Aggregate_Efficiency_Decarboniz!I46</f>
        <v>0.30416036937142255</v>
      </c>
      <c r="J117" s="8">
        <f>Aggregate_Efficiency_Decarboniz!J46</f>
        <v>0.29642317374693361</v>
      </c>
      <c r="K117" s="8">
        <f>Aggregate_Efficiency_Decarboniz!K46</f>
        <v>0.28868597812244468</v>
      </c>
      <c r="L117" s="8">
        <f>Aggregate_Efficiency_Decarboniz!L46</f>
        <v>0.28094878249795574</v>
      </c>
      <c r="M117" s="8">
        <f>Aggregate_Efficiency_Decarboniz!M46</f>
        <v>0.27321158687346681</v>
      </c>
      <c r="N117" s="8">
        <f>Aggregate_Efficiency_Decarboniz!N46</f>
        <v>0.26547439124897787</v>
      </c>
      <c r="O117" s="8">
        <f>Aggregate_Efficiency_Decarboniz!O46</f>
        <v>0.25773719562448894</v>
      </c>
      <c r="P117" s="8">
        <f>Aggregate_Efficiency_Decarboniz!P46</f>
        <v>0.25</v>
      </c>
      <c r="Q117" s="8">
        <f>Aggregate_Efficiency_Decarboniz!Q46</f>
        <v>0.24</v>
      </c>
      <c r="R117" s="8">
        <f>Aggregate_Efficiency_Decarboniz!R46</f>
        <v>0.23</v>
      </c>
      <c r="S117" s="8">
        <f>Aggregate_Efficiency_Decarboniz!S46</f>
        <v>0.22</v>
      </c>
      <c r="T117" s="8">
        <f>Aggregate_Efficiency_Decarboniz!T46</f>
        <v>0.21</v>
      </c>
      <c r="U117" s="8">
        <f>Aggregate_Efficiency_Decarboniz!U46</f>
        <v>0.2</v>
      </c>
      <c r="V117" s="8">
        <f>Aggregate_Efficiency_Decarboniz!V46</f>
        <v>0.19</v>
      </c>
      <c r="W117" s="8">
        <f>Aggregate_Efficiency_Decarboniz!W46</f>
        <v>0.18</v>
      </c>
      <c r="X117" s="8">
        <f>Aggregate_Efficiency_Decarboniz!X46</f>
        <v>0.16999999999999998</v>
      </c>
      <c r="Y117" s="8">
        <f>Aggregate_Efficiency_Decarboniz!Y46</f>
        <v>0.16</v>
      </c>
      <c r="Z117" s="8">
        <f>Aggregate_Efficiency_Decarboniz!Z46</f>
        <v>0.15</v>
      </c>
      <c r="AA117" s="8">
        <f>Aggregate_Efficiency_Decarboniz!AA46</f>
        <v>0.13999999999999999</v>
      </c>
      <c r="AB117" s="8">
        <f>Aggregate_Efficiency_Decarboniz!AB46</f>
        <v>0.12999999999999998</v>
      </c>
      <c r="AC117" s="8">
        <f>Aggregate_Efficiency_Decarboniz!AC46</f>
        <v>0.12</v>
      </c>
      <c r="AD117" s="8">
        <f>Aggregate_Efficiency_Decarboniz!AD46</f>
        <v>0.10999999999999999</v>
      </c>
      <c r="AE117" s="8">
        <f>Aggregate_Efficiency_Decarboniz!AE46</f>
        <v>0.1</v>
      </c>
      <c r="AF117" s="8">
        <f>Aggregate_Efficiency_Decarboniz!AF46</f>
        <v>0.09</v>
      </c>
      <c r="AG117" s="8">
        <f>Aggregate_Efficiency_Decarboniz!AG46</f>
        <v>7.9999999999999988E-2</v>
      </c>
      <c r="AH117" s="8">
        <f>Aggregate_Efficiency_Decarboniz!AH46</f>
        <v>7.0000000000000007E-2</v>
      </c>
      <c r="AI117" s="8">
        <f>Aggregate_Efficiency_Decarboniz!AI46</f>
        <v>0.06</v>
      </c>
      <c r="AJ117" s="47">
        <f>Aggregate_Efficiency_Decarboniz!AJ46</f>
        <v>0.05</v>
      </c>
    </row>
    <row r="118" spans="1:36" x14ac:dyDescent="0.3">
      <c r="A118" s="7" t="s">
        <v>92</v>
      </c>
      <c r="B118" s="29"/>
      <c r="C118" s="104">
        <f>Aggregate_Efficiency_Decarboniz!C47</f>
        <v>1.9554557909882784E-2</v>
      </c>
      <c r="D118" s="8">
        <f>Aggregate_Efficiency_Decarboniz!D47</f>
        <v>2.0755221084887504E-2</v>
      </c>
      <c r="E118" s="8">
        <f>Aggregate_Efficiency_Decarboniz!E47</f>
        <v>2.0887097732625745E-2</v>
      </c>
      <c r="F118" s="8">
        <f>Aggregate_Efficiency_Decarboniz!F47</f>
        <v>2.0966870402634792E-2</v>
      </c>
      <c r="G118" s="8">
        <f>Aggregate_Efficiency_Decarboniz!G47</f>
        <v>2.2022839982477203E-2</v>
      </c>
      <c r="H118" s="8">
        <f>Aggregate_Efficiency_Decarboniz!H47</f>
        <v>2.3170341243634464E-2</v>
      </c>
      <c r="I118" s="8">
        <f>Aggregate_Efficiency_Decarboniz!I47</f>
        <v>2.6524048588180155E-2</v>
      </c>
      <c r="J118" s="8">
        <f>Aggregate_Efficiency_Decarboniz!J47</f>
        <v>2.9877755932725847E-2</v>
      </c>
      <c r="K118" s="8">
        <f>Aggregate_Efficiency_Decarboniz!K47</f>
        <v>3.3231463277271542E-2</v>
      </c>
      <c r="L118" s="8">
        <f>Aggregate_Efficiency_Decarboniz!L47</f>
        <v>3.6585170621817237E-2</v>
      </c>
      <c r="M118" s="8">
        <f>Aggregate_Efficiency_Decarboniz!M47</f>
        <v>3.9938877966362925E-2</v>
      </c>
      <c r="N118" s="8">
        <f>Aggregate_Efficiency_Decarboniz!N47</f>
        <v>4.329258531090862E-2</v>
      </c>
      <c r="O118" s="8">
        <f>Aggregate_Efficiency_Decarboniz!O47</f>
        <v>4.6646292655454308E-2</v>
      </c>
      <c r="P118" s="8">
        <f>Aggregate_Efficiency_Decarboniz!P47</f>
        <v>0.05</v>
      </c>
      <c r="Q118" s="8">
        <f>Aggregate_Efficiency_Decarboniz!Q47</f>
        <v>5.3000000000000005E-2</v>
      </c>
      <c r="R118" s="8">
        <f>Aggregate_Efficiency_Decarboniz!R47</f>
        <v>5.6000000000000001E-2</v>
      </c>
      <c r="S118" s="8">
        <f>Aggregate_Efficiency_Decarboniz!S47</f>
        <v>5.9000000000000004E-2</v>
      </c>
      <c r="T118" s="8">
        <f>Aggregate_Efficiency_Decarboniz!T47</f>
        <v>6.2E-2</v>
      </c>
      <c r="U118" s="8">
        <f>Aggregate_Efficiency_Decarboniz!U47</f>
        <v>6.5000000000000002E-2</v>
      </c>
      <c r="V118" s="8">
        <f>Aggregate_Efficiency_Decarboniz!V47</f>
        <v>6.8000000000000005E-2</v>
      </c>
      <c r="W118" s="8">
        <f>Aggregate_Efficiency_Decarboniz!W47</f>
        <v>7.1000000000000008E-2</v>
      </c>
      <c r="X118" s="8">
        <f>Aggregate_Efficiency_Decarboniz!X47</f>
        <v>7.400000000000001E-2</v>
      </c>
      <c r="Y118" s="8">
        <f>Aggregate_Efficiency_Decarboniz!Y47</f>
        <v>7.7000000000000013E-2</v>
      </c>
      <c r="Z118" s="8">
        <f>Aggregate_Efficiency_Decarboniz!Z47</f>
        <v>0.08</v>
      </c>
      <c r="AA118" s="8">
        <f>Aggregate_Efficiency_Decarboniz!AA47</f>
        <v>8.299999999999999E-2</v>
      </c>
      <c r="AB118" s="8">
        <f>Aggregate_Efficiency_Decarboniz!AB47</f>
        <v>8.5999999999999993E-2</v>
      </c>
      <c r="AC118" s="8">
        <f>Aggregate_Efficiency_Decarboniz!AC47</f>
        <v>8.8999999999999996E-2</v>
      </c>
      <c r="AD118" s="8">
        <f>Aggregate_Efficiency_Decarboniz!AD47</f>
        <v>9.1999999999999998E-2</v>
      </c>
      <c r="AE118" s="8">
        <f>Aggregate_Efficiency_Decarboniz!AE47</f>
        <v>9.5000000000000001E-2</v>
      </c>
      <c r="AF118" s="8">
        <f>Aggregate_Efficiency_Decarboniz!AF47</f>
        <v>9.8000000000000004E-2</v>
      </c>
      <c r="AG118" s="8">
        <f>Aggregate_Efficiency_Decarboniz!AG47</f>
        <v>0.10100000000000001</v>
      </c>
      <c r="AH118" s="8">
        <f>Aggregate_Efficiency_Decarboniz!AH47</f>
        <v>0.10400000000000001</v>
      </c>
      <c r="AI118" s="8">
        <f>Aggregate_Efficiency_Decarboniz!AI47</f>
        <v>0.107</v>
      </c>
      <c r="AJ118" s="47">
        <f>Aggregate_Efficiency_Decarboniz!AJ47</f>
        <v>0.11</v>
      </c>
    </row>
    <row r="119" spans="1:36" x14ac:dyDescent="0.3">
      <c r="A119" s="7" t="s">
        <v>93</v>
      </c>
      <c r="B119" s="33"/>
      <c r="C119" s="98">
        <f>Aggregate_Efficiency_Decarboniz!C48</f>
        <v>1.9113703869702876E-4</v>
      </c>
      <c r="D119" s="12">
        <f>Aggregate_Efficiency_Decarboniz!D48</f>
        <v>2.2897677124658695E-4</v>
      </c>
      <c r="E119" s="12">
        <f>Aggregate_Efficiency_Decarboniz!E48</f>
        <v>1.8643799786136452E-4</v>
      </c>
      <c r="F119" s="12">
        <f>Aggregate_Efficiency_Decarboniz!F48</f>
        <v>1.7904390688008959E-4</v>
      </c>
      <c r="G119" s="12">
        <f>Aggregate_Efficiency_Decarboniz!G48</f>
        <v>1.7952453584936921E-4</v>
      </c>
      <c r="H119" s="12">
        <f>Aggregate_Efficiency_Decarboniz!H48</f>
        <v>1.2876039070386987E-4</v>
      </c>
      <c r="I119" s="12">
        <f>Aggregate_Efficiency_Decarboniz!I48</f>
        <v>4.4926205009815368E-3</v>
      </c>
      <c r="J119" s="12">
        <f>Aggregate_Efficiency_Decarboniz!J48</f>
        <v>8.8564806112592098E-3</v>
      </c>
      <c r="K119" s="12">
        <f>Aggregate_Efficiency_Decarboniz!K48</f>
        <v>1.3220340721536994E-2</v>
      </c>
      <c r="L119" s="12">
        <f>Aggregate_Efficiency_Decarboniz!L48</f>
        <v>1.7584200831814667E-2</v>
      </c>
      <c r="M119" s="12">
        <f>Aggregate_Efficiency_Decarboniz!M48</f>
        <v>2.1948060942092118E-2</v>
      </c>
      <c r="N119" s="12">
        <f>Aggregate_Efficiency_Decarboniz!N48</f>
        <v>2.6311921052369902E-2</v>
      </c>
      <c r="O119" s="12">
        <f>Aggregate_Efficiency_Decarboniz!O48</f>
        <v>3.0675781162647686E-2</v>
      </c>
      <c r="P119" s="12">
        <f>Aggregate_Efficiency_Decarboniz!P48</f>
        <v>3.5039641272925248E-2</v>
      </c>
      <c r="Q119" s="12">
        <f>Aggregate_Efficiency_Decarboniz!Q48</f>
        <v>3.7535677145632773E-2</v>
      </c>
      <c r="R119" s="12">
        <f>Aggregate_Efficiency_Decarboniz!R48</f>
        <v>4.0031713018340298E-2</v>
      </c>
      <c r="S119" s="12">
        <f>Aggregate_Efficiency_Decarboniz!S48</f>
        <v>4.2527748891047712E-2</v>
      </c>
      <c r="T119" s="12">
        <f>Aggregate_Efficiency_Decarboniz!T48</f>
        <v>4.5023784763755126E-2</v>
      </c>
      <c r="U119" s="12">
        <f>Aggregate_Efficiency_Decarboniz!U48</f>
        <v>4.7519820636462651E-2</v>
      </c>
      <c r="V119" s="12">
        <f>Aggregate_Efficiency_Decarboniz!V48</f>
        <v>5.0015856509170065E-2</v>
      </c>
      <c r="W119" s="12">
        <f>Aggregate_Efficiency_Decarboniz!W48</f>
        <v>5.2511892381877701E-2</v>
      </c>
      <c r="X119" s="12">
        <f>Aggregate_Efficiency_Decarboniz!X48</f>
        <v>5.5007928254585114E-2</v>
      </c>
      <c r="Y119" s="12">
        <f>Aggregate_Efficiency_Decarboniz!Y48</f>
        <v>5.7503964127292528E-2</v>
      </c>
      <c r="Z119" s="12">
        <f>Aggregate_Efficiency_Decarboniz!Z48</f>
        <v>6.0000000000000053E-2</v>
      </c>
      <c r="AA119" s="12">
        <f>Aggregate_Efficiency_Decarboniz!AA48</f>
        <v>5.4000000000000048E-2</v>
      </c>
      <c r="AB119" s="12">
        <f>Aggregate_Efficiency_Decarboniz!AB48</f>
        <v>4.8000000000000043E-2</v>
      </c>
      <c r="AC119" s="12">
        <f>Aggregate_Efficiency_Decarboniz!AC48</f>
        <v>4.2000000000000037E-2</v>
      </c>
      <c r="AD119" s="12">
        <f>Aggregate_Efficiency_Decarboniz!AD48</f>
        <v>3.6000000000000032E-2</v>
      </c>
      <c r="AE119" s="12">
        <f>Aggregate_Efficiency_Decarboniz!AE48</f>
        <v>3.0000000000000027E-2</v>
      </c>
      <c r="AF119" s="12">
        <f>Aggregate_Efficiency_Decarboniz!AF48</f>
        <v>2.4000000000000021E-2</v>
      </c>
      <c r="AG119" s="12">
        <f>Aggregate_Efficiency_Decarboniz!AG48</f>
        <v>1.8000000000000016E-2</v>
      </c>
      <c r="AH119" s="12">
        <f>Aggregate_Efficiency_Decarboniz!AH48</f>
        <v>1.19999999999999E-2</v>
      </c>
      <c r="AI119" s="12">
        <f>Aggregate_Efficiency_Decarboniz!AI48</f>
        <v>6.0000000000000053E-3</v>
      </c>
      <c r="AJ119" s="48">
        <f>Aggregate_Efficiency_Decarboniz!AJ48</f>
        <v>0</v>
      </c>
    </row>
    <row r="120" spans="1:36" x14ac:dyDescent="0.3">
      <c r="A120" s="16" t="s">
        <v>94</v>
      </c>
      <c r="B120" s="49"/>
      <c r="C120" s="103">
        <f>Aggregate_Efficiency_Decarboniz!C49</f>
        <v>0</v>
      </c>
      <c r="D120" s="26">
        <f>Aggregate_Efficiency_Decarboniz!D49</f>
        <v>0</v>
      </c>
      <c r="E120" s="26">
        <f>Aggregate_Efficiency_Decarboniz!E49</f>
        <v>0</v>
      </c>
      <c r="F120" s="26">
        <f>Aggregate_Efficiency_Decarboniz!F49</f>
        <v>0</v>
      </c>
      <c r="G120" s="26">
        <f>Aggregate_Efficiency_Decarboniz!G49</f>
        <v>0</v>
      </c>
      <c r="H120" s="26">
        <f>Aggregate_Efficiency_Decarboniz!H49</f>
        <v>0</v>
      </c>
      <c r="I120" s="26">
        <f>Aggregate_Efficiency_Decarboniz!I49</f>
        <v>0</v>
      </c>
      <c r="J120" s="26">
        <f>Aggregate_Efficiency_Decarboniz!J49</f>
        <v>0</v>
      </c>
      <c r="K120" s="26">
        <f>Aggregate_Efficiency_Decarboniz!K49</f>
        <v>0</v>
      </c>
      <c r="L120" s="26">
        <f>Aggregate_Efficiency_Decarboniz!L49</f>
        <v>0</v>
      </c>
      <c r="M120" s="26">
        <f>Aggregate_Efficiency_Decarboniz!M49</f>
        <v>0</v>
      </c>
      <c r="N120" s="26">
        <f>Aggregate_Efficiency_Decarboniz!N49</f>
        <v>0</v>
      </c>
      <c r="O120" s="26">
        <f>Aggregate_Efficiency_Decarboniz!O49</f>
        <v>0</v>
      </c>
      <c r="P120" s="26">
        <f>Aggregate_Efficiency_Decarboniz!P49</f>
        <v>0</v>
      </c>
      <c r="Q120" s="26">
        <f>Aggregate_Efficiency_Decarboniz!Q49</f>
        <v>0</v>
      </c>
      <c r="R120" s="26">
        <f>Aggregate_Efficiency_Decarboniz!R49</f>
        <v>0</v>
      </c>
      <c r="S120" s="26">
        <f>Aggregate_Efficiency_Decarboniz!S49</f>
        <v>0</v>
      </c>
      <c r="T120" s="26">
        <f>Aggregate_Efficiency_Decarboniz!T49</f>
        <v>0</v>
      </c>
      <c r="U120" s="26">
        <f>Aggregate_Efficiency_Decarboniz!U49</f>
        <v>0</v>
      </c>
      <c r="V120" s="26">
        <f>Aggregate_Efficiency_Decarboniz!V49</f>
        <v>0</v>
      </c>
      <c r="W120" s="26">
        <f>Aggregate_Efficiency_Decarboniz!W49</f>
        <v>0</v>
      </c>
      <c r="X120" s="26">
        <f>Aggregate_Efficiency_Decarboniz!X49</f>
        <v>0</v>
      </c>
      <c r="Y120" s="26">
        <f>Aggregate_Efficiency_Decarboniz!Y49</f>
        <v>0</v>
      </c>
      <c r="Z120" s="26">
        <f>Aggregate_Efficiency_Decarboniz!Z49</f>
        <v>0</v>
      </c>
      <c r="AA120" s="26">
        <f>Aggregate_Efficiency_Decarboniz!AA49</f>
        <v>0</v>
      </c>
      <c r="AB120" s="26">
        <f>Aggregate_Efficiency_Decarboniz!AB49</f>
        <v>0</v>
      </c>
      <c r="AC120" s="26">
        <f>Aggregate_Efficiency_Decarboniz!AC49</f>
        <v>0</v>
      </c>
      <c r="AD120" s="26">
        <f>Aggregate_Efficiency_Decarboniz!AD49</f>
        <v>0</v>
      </c>
      <c r="AE120" s="26">
        <f>Aggregate_Efficiency_Decarboniz!AE49</f>
        <v>0</v>
      </c>
      <c r="AF120" s="26">
        <f>Aggregate_Efficiency_Decarboniz!AF49</f>
        <v>0</v>
      </c>
      <c r="AG120" s="26">
        <f>Aggregate_Efficiency_Decarboniz!AG49</f>
        <v>0</v>
      </c>
      <c r="AH120" s="26">
        <f>Aggregate_Efficiency_Decarboniz!AH49</f>
        <v>0</v>
      </c>
      <c r="AI120" s="26">
        <f>Aggregate_Efficiency_Decarboniz!AI49</f>
        <v>0</v>
      </c>
      <c r="AJ120" s="46">
        <f>Aggregate_Efficiency_Decarboniz!AJ49</f>
        <v>0</v>
      </c>
    </row>
    <row r="121" spans="1:36" x14ac:dyDescent="0.3">
      <c r="A121" s="7" t="s">
        <v>408</v>
      </c>
      <c r="B121" s="29"/>
      <c r="C121" s="104">
        <f>Aggregate_Efficiency_Decarboniz!C50</f>
        <v>0.78928161425232701</v>
      </c>
      <c r="D121" s="8">
        <f>Aggregate_Efficiency_Decarboniz!D50</f>
        <v>0.78269748436229358</v>
      </c>
      <c r="E121" s="8">
        <f>Aggregate_Efficiency_Decarboniz!E50</f>
        <v>0.79580951896968766</v>
      </c>
      <c r="F121" s="8">
        <f>Aggregate_Efficiency_Decarboniz!F50</f>
        <v>0.79856738949013595</v>
      </c>
      <c r="G121" s="8">
        <f>Aggregate_Efficiency_Decarboniz!G50</f>
        <v>0.78008788996174661</v>
      </c>
      <c r="H121" s="8">
        <f>Aggregate_Efficiency_Decarboniz!H50</f>
        <v>0.80941796265564026</v>
      </c>
      <c r="I121" s="8">
        <f>Aggregate_Efficiency_Decarboniz!I50</f>
        <v>0.78051017827508162</v>
      </c>
      <c r="J121" s="8">
        <f>Aggregate_Efficiency_Decarboniz!J50</f>
        <v>0.7516023938945231</v>
      </c>
      <c r="K121" s="8">
        <f>Aggregate_Efficiency_Decarboniz!K50</f>
        <v>0.72269460951396447</v>
      </c>
      <c r="L121" s="8">
        <f>Aggregate_Efficiency_Decarboniz!L50</f>
        <v>0.69378682513340595</v>
      </c>
      <c r="M121" s="8">
        <f>Aggregate_Efficiency_Decarboniz!M50</f>
        <v>0.66487904075284732</v>
      </c>
      <c r="N121" s="8">
        <f>Aggregate_Efficiency_Decarboniz!N50</f>
        <v>0.6359712563722888</v>
      </c>
      <c r="O121" s="8">
        <f>Aggregate_Efficiency_Decarboniz!O50</f>
        <v>0.60706347199173016</v>
      </c>
      <c r="P121" s="8">
        <f>Aggregate_Efficiency_Decarboniz!P50</f>
        <v>0.57815568761117164</v>
      </c>
      <c r="Q121" s="8">
        <f>Aggregate_Efficiency_Decarboniz!Q50</f>
        <v>0.54924790323061301</v>
      </c>
      <c r="R121" s="8">
        <f>Aggregate_Efficiency_Decarboniz!R50</f>
        <v>0.52034011885005449</v>
      </c>
      <c r="S121" s="8">
        <f>Aggregate_Efficiency_Decarboniz!S50</f>
        <v>0.49143233446949591</v>
      </c>
      <c r="T121" s="8">
        <f>Aggregate_Efficiency_Decarboniz!T50</f>
        <v>0.46252455008893728</v>
      </c>
      <c r="U121" s="8">
        <f>Aggregate_Efficiency_Decarboniz!U50</f>
        <v>0.4336167657083787</v>
      </c>
      <c r="V121" s="8">
        <f>Aggregate_Efficiency_Decarboniz!V50</f>
        <v>0.40470898132782013</v>
      </c>
      <c r="W121" s="8">
        <f>Aggregate_Efficiency_Decarboniz!W50</f>
        <v>0.37580119694726155</v>
      </c>
      <c r="X121" s="8">
        <f>Aggregate_Efficiency_Decarboniz!X50</f>
        <v>0.34689341256670297</v>
      </c>
      <c r="Y121" s="8">
        <f>Aggregate_Efficiency_Decarboniz!Y50</f>
        <v>0.3179856281861444</v>
      </c>
      <c r="Z121" s="8">
        <f>Aggregate_Efficiency_Decarboniz!Z50</f>
        <v>0.28907784380558577</v>
      </c>
      <c r="AA121" s="8">
        <f>Aggregate_Efficiency_Decarboniz!AA50</f>
        <v>0.26017005942502724</v>
      </c>
      <c r="AB121" s="8">
        <f>Aggregate_Efficiency_Decarboniz!AB50</f>
        <v>0.23126227504446872</v>
      </c>
      <c r="AC121" s="8">
        <f>Aggregate_Efficiency_Decarboniz!AC50</f>
        <v>0.20235449066391009</v>
      </c>
      <c r="AD121" s="8">
        <f>Aggregate_Efficiency_Decarboniz!AD50</f>
        <v>0.17344670628335157</v>
      </c>
      <c r="AE121" s="8">
        <f>Aggregate_Efficiency_Decarboniz!AE50</f>
        <v>0.14453892190279294</v>
      </c>
      <c r="AF121" s="8">
        <f>Aggregate_Efficiency_Decarboniz!AF50</f>
        <v>0.11563113752223431</v>
      </c>
      <c r="AG121" s="8">
        <f>Aggregate_Efficiency_Decarboniz!AG50</f>
        <v>8.6723353141675785E-2</v>
      </c>
      <c r="AH121" s="8">
        <f>Aggregate_Efficiency_Decarboniz!AH50</f>
        <v>5.7815568761117153E-2</v>
      </c>
      <c r="AI121" s="8">
        <f>Aggregate_Efficiency_Decarboniz!AI50</f>
        <v>2.8907784380558632E-2</v>
      </c>
      <c r="AJ121" s="47">
        <f>Aggregate_Efficiency_Decarboniz!AJ50</f>
        <v>0</v>
      </c>
    </row>
    <row r="122" spans="1:36" x14ac:dyDescent="0.3">
      <c r="A122" s="7" t="s">
        <v>409</v>
      </c>
      <c r="B122" s="29"/>
      <c r="C122" s="104">
        <f>Aggregate_Efficiency_Decarboniz!C51</f>
        <v>1.2661805566453703E-2</v>
      </c>
      <c r="D122" s="8">
        <f>Aggregate_Efficiency_Decarboniz!D51</f>
        <v>8.2961791003530218E-3</v>
      </c>
      <c r="E122" s="8">
        <f>Aggregate_Efficiency_Decarboniz!E51</f>
        <v>1.3484001044128301E-2</v>
      </c>
      <c r="F122" s="8">
        <f>Aggregate_Efficiency_Decarboniz!F51</f>
        <v>1.3963078579763038E-2</v>
      </c>
      <c r="G122" s="8">
        <f>Aggregate_Efficiency_Decarboniz!G51</f>
        <v>1.5486871953157818E-2</v>
      </c>
      <c r="H122" s="8">
        <f>Aggregate_Efficiency_Decarboniz!H51</f>
        <v>8.7150880548433601E-3</v>
      </c>
      <c r="I122" s="8">
        <f>Aggregate_Efficiency_Decarboniz!I51</f>
        <v>9.1181206243132404E-3</v>
      </c>
      <c r="J122" s="8">
        <f>Aggregate_Efficiency_Decarboniz!J51</f>
        <v>9.5211531937831207E-3</v>
      </c>
      <c r="K122" s="8">
        <f>Aggregate_Efficiency_Decarboniz!K51</f>
        <v>9.9241857632529993E-3</v>
      </c>
      <c r="L122" s="8">
        <f>Aggregate_Efficiency_Decarboniz!L51</f>
        <v>1.032721833272288E-2</v>
      </c>
      <c r="M122" s="8">
        <f>Aggregate_Efficiency_Decarboniz!M51</f>
        <v>1.073025090219276E-2</v>
      </c>
      <c r="N122" s="8">
        <f>Aggregate_Efficiency_Decarboniz!N51</f>
        <v>1.113328347166264E-2</v>
      </c>
      <c r="O122" s="8">
        <f>Aggregate_Efficiency_Decarboniz!O51</f>
        <v>1.1536316041132521E-2</v>
      </c>
      <c r="P122" s="8">
        <f>Aggregate_Efficiency_Decarboniz!P51</f>
        <v>1.1939348610602401E-2</v>
      </c>
      <c r="Q122" s="8">
        <f>Aggregate_Efficiency_Decarboniz!Q51</f>
        <v>1.2342381180072279E-2</v>
      </c>
      <c r="R122" s="8">
        <f>Aggregate_Efficiency_Decarboniz!R51</f>
        <v>1.2745413749542162E-2</v>
      </c>
      <c r="S122" s="8">
        <f>Aggregate_Efficiency_Decarboniz!S51</f>
        <v>1.314844631901204E-2</v>
      </c>
      <c r="T122" s="8">
        <f>Aggregate_Efficiency_Decarboniz!T51</f>
        <v>1.3551478888481919E-2</v>
      </c>
      <c r="U122" s="8">
        <f>Aggregate_Efficiency_Decarboniz!U51</f>
        <v>1.3954511457951801E-2</v>
      </c>
      <c r="V122" s="8">
        <f>Aggregate_Efficiency_Decarboniz!V51</f>
        <v>1.4357544027421679E-2</v>
      </c>
      <c r="W122" s="8">
        <f>Aggregate_Efficiency_Decarboniz!W51</f>
        <v>1.4760576596891561E-2</v>
      </c>
      <c r="X122" s="8">
        <f>Aggregate_Efficiency_Decarboniz!X51</f>
        <v>1.516360916636144E-2</v>
      </c>
      <c r="Y122" s="8">
        <f>Aggregate_Efficiency_Decarboniz!Y51</f>
        <v>1.5566641735831319E-2</v>
      </c>
      <c r="Z122" s="8">
        <f>Aggregate_Efficiency_Decarboniz!Z51</f>
        <v>1.5969674305301201E-2</v>
      </c>
      <c r="AA122" s="8">
        <f>Aggregate_Efficiency_Decarboniz!AA51</f>
        <v>1.6372706874771079E-2</v>
      </c>
      <c r="AB122" s="8">
        <f>Aggregate_Efficiency_Decarboniz!AB51</f>
        <v>1.6775739444240961E-2</v>
      </c>
      <c r="AC122" s="8">
        <f>Aggregate_Efficiency_Decarboniz!AC51</f>
        <v>1.717877201371084E-2</v>
      </c>
      <c r="AD122" s="8">
        <f>Aggregate_Efficiency_Decarboniz!AD51</f>
        <v>1.7581804583180718E-2</v>
      </c>
      <c r="AE122" s="8">
        <f>Aggregate_Efficiency_Decarboniz!AE51</f>
        <v>1.7984837152650601E-2</v>
      </c>
      <c r="AF122" s="8">
        <f>Aggregate_Efficiency_Decarboniz!AF51</f>
        <v>1.8387869722120479E-2</v>
      </c>
      <c r="AG122" s="8">
        <f>Aggregate_Efficiency_Decarboniz!AG51</f>
        <v>1.8790902291590361E-2</v>
      </c>
      <c r="AH122" s="8">
        <f>Aggregate_Efficiency_Decarboniz!AH51</f>
        <v>1.919393486106024E-2</v>
      </c>
      <c r="AI122" s="8">
        <f>Aggregate_Efficiency_Decarboniz!AI51</f>
        <v>1.9596967430530118E-2</v>
      </c>
      <c r="AJ122" s="47">
        <f>Aggregate_Efficiency_Decarboniz!AJ51</f>
        <v>0.02</v>
      </c>
    </row>
    <row r="123" spans="1:36" x14ac:dyDescent="0.3">
      <c r="A123" s="7" t="s">
        <v>410</v>
      </c>
      <c r="B123" s="29"/>
      <c r="C123" s="104">
        <f>Aggregate_Efficiency_Decarboniz!C52</f>
        <v>8.6444217443488718E-3</v>
      </c>
      <c r="D123" s="8">
        <f>Aggregate_Efficiency_Decarboniz!D52</f>
        <v>1.2388317711841757E-2</v>
      </c>
      <c r="E123" s="8">
        <f>Aggregate_Efficiency_Decarboniz!E52</f>
        <v>1.3887209022425151E-2</v>
      </c>
      <c r="F123" s="8">
        <f>Aggregate_Efficiency_Decarboniz!F52</f>
        <v>1.356817749271938E-2</v>
      </c>
      <c r="G123" s="8">
        <f>Aggregate_Efficiency_Decarboniz!G52</f>
        <v>1.4002278610745685E-2</v>
      </c>
      <c r="H123" s="8">
        <f>Aggregate_Efficiency_Decarboniz!H52</f>
        <v>8.0226929124449457E-3</v>
      </c>
      <c r="I123" s="8">
        <f>Aggregate_Efficiency_Decarboniz!I52</f>
        <v>9.1647395941433403E-3</v>
      </c>
      <c r="J123" s="8">
        <f>Aggregate_Efficiency_Decarboniz!J52</f>
        <v>1.0306786275841735E-2</v>
      </c>
      <c r="K123" s="8">
        <f>Aggregate_Efficiency_Decarboniz!K52</f>
        <v>1.144883295754013E-2</v>
      </c>
      <c r="L123" s="8">
        <f>Aggregate_Efficiency_Decarboniz!L52</f>
        <v>1.2590879639238526E-2</v>
      </c>
      <c r="M123" s="8">
        <f>Aggregate_Efficiency_Decarboniz!M52</f>
        <v>1.3732926320936919E-2</v>
      </c>
      <c r="N123" s="8">
        <f>Aggregate_Efficiency_Decarboniz!N52</f>
        <v>1.4874973002635315E-2</v>
      </c>
      <c r="O123" s="8">
        <f>Aggregate_Efficiency_Decarboniz!O52</f>
        <v>1.6017019684333708E-2</v>
      </c>
      <c r="P123" s="8">
        <f>Aggregate_Efficiency_Decarboniz!P52</f>
        <v>1.7159066366032105E-2</v>
      </c>
      <c r="Q123" s="8">
        <f>Aggregate_Efficiency_Decarboniz!Q52</f>
        <v>1.8301113047730501E-2</v>
      </c>
      <c r="R123" s="8">
        <f>Aggregate_Efficiency_Decarboniz!R52</f>
        <v>1.9443159729428894E-2</v>
      </c>
      <c r="S123" s="8">
        <f>Aggregate_Efficiency_Decarboniz!S52</f>
        <v>2.0585206411127287E-2</v>
      </c>
      <c r="T123" s="8">
        <f>Aggregate_Efficiency_Decarboniz!T52</f>
        <v>2.1727253092825687E-2</v>
      </c>
      <c r="U123" s="8">
        <f>Aggregate_Efficiency_Decarboniz!U52</f>
        <v>2.2869299774524079E-2</v>
      </c>
      <c r="V123" s="8">
        <f>Aggregate_Efficiency_Decarboniz!V52</f>
        <v>2.4011346456222472E-2</v>
      </c>
      <c r="W123" s="8">
        <f>Aggregate_Efficiency_Decarboniz!W52</f>
        <v>2.5153393137920865E-2</v>
      </c>
      <c r="X123" s="8">
        <f>Aggregate_Efficiency_Decarboniz!X52</f>
        <v>2.6295439819619265E-2</v>
      </c>
      <c r="Y123" s="8">
        <f>Aggregate_Efficiency_Decarboniz!Y52</f>
        <v>2.7437486501317658E-2</v>
      </c>
      <c r="Z123" s="8">
        <f>Aggregate_Efficiency_Decarboniz!Z52</f>
        <v>2.8579533183016058E-2</v>
      </c>
      <c r="AA123" s="8">
        <f>Aggregate_Efficiency_Decarboniz!AA52</f>
        <v>2.9721579864714451E-2</v>
      </c>
      <c r="AB123" s="8">
        <f>Aggregate_Efficiency_Decarboniz!AB52</f>
        <v>3.0863626546412844E-2</v>
      </c>
      <c r="AC123" s="8">
        <f>Aggregate_Efficiency_Decarboniz!AC52</f>
        <v>3.2005673228111237E-2</v>
      </c>
      <c r="AD123" s="8">
        <f>Aggregate_Efficiency_Decarboniz!AD52</f>
        <v>3.314771990980963E-2</v>
      </c>
      <c r="AE123" s="8">
        <f>Aggregate_Efficiency_Decarboniz!AE52</f>
        <v>3.4289766591508029E-2</v>
      </c>
      <c r="AF123" s="8">
        <f>Aggregate_Efficiency_Decarboniz!AF52</f>
        <v>3.5431813273206422E-2</v>
      </c>
      <c r="AG123" s="8">
        <f>Aggregate_Efficiency_Decarboniz!AG52</f>
        <v>3.6573859954904822E-2</v>
      </c>
      <c r="AH123" s="8">
        <f>Aggregate_Efficiency_Decarboniz!AH52</f>
        <v>3.7715906636603215E-2</v>
      </c>
      <c r="AI123" s="8">
        <f>Aggregate_Efficiency_Decarboniz!AI52</f>
        <v>3.8857953318301608E-2</v>
      </c>
      <c r="AJ123" s="47">
        <f>Aggregate_Efficiency_Decarboniz!AJ52</f>
        <v>0.04</v>
      </c>
    </row>
    <row r="124" spans="1:36" x14ac:dyDescent="0.3">
      <c r="A124" s="11" t="s">
        <v>411</v>
      </c>
      <c r="B124" s="50"/>
      <c r="C124" s="98">
        <f>Aggregate_Efficiency_Decarboniz!C53</f>
        <v>1.2628042934567299E-2</v>
      </c>
      <c r="D124" s="12">
        <f>Aggregate_Efficiency_Decarboniz!D53</f>
        <v>8.1164310477647317E-3</v>
      </c>
      <c r="E124" s="12">
        <f>Aggregate_Efficiency_Decarboniz!E53</f>
        <v>1.1213163682577791E-2</v>
      </c>
      <c r="F124" s="12">
        <f>Aggregate_Efficiency_Decarboniz!F53</f>
        <v>8.0613482278848909E-3</v>
      </c>
      <c r="G124" s="12">
        <f>Aggregate_Efficiency_Decarboniz!G53</f>
        <v>1.112485298454159E-2</v>
      </c>
      <c r="H124" s="12">
        <f>Aggregate_Efficiency_Decarboniz!H53</f>
        <v>1.109420681209736E-2</v>
      </c>
      <c r="I124" s="12">
        <f>Aggregate_Efficiency_Decarboniz!I53</f>
        <v>1.1412270854522455E-2</v>
      </c>
      <c r="J124" s="12">
        <f>Aggregate_Efficiency_Decarboniz!J53</f>
        <v>1.1730334896947549E-2</v>
      </c>
      <c r="K124" s="12">
        <f>Aggregate_Efficiency_Decarboniz!K53</f>
        <v>1.2048398939372644E-2</v>
      </c>
      <c r="L124" s="12">
        <f>Aggregate_Efficiency_Decarboniz!L53</f>
        <v>1.2366462981797737E-2</v>
      </c>
      <c r="M124" s="12">
        <f>Aggregate_Efficiency_Decarboniz!M53</f>
        <v>1.2684527024222831E-2</v>
      </c>
      <c r="N124" s="12">
        <f>Aggregate_Efficiency_Decarboniz!N53</f>
        <v>1.3002591066647926E-2</v>
      </c>
      <c r="O124" s="12">
        <f>Aggregate_Efficiency_Decarboniz!O53</f>
        <v>1.332065510907302E-2</v>
      </c>
      <c r="P124" s="12">
        <f>Aggregate_Efficiency_Decarboniz!P53</f>
        <v>1.3638719151498115E-2</v>
      </c>
      <c r="Q124" s="12">
        <f>Aggregate_Efficiency_Decarboniz!Q53</f>
        <v>1.3956783193923208E-2</v>
      </c>
      <c r="R124" s="12">
        <f>Aggregate_Efficiency_Decarboniz!R53</f>
        <v>1.4274847236348302E-2</v>
      </c>
      <c r="S124" s="12">
        <f>Aggregate_Efficiency_Decarboniz!S53</f>
        <v>1.4592911278773397E-2</v>
      </c>
      <c r="T124" s="12">
        <f>Aggregate_Efficiency_Decarboniz!T53</f>
        <v>1.4910975321198491E-2</v>
      </c>
      <c r="U124" s="12">
        <f>Aggregate_Efficiency_Decarboniz!U53</f>
        <v>1.5229039363623586E-2</v>
      </c>
      <c r="V124" s="12">
        <f>Aggregate_Efficiency_Decarboniz!V53</f>
        <v>1.554710340604868E-2</v>
      </c>
      <c r="W124" s="12">
        <f>Aggregate_Efficiency_Decarboniz!W53</f>
        <v>1.5865167448473775E-2</v>
      </c>
      <c r="X124" s="12">
        <f>Aggregate_Efficiency_Decarboniz!X53</f>
        <v>1.6183231490898869E-2</v>
      </c>
      <c r="Y124" s="12">
        <f>Aggregate_Efficiency_Decarboniz!Y53</f>
        <v>1.6501295533323964E-2</v>
      </c>
      <c r="Z124" s="12">
        <f>Aggregate_Efficiency_Decarboniz!Z53</f>
        <v>1.6819359575749059E-2</v>
      </c>
      <c r="AA124" s="12">
        <f>Aggregate_Efficiency_Decarboniz!AA53</f>
        <v>1.7137423618174153E-2</v>
      </c>
      <c r="AB124" s="12">
        <f>Aggregate_Efficiency_Decarboniz!AB53</f>
        <v>1.7455487660599248E-2</v>
      </c>
      <c r="AC124" s="12">
        <f>Aggregate_Efficiency_Decarboniz!AC53</f>
        <v>1.7773551703024339E-2</v>
      </c>
      <c r="AD124" s="12">
        <f>Aggregate_Efficiency_Decarboniz!AD53</f>
        <v>1.8091615745449437E-2</v>
      </c>
      <c r="AE124" s="12">
        <f>Aggregate_Efficiency_Decarboniz!AE53</f>
        <v>1.8409679787874528E-2</v>
      </c>
      <c r="AF124" s="12">
        <f>Aggregate_Efficiency_Decarboniz!AF53</f>
        <v>1.8727743830299622E-2</v>
      </c>
      <c r="AG124" s="12">
        <f>Aggregate_Efficiency_Decarboniz!AG53</f>
        <v>1.9045807872724717E-2</v>
      </c>
      <c r="AH124" s="12">
        <f>Aggregate_Efficiency_Decarboniz!AH53</f>
        <v>1.9363871915149811E-2</v>
      </c>
      <c r="AI124" s="12">
        <f>Aggregate_Efficiency_Decarboniz!AI53</f>
        <v>1.9681935957574906E-2</v>
      </c>
      <c r="AJ124" s="48">
        <f>Aggregate_Efficiency_Decarboniz!AJ53</f>
        <v>0.02</v>
      </c>
    </row>
    <row r="125" spans="1:36" x14ac:dyDescent="0.3">
      <c r="A125" s="7" t="s">
        <v>95</v>
      </c>
      <c r="B125" s="49"/>
      <c r="C125" s="104">
        <f>Aggregate_Efficiency_Decarboniz!C54</f>
        <v>0</v>
      </c>
      <c r="D125" s="8">
        <f>Aggregate_Efficiency_Decarboniz!D54</f>
        <v>0</v>
      </c>
      <c r="E125" s="8">
        <f>Aggregate_Efficiency_Decarboniz!E54</f>
        <v>0</v>
      </c>
      <c r="F125" s="8">
        <f>Aggregate_Efficiency_Decarboniz!F54</f>
        <v>0</v>
      </c>
      <c r="G125" s="8">
        <f>Aggregate_Efficiency_Decarboniz!G54</f>
        <v>0</v>
      </c>
      <c r="H125" s="8">
        <f>Aggregate_Efficiency_Decarboniz!H54</f>
        <v>0</v>
      </c>
      <c r="I125" s="8">
        <f>Aggregate_Efficiency_Decarboniz!I54</f>
        <v>0</v>
      </c>
      <c r="J125" s="8">
        <f>Aggregate_Efficiency_Decarboniz!J54</f>
        <v>0</v>
      </c>
      <c r="K125" s="8">
        <f>Aggregate_Efficiency_Decarboniz!K54</f>
        <v>0</v>
      </c>
      <c r="L125" s="8">
        <f>Aggregate_Efficiency_Decarboniz!L54</f>
        <v>0</v>
      </c>
      <c r="M125" s="8">
        <f>Aggregate_Efficiency_Decarboniz!M54</f>
        <v>0</v>
      </c>
      <c r="N125" s="8">
        <f>Aggregate_Efficiency_Decarboniz!N54</f>
        <v>0</v>
      </c>
      <c r="O125" s="8">
        <f>Aggregate_Efficiency_Decarboniz!O54</f>
        <v>0</v>
      </c>
      <c r="P125" s="8">
        <f>Aggregate_Efficiency_Decarboniz!P54</f>
        <v>0</v>
      </c>
      <c r="Q125" s="8">
        <f>Aggregate_Efficiency_Decarboniz!Q54</f>
        <v>0</v>
      </c>
      <c r="R125" s="8">
        <f>Aggregate_Efficiency_Decarboniz!R54</f>
        <v>0</v>
      </c>
      <c r="S125" s="8">
        <f>Aggregate_Efficiency_Decarboniz!S54</f>
        <v>0</v>
      </c>
      <c r="T125" s="8">
        <f>Aggregate_Efficiency_Decarboniz!T54</f>
        <v>0</v>
      </c>
      <c r="U125" s="8">
        <f>Aggregate_Efficiency_Decarboniz!U54</f>
        <v>0</v>
      </c>
      <c r="V125" s="8">
        <f>Aggregate_Efficiency_Decarboniz!V54</f>
        <v>0</v>
      </c>
      <c r="W125" s="8">
        <f>Aggregate_Efficiency_Decarboniz!W54</f>
        <v>0</v>
      </c>
      <c r="X125" s="8">
        <f>Aggregate_Efficiency_Decarboniz!X54</f>
        <v>0</v>
      </c>
      <c r="Y125" s="8">
        <f>Aggregate_Efficiency_Decarboniz!Y54</f>
        <v>0</v>
      </c>
      <c r="Z125" s="8">
        <f>Aggregate_Efficiency_Decarboniz!Z54</f>
        <v>0</v>
      </c>
      <c r="AA125" s="8">
        <f>Aggregate_Efficiency_Decarboniz!AA54</f>
        <v>0</v>
      </c>
      <c r="AB125" s="8">
        <f>Aggregate_Efficiency_Decarboniz!AB54</f>
        <v>0</v>
      </c>
      <c r="AC125" s="8">
        <f>Aggregate_Efficiency_Decarboniz!AC54</f>
        <v>0</v>
      </c>
      <c r="AD125" s="8">
        <f>Aggregate_Efficiency_Decarboniz!AD54</f>
        <v>0</v>
      </c>
      <c r="AE125" s="8">
        <f>Aggregate_Efficiency_Decarboniz!AE54</f>
        <v>0</v>
      </c>
      <c r="AF125" s="8">
        <f>Aggregate_Efficiency_Decarboniz!AF54</f>
        <v>0</v>
      </c>
      <c r="AG125" s="8">
        <f>Aggregate_Efficiency_Decarboniz!AG54</f>
        <v>0</v>
      </c>
      <c r="AH125" s="8">
        <f>Aggregate_Efficiency_Decarboniz!AH54</f>
        <v>0</v>
      </c>
      <c r="AI125" s="8">
        <f>Aggregate_Efficiency_Decarboniz!AI54</f>
        <v>0</v>
      </c>
      <c r="AJ125" s="47">
        <f>Aggregate_Efficiency_Decarboniz!AJ54</f>
        <v>0</v>
      </c>
    </row>
    <row r="126" spans="1:36" x14ac:dyDescent="0.3">
      <c r="A126" s="7" t="s">
        <v>96</v>
      </c>
      <c r="B126" s="29"/>
      <c r="C126" s="104">
        <f>Aggregate_Efficiency_Decarboniz!C55</f>
        <v>0.59862008493138708</v>
      </c>
      <c r="D126" s="8">
        <f>Aggregate_Efficiency_Decarboniz!D55</f>
        <v>0.59920454074755536</v>
      </c>
      <c r="E126" s="8">
        <f>Aggregate_Efficiency_Decarboniz!E55</f>
        <v>0.60084937836448959</v>
      </c>
      <c r="F126" s="8">
        <f>Aggregate_Efficiency_Decarboniz!F55</f>
        <v>0.59317469375734944</v>
      </c>
      <c r="G126" s="8">
        <f>Aggregate_Efficiency_Decarboniz!G55</f>
        <v>0.56832400092638036</v>
      </c>
      <c r="H126" s="8">
        <f>Aggregate_Efficiency_Decarboniz!H55</f>
        <v>0.6952217855078191</v>
      </c>
      <c r="I126" s="8">
        <f>Aggregate_Efficiency_Decarboniz!I55</f>
        <v>0.670392436025397</v>
      </c>
      <c r="J126" s="8">
        <f>Aggregate_Efficiency_Decarboniz!J55</f>
        <v>0.6455630865429749</v>
      </c>
      <c r="K126" s="8">
        <f>Aggregate_Efficiency_Decarboniz!K55</f>
        <v>0.62073373706055279</v>
      </c>
      <c r="L126" s="8">
        <f>Aggregate_Efficiency_Decarboniz!L55</f>
        <v>0.59590438757813069</v>
      </c>
      <c r="M126" s="8">
        <f>Aggregate_Efficiency_Decarboniz!M55</f>
        <v>0.57107503809570859</v>
      </c>
      <c r="N126" s="8">
        <f>Aggregate_Efficiency_Decarboniz!N55</f>
        <v>0.54624568861328648</v>
      </c>
      <c r="O126" s="8">
        <f>Aggregate_Efficiency_Decarboniz!O55</f>
        <v>0.52141633913086438</v>
      </c>
      <c r="P126" s="8">
        <f>Aggregate_Efficiency_Decarboniz!P55</f>
        <v>0.49658698964844222</v>
      </c>
      <c r="Q126" s="8">
        <f>Aggregate_Efficiency_Decarboniz!Q55</f>
        <v>0.47175764016602012</v>
      </c>
      <c r="R126" s="8">
        <f>Aggregate_Efficiency_Decarboniz!R55</f>
        <v>0.44692829068359802</v>
      </c>
      <c r="S126" s="8">
        <f>Aggregate_Efficiency_Decarboniz!S55</f>
        <v>0.42209894120117586</v>
      </c>
      <c r="T126" s="8">
        <f>Aggregate_Efficiency_Decarboniz!T55</f>
        <v>0.39726959171875376</v>
      </c>
      <c r="U126" s="8">
        <f>Aggregate_Efficiency_Decarboniz!U55</f>
        <v>0.37244024223633165</v>
      </c>
      <c r="V126" s="8">
        <f>Aggregate_Efficiency_Decarboniz!V55</f>
        <v>0.34761089275390955</v>
      </c>
      <c r="W126" s="8">
        <f>Aggregate_Efficiency_Decarboniz!W55</f>
        <v>0.32278154327148745</v>
      </c>
      <c r="X126" s="8">
        <f>Aggregate_Efficiency_Decarboniz!X55</f>
        <v>0.29795219378906534</v>
      </c>
      <c r="Y126" s="8">
        <f>Aggregate_Efficiency_Decarboniz!Y55</f>
        <v>0.27312284430664324</v>
      </c>
      <c r="Z126" s="8">
        <f>Aggregate_Efficiency_Decarboniz!Z55</f>
        <v>0.24829349482422114</v>
      </c>
      <c r="AA126" s="8">
        <f>Aggregate_Efficiency_Decarboniz!AA55</f>
        <v>0.22346414534179904</v>
      </c>
      <c r="AB126" s="8">
        <f>Aggregate_Efficiency_Decarboniz!AB55</f>
        <v>0.19863479585937693</v>
      </c>
      <c r="AC126" s="8">
        <f>Aggregate_Efficiency_Decarboniz!AC55</f>
        <v>0.17380544637695472</v>
      </c>
      <c r="AD126" s="8">
        <f>Aggregate_Efficiency_Decarboniz!AD55</f>
        <v>0.14897609689453262</v>
      </c>
      <c r="AE126" s="8">
        <f>Aggregate_Efficiency_Decarboniz!AE55</f>
        <v>0.12414674741211051</v>
      </c>
      <c r="AF126" s="8">
        <f>Aggregate_Efficiency_Decarboniz!AF55</f>
        <v>9.9317397929688411E-2</v>
      </c>
      <c r="AG126" s="8">
        <f>Aggregate_Efficiency_Decarboniz!AG55</f>
        <v>7.4488048447266308E-2</v>
      </c>
      <c r="AH126" s="8">
        <f>Aggregate_Efficiency_Decarboniz!AH55</f>
        <v>4.9658698964844206E-2</v>
      </c>
      <c r="AI126" s="8">
        <f>Aggregate_Efficiency_Decarboniz!AI55</f>
        <v>2.4829349482422103E-2</v>
      </c>
      <c r="AJ126" s="47">
        <f>Aggregate_Efficiency_Decarboniz!AJ55</f>
        <v>0</v>
      </c>
    </row>
    <row r="127" spans="1:36" x14ac:dyDescent="0.3">
      <c r="A127" s="7" t="s">
        <v>97</v>
      </c>
      <c r="B127" s="29"/>
      <c r="C127" s="104">
        <f>Aggregate_Efficiency_Decarboniz!C56</f>
        <v>8.1268146584082115E-2</v>
      </c>
      <c r="D127" s="8">
        <f>Aggregate_Efficiency_Decarboniz!D56</f>
        <v>8.1522539094486007E-2</v>
      </c>
      <c r="E127" s="8">
        <f>Aggregate_Efficiency_Decarboniz!E56</f>
        <v>8.7493826690596466E-2</v>
      </c>
      <c r="F127" s="8">
        <f>Aggregate_Efficiency_Decarboniz!F56</f>
        <v>8.4348042582797683E-2</v>
      </c>
      <c r="G127" s="8">
        <f>Aggregate_Efficiency_Decarboniz!G56</f>
        <v>0.10926921110308162</v>
      </c>
      <c r="H127" s="8">
        <f>Aggregate_Efficiency_Decarboniz!H56</f>
        <v>6.0417283991521201E-2</v>
      </c>
      <c r="I127" s="8">
        <f>Aggregate_Efficiency_Decarboniz!I56</f>
        <v>5.9688095277538301E-2</v>
      </c>
      <c r="J127" s="8">
        <f>Aggregate_Efficiency_Decarboniz!J56</f>
        <v>5.8958906563555402E-2</v>
      </c>
      <c r="K127" s="8">
        <f>Aggregate_Efficiency_Decarboniz!K56</f>
        <v>5.8229717849572503E-2</v>
      </c>
      <c r="L127" s="8">
        <f>Aggregate_Efficiency_Decarboniz!L56</f>
        <v>5.7500529135589604E-2</v>
      </c>
      <c r="M127" s="8">
        <f>Aggregate_Efficiency_Decarboniz!M56</f>
        <v>5.6771340421606697E-2</v>
      </c>
      <c r="N127" s="8">
        <f>Aggregate_Efficiency_Decarboniz!N56</f>
        <v>5.6042151707623798E-2</v>
      </c>
      <c r="O127" s="8">
        <f>Aggregate_Efficiency_Decarboniz!O56</f>
        <v>5.5312962993640899E-2</v>
      </c>
      <c r="P127" s="8">
        <f>Aggregate_Efficiency_Decarboniz!P56</f>
        <v>5.4583774279658E-2</v>
      </c>
      <c r="Q127" s="8">
        <f>Aggregate_Efficiency_Decarboniz!Q56</f>
        <v>5.38545855656751E-2</v>
      </c>
      <c r="R127" s="8">
        <f>Aggregate_Efficiency_Decarboniz!R56</f>
        <v>5.3125396851692201E-2</v>
      </c>
      <c r="S127" s="8">
        <f>Aggregate_Efficiency_Decarboniz!S56</f>
        <v>5.2396208137709302E-2</v>
      </c>
      <c r="T127" s="8">
        <f>Aggregate_Efficiency_Decarboniz!T56</f>
        <v>5.1667019423726403E-2</v>
      </c>
      <c r="U127" s="8">
        <f>Aggregate_Efficiency_Decarboniz!U56</f>
        <v>5.0937830709743503E-2</v>
      </c>
      <c r="V127" s="8">
        <f>Aggregate_Efficiency_Decarboniz!V56</f>
        <v>5.0208641995760597E-2</v>
      </c>
      <c r="W127" s="8">
        <f>Aggregate_Efficiency_Decarboniz!W56</f>
        <v>4.9479453281777705E-2</v>
      </c>
      <c r="X127" s="8">
        <f>Aggregate_Efficiency_Decarboniz!X56</f>
        <v>4.8750264567794799E-2</v>
      </c>
      <c r="Y127" s="8">
        <f>Aggregate_Efficiency_Decarboniz!Y56</f>
        <v>4.80210758538119E-2</v>
      </c>
      <c r="Z127" s="8">
        <f>Aggregate_Efficiency_Decarboniz!Z56</f>
        <v>4.7291887139829E-2</v>
      </c>
      <c r="AA127" s="8">
        <f>Aggregate_Efficiency_Decarboniz!AA56</f>
        <v>4.6562698425846101E-2</v>
      </c>
      <c r="AB127" s="8">
        <f>Aggregate_Efficiency_Decarboniz!AB56</f>
        <v>4.5833509711863202E-2</v>
      </c>
      <c r="AC127" s="8">
        <f>Aggregate_Efficiency_Decarboniz!AC56</f>
        <v>4.5104320997880303E-2</v>
      </c>
      <c r="AD127" s="8">
        <f>Aggregate_Efficiency_Decarboniz!AD56</f>
        <v>4.4375132283897403E-2</v>
      </c>
      <c r="AE127" s="8">
        <f>Aggregate_Efficiency_Decarboniz!AE56</f>
        <v>4.3645943569914497E-2</v>
      </c>
      <c r="AF127" s="8">
        <f>Aggregate_Efficiency_Decarboniz!AF56</f>
        <v>4.2916754855931605E-2</v>
      </c>
      <c r="AG127" s="8">
        <f>Aggregate_Efficiency_Decarboniz!AG56</f>
        <v>4.2187566141948699E-2</v>
      </c>
      <c r="AH127" s="8">
        <f>Aggregate_Efficiency_Decarboniz!AH56</f>
        <v>4.1458377427965806E-2</v>
      </c>
      <c r="AI127" s="8">
        <f>Aggregate_Efficiency_Decarboniz!AI56</f>
        <v>4.07291887139829E-2</v>
      </c>
      <c r="AJ127" s="47">
        <f>Aggregate_Efficiency_Decarboniz!AJ56</f>
        <v>0.04</v>
      </c>
    </row>
    <row r="128" spans="1:36" x14ac:dyDescent="0.3">
      <c r="A128" s="7" t="s">
        <v>98</v>
      </c>
      <c r="B128" s="29"/>
      <c r="C128" s="104">
        <f>Aggregate_Efficiency_Decarboniz!C57</f>
        <v>0</v>
      </c>
      <c r="D128" s="8">
        <f>Aggregate_Efficiency_Decarboniz!D57</f>
        <v>0</v>
      </c>
      <c r="E128" s="8">
        <f>Aggregate_Efficiency_Decarboniz!E57</f>
        <v>0</v>
      </c>
      <c r="F128" s="8">
        <f>Aggregate_Efficiency_Decarboniz!F57</f>
        <v>0</v>
      </c>
      <c r="G128" s="8">
        <f>Aggregate_Efficiency_Decarboniz!G57</f>
        <v>0</v>
      </c>
      <c r="H128" s="8">
        <f>Aggregate_Efficiency_Decarboniz!H57</f>
        <v>0</v>
      </c>
      <c r="I128" s="8">
        <f>Aggregate_Efficiency_Decarboniz!I57</f>
        <v>0</v>
      </c>
      <c r="J128" s="8">
        <f>Aggregate_Efficiency_Decarboniz!J57</f>
        <v>0</v>
      </c>
      <c r="K128" s="8">
        <f>Aggregate_Efficiency_Decarboniz!K57</f>
        <v>0</v>
      </c>
      <c r="L128" s="8">
        <f>Aggregate_Efficiency_Decarboniz!L57</f>
        <v>0</v>
      </c>
      <c r="M128" s="8">
        <f>Aggregate_Efficiency_Decarboniz!M57</f>
        <v>0</v>
      </c>
      <c r="N128" s="8">
        <f>Aggregate_Efficiency_Decarboniz!N57</f>
        <v>0</v>
      </c>
      <c r="O128" s="8">
        <f>Aggregate_Efficiency_Decarboniz!O57</f>
        <v>0</v>
      </c>
      <c r="P128" s="8">
        <f>Aggregate_Efficiency_Decarboniz!P57</f>
        <v>0</v>
      </c>
      <c r="Q128" s="8">
        <f>Aggregate_Efficiency_Decarboniz!Q57</f>
        <v>0</v>
      </c>
      <c r="R128" s="8">
        <f>Aggregate_Efficiency_Decarboniz!R57</f>
        <v>0</v>
      </c>
      <c r="S128" s="8">
        <f>Aggregate_Efficiency_Decarboniz!S57</f>
        <v>0</v>
      </c>
      <c r="T128" s="8">
        <f>Aggregate_Efficiency_Decarboniz!T57</f>
        <v>0</v>
      </c>
      <c r="U128" s="8">
        <f>Aggregate_Efficiency_Decarboniz!U57</f>
        <v>0</v>
      </c>
      <c r="V128" s="8">
        <f>Aggregate_Efficiency_Decarboniz!V57</f>
        <v>0</v>
      </c>
      <c r="W128" s="8">
        <f>Aggregate_Efficiency_Decarboniz!W57</f>
        <v>0</v>
      </c>
      <c r="X128" s="8">
        <f>Aggregate_Efficiency_Decarboniz!X57</f>
        <v>0</v>
      </c>
      <c r="Y128" s="8">
        <f>Aggregate_Efficiency_Decarboniz!Y57</f>
        <v>0</v>
      </c>
      <c r="Z128" s="8">
        <f>Aggregate_Efficiency_Decarboniz!Z57</f>
        <v>0</v>
      </c>
      <c r="AA128" s="8">
        <f>Aggregate_Efficiency_Decarboniz!AA57</f>
        <v>0</v>
      </c>
      <c r="AB128" s="8">
        <f>Aggregate_Efficiency_Decarboniz!AB57</f>
        <v>0</v>
      </c>
      <c r="AC128" s="8">
        <f>Aggregate_Efficiency_Decarboniz!AC57</f>
        <v>6.9388939039072284E-17</v>
      </c>
      <c r="AD128" s="8">
        <f>Aggregate_Efficiency_Decarboniz!AD57</f>
        <v>6.9388939039072284E-17</v>
      </c>
      <c r="AE128" s="8">
        <f>Aggregate_Efficiency_Decarboniz!AE57</f>
        <v>-1.3877787807814457E-16</v>
      </c>
      <c r="AF128" s="8">
        <f>Aggregate_Efficiency_Decarboniz!AF57</f>
        <v>7.6327832942979512E-17</v>
      </c>
      <c r="AG128" s="8">
        <f>Aggregate_Efficiency_Decarboniz!AG57</f>
        <v>8.3266726846886741E-17</v>
      </c>
      <c r="AH128" s="8">
        <f>Aggregate_Efficiency_Decarboniz!AH57</f>
        <v>-1.3877787807814457E-16</v>
      </c>
      <c r="AI128" s="8">
        <f>Aggregate_Efficiency_Decarboniz!AI57</f>
        <v>-1.3877787807814457E-16</v>
      </c>
      <c r="AJ128" s="47">
        <f>Aggregate_Efficiency_Decarboniz!AJ57</f>
        <v>0</v>
      </c>
    </row>
    <row r="129" spans="1:38" x14ac:dyDescent="0.3">
      <c r="A129" s="11" t="s">
        <v>99</v>
      </c>
      <c r="B129" s="50"/>
      <c r="C129" s="98">
        <f>Aggregate_Efficiency_Decarboniz!C58</f>
        <v>0.11153732078770458</v>
      </c>
      <c r="D129" s="12">
        <f>Aggregate_Efficiency_Decarboniz!D58</f>
        <v>0.12514662995866643</v>
      </c>
      <c r="E129" s="12">
        <f>Aggregate_Efficiency_Decarboniz!E58</f>
        <v>0.13516367089391351</v>
      </c>
      <c r="F129" s="12">
        <f>Aggregate_Efficiency_Decarboniz!F58</f>
        <v>0.14874171851790705</v>
      </c>
      <c r="G129" s="12">
        <f>Aggregate_Efficiency_Decarboniz!G58</f>
        <v>0.13776063239904082</v>
      </c>
      <c r="H129" s="12">
        <f>Aggregate_Efficiency_Decarboniz!H58</f>
        <v>6.95970487356318E-2</v>
      </c>
      <c r="I129" s="12">
        <f>Aggregate_Efficiency_Decarboniz!I58</f>
        <v>6.9254296995073517E-2</v>
      </c>
      <c r="J129" s="12">
        <f>Aggregate_Efficiency_Decarboniz!J58</f>
        <v>6.8911545254515247E-2</v>
      </c>
      <c r="K129" s="12">
        <f>Aggregate_Efficiency_Decarboniz!K58</f>
        <v>6.8568793513956963E-2</v>
      </c>
      <c r="L129" s="12">
        <f>Aggregate_Efficiency_Decarboniz!L58</f>
        <v>6.822604177339868E-2</v>
      </c>
      <c r="M129" s="12">
        <f>Aggregate_Efficiency_Decarboniz!M58</f>
        <v>6.788329003284041E-2</v>
      </c>
      <c r="N129" s="12">
        <f>Aggregate_Efficiency_Decarboniz!N58</f>
        <v>6.7540538292282126E-2</v>
      </c>
      <c r="O129" s="12">
        <f>Aggregate_Efficiency_Decarboniz!O58</f>
        <v>6.7197786551723843E-2</v>
      </c>
      <c r="P129" s="12">
        <f>Aggregate_Efficiency_Decarboniz!P58</f>
        <v>6.6855034811165573E-2</v>
      </c>
      <c r="Q129" s="12">
        <f>Aggregate_Efficiency_Decarboniz!Q58</f>
        <v>6.6512283070607289E-2</v>
      </c>
      <c r="R129" s="12">
        <f>Aggregate_Efficiency_Decarboniz!R58</f>
        <v>6.616953133004902E-2</v>
      </c>
      <c r="S129" s="12">
        <f>Aggregate_Efficiency_Decarboniz!S58</f>
        <v>6.5826779589490736E-2</v>
      </c>
      <c r="T129" s="12">
        <f>Aggregate_Efficiency_Decarboniz!T58</f>
        <v>6.5484027848932452E-2</v>
      </c>
      <c r="U129" s="12">
        <f>Aggregate_Efficiency_Decarboniz!U58</f>
        <v>6.5141276108374183E-2</v>
      </c>
      <c r="V129" s="12">
        <f>Aggregate_Efficiency_Decarboniz!V58</f>
        <v>6.4798524367815899E-2</v>
      </c>
      <c r="W129" s="12">
        <f>Aggregate_Efficiency_Decarboniz!W58</f>
        <v>6.4455772627257615E-2</v>
      </c>
      <c r="X129" s="12">
        <f>Aggregate_Efficiency_Decarboniz!X58</f>
        <v>6.4113020886699346E-2</v>
      </c>
      <c r="Y129" s="12">
        <f>Aggregate_Efficiency_Decarboniz!Y58</f>
        <v>6.3770269146141062E-2</v>
      </c>
      <c r="Z129" s="12">
        <f>Aggregate_Efficiency_Decarboniz!Z58</f>
        <v>6.3427517405582778E-2</v>
      </c>
      <c r="AA129" s="12">
        <f>Aggregate_Efficiency_Decarboniz!AA58</f>
        <v>6.3084765665024509E-2</v>
      </c>
      <c r="AB129" s="12">
        <f>Aggregate_Efficiency_Decarboniz!AB58</f>
        <v>6.2742013924466225E-2</v>
      </c>
      <c r="AC129" s="12">
        <f>Aggregate_Efficiency_Decarboniz!AC58</f>
        <v>6.2399262183907948E-2</v>
      </c>
      <c r="AD129" s="12">
        <f>Aggregate_Efficiency_Decarboniz!AD58</f>
        <v>6.2056510443349672E-2</v>
      </c>
      <c r="AE129" s="12">
        <f>Aggregate_Efficiency_Decarboniz!AE58</f>
        <v>6.1713758702791388E-2</v>
      </c>
      <c r="AF129" s="12">
        <f>Aggregate_Efficiency_Decarboniz!AF58</f>
        <v>6.1371006962233111E-2</v>
      </c>
      <c r="AG129" s="12">
        <f>Aggregate_Efficiency_Decarboniz!AG58</f>
        <v>6.1028255221674835E-2</v>
      </c>
      <c r="AH129" s="12">
        <f>Aggregate_Efficiency_Decarboniz!AH58</f>
        <v>6.0685503481116551E-2</v>
      </c>
      <c r="AI129" s="12">
        <f>Aggregate_Efficiency_Decarboniz!AI58</f>
        <v>6.0342751740558281E-2</v>
      </c>
      <c r="AJ129" s="48">
        <f>Aggregate_Efficiency_Decarboniz!AJ58</f>
        <v>0.06</v>
      </c>
    </row>
    <row r="130" spans="1:38" x14ac:dyDescent="0.3">
      <c r="C130" s="4"/>
      <c r="D130" s="4"/>
      <c r="E130" s="4"/>
      <c r="F130" s="4"/>
      <c r="G130" s="4"/>
      <c r="H130" s="4"/>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row>
    <row r="131" spans="1:38" x14ac:dyDescent="0.3">
      <c r="A131" s="16" t="s">
        <v>327</v>
      </c>
      <c r="B131" s="54" t="s">
        <v>529</v>
      </c>
      <c r="C131" s="18">
        <f t="shared" ref="C131:AJ131" si="42">+C90*C83</f>
        <v>62416.462038754857</v>
      </c>
      <c r="D131" s="18">
        <f t="shared" si="42"/>
        <v>61632.806617018046</v>
      </c>
      <c r="E131" s="18">
        <f t="shared" si="42"/>
        <v>64335.267983980033</v>
      </c>
      <c r="F131" s="18">
        <f t="shared" si="42"/>
        <v>62360.706946369653</v>
      </c>
      <c r="G131" s="18">
        <f t="shared" si="42"/>
        <v>64715.457869557082</v>
      </c>
      <c r="H131" s="18">
        <f t="shared" si="42"/>
        <v>64963.051375616124</v>
      </c>
      <c r="I131" s="18">
        <f t="shared" si="42"/>
        <v>71420.631482150871</v>
      </c>
      <c r="J131" s="18">
        <f t="shared" si="42"/>
        <v>72851.603345727446</v>
      </c>
      <c r="K131" s="18">
        <f t="shared" si="42"/>
        <v>74179.552772348776</v>
      </c>
      <c r="L131" s="18">
        <f t="shared" si="42"/>
        <v>75406.349264162724</v>
      </c>
      <c r="M131" s="18">
        <f t="shared" si="42"/>
        <v>76567.607435260754</v>
      </c>
      <c r="N131" s="18">
        <f t="shared" si="42"/>
        <v>77645.080807193808</v>
      </c>
      <c r="O131" s="18">
        <f t="shared" si="42"/>
        <v>78640.436524289224</v>
      </c>
      <c r="P131" s="18">
        <f t="shared" si="42"/>
        <v>79555.304397023341</v>
      </c>
      <c r="Q131" s="18">
        <f t="shared" si="42"/>
        <v>85704.54759108703</v>
      </c>
      <c r="R131" s="18">
        <f t="shared" si="42"/>
        <v>91957.248685662984</v>
      </c>
      <c r="S131" s="18">
        <f t="shared" si="42"/>
        <v>98293.635852215753</v>
      </c>
      <c r="T131" s="18">
        <f t="shared" si="42"/>
        <v>104690.05762780024</v>
      </c>
      <c r="U131" s="18">
        <f t="shared" si="42"/>
        <v>111145.8128130741</v>
      </c>
      <c r="V131" s="18">
        <f t="shared" si="42"/>
        <v>117656.04156782656</v>
      </c>
      <c r="W131" s="18">
        <f t="shared" si="42"/>
        <v>124190.46983863389</v>
      </c>
      <c r="X131" s="18">
        <f t="shared" si="42"/>
        <v>130737.3271977463</v>
      </c>
      <c r="Y131" s="18">
        <f t="shared" si="42"/>
        <v>137282.12381334807</v>
      </c>
      <c r="Z131" s="18">
        <f t="shared" si="42"/>
        <v>143811.42248877086</v>
      </c>
      <c r="AA131" s="18">
        <f t="shared" si="42"/>
        <v>153444.08012379464</v>
      </c>
      <c r="AB131" s="18">
        <f t="shared" si="42"/>
        <v>163242.13969771971</v>
      </c>
      <c r="AC131" s="18">
        <f t="shared" si="42"/>
        <v>173189.5423065745</v>
      </c>
      <c r="AD131" s="18">
        <f t="shared" si="42"/>
        <v>183263.77808038631</v>
      </c>
      <c r="AE131" s="18">
        <f t="shared" si="42"/>
        <v>193441.93021976683</v>
      </c>
      <c r="AF131" s="18">
        <f t="shared" si="42"/>
        <v>203712.21814117889</v>
      </c>
      <c r="AG131" s="18">
        <f t="shared" si="42"/>
        <v>214052.30450610354</v>
      </c>
      <c r="AH131" s="18">
        <f t="shared" si="42"/>
        <v>224446.88462771921</v>
      </c>
      <c r="AI131" s="18">
        <f t="shared" si="42"/>
        <v>234871.71170121539</v>
      </c>
      <c r="AJ131" s="19">
        <f t="shared" si="42"/>
        <v>245316.44653042383</v>
      </c>
      <c r="AL131" s="1"/>
    </row>
    <row r="132" spans="1:38" x14ac:dyDescent="0.3">
      <c r="A132" s="7" t="s">
        <v>328</v>
      </c>
      <c r="B132" s="55" t="s">
        <v>529</v>
      </c>
      <c r="C132" s="20">
        <f t="shared" ref="C132:AJ132" si="43">+C91*C84</f>
        <v>1876.9948725052418</v>
      </c>
      <c r="D132" s="20">
        <f t="shared" si="43"/>
        <v>1843.9360134675267</v>
      </c>
      <c r="E132" s="20">
        <f t="shared" si="43"/>
        <v>1905.3378432555958</v>
      </c>
      <c r="F132" s="20">
        <f t="shared" si="43"/>
        <v>1668.4566016708482</v>
      </c>
      <c r="G132" s="20">
        <f t="shared" si="43"/>
        <v>1836.0470233786998</v>
      </c>
      <c r="H132" s="20">
        <f t="shared" si="43"/>
        <v>1901.6934855524491</v>
      </c>
      <c r="I132" s="20">
        <f t="shared" si="43"/>
        <v>5992.6336403519354</v>
      </c>
      <c r="J132" s="20">
        <f t="shared" si="43"/>
        <v>9923.5999356744105</v>
      </c>
      <c r="K132" s="20">
        <f t="shared" si="43"/>
        <v>13814.309888832378</v>
      </c>
      <c r="L132" s="20">
        <f t="shared" si="43"/>
        <v>17642.316935486087</v>
      </c>
      <c r="M132" s="20">
        <f t="shared" si="43"/>
        <v>21396.448295251164</v>
      </c>
      <c r="N132" s="20">
        <f t="shared" si="43"/>
        <v>25055.76588951136</v>
      </c>
      <c r="O132" s="20">
        <f t="shared" si="43"/>
        <v>28604.537615264639</v>
      </c>
      <c r="P132" s="20">
        <f t="shared" si="43"/>
        <v>32028.457323667575</v>
      </c>
      <c r="Q132" s="20">
        <f t="shared" si="43"/>
        <v>43444.161483703887</v>
      </c>
      <c r="R132" s="20">
        <f t="shared" si="43"/>
        <v>54763.126005046586</v>
      </c>
      <c r="S132" s="20">
        <f t="shared" si="43"/>
        <v>65867.640235473227</v>
      </c>
      <c r="T132" s="20">
        <f t="shared" si="43"/>
        <v>76645.571760209103</v>
      </c>
      <c r="U132" s="20">
        <f t="shared" si="43"/>
        <v>87010.824078686128</v>
      </c>
      <c r="V132" s="20">
        <f t="shared" si="43"/>
        <v>96886.309224627374</v>
      </c>
      <c r="W132" s="20">
        <f t="shared" si="43"/>
        <v>106183.43811180671</v>
      </c>
      <c r="X132" s="20">
        <f t="shared" si="43"/>
        <v>114836.62901692005</v>
      </c>
      <c r="Y132" s="20">
        <f t="shared" si="43"/>
        <v>122786.71192000207</v>
      </c>
      <c r="Z132" s="20">
        <f t="shared" si="43"/>
        <v>129983.63320519851</v>
      </c>
      <c r="AA132" s="20">
        <f t="shared" si="43"/>
        <v>133241.31461122137</v>
      </c>
      <c r="AB132" s="20">
        <f t="shared" si="43"/>
        <v>136250.55622485682</v>
      </c>
      <c r="AC132" s="20">
        <f t="shared" si="43"/>
        <v>139005.71668010112</v>
      </c>
      <c r="AD132" s="20">
        <f t="shared" si="43"/>
        <v>141497.26079733623</v>
      </c>
      <c r="AE132" s="20">
        <f t="shared" si="43"/>
        <v>143717.11166463353</v>
      </c>
      <c r="AF132" s="20">
        <f t="shared" si="43"/>
        <v>145666.80938940146</v>
      </c>
      <c r="AG132" s="20">
        <f t="shared" si="43"/>
        <v>147340.95393540087</v>
      </c>
      <c r="AH132" s="20">
        <f t="shared" si="43"/>
        <v>148740.2147138335</v>
      </c>
      <c r="AI132" s="20">
        <f t="shared" si="43"/>
        <v>149860.16192711715</v>
      </c>
      <c r="AJ132" s="21">
        <f t="shared" si="43"/>
        <v>150706.33260813184</v>
      </c>
      <c r="AL132" s="1"/>
    </row>
    <row r="133" spans="1:38" x14ac:dyDescent="0.3">
      <c r="A133" s="7" t="s">
        <v>329</v>
      </c>
      <c r="B133" s="55" t="s">
        <v>529</v>
      </c>
      <c r="C133" s="20">
        <f t="shared" ref="C133:AJ133" si="44">+C92*C85</f>
        <v>63293.991162109269</v>
      </c>
      <c r="D133" s="20">
        <f t="shared" si="44"/>
        <v>62958.716088625137</v>
      </c>
      <c r="E133" s="20">
        <f t="shared" si="44"/>
        <v>63365.065869538361</v>
      </c>
      <c r="F133" s="20">
        <f t="shared" si="44"/>
        <v>58368.003281755911</v>
      </c>
      <c r="G133" s="20">
        <f t="shared" si="44"/>
        <v>57268.032398959396</v>
      </c>
      <c r="H133" s="20">
        <f t="shared" si="44"/>
        <v>61943.949364684646</v>
      </c>
      <c r="I133" s="20">
        <f t="shared" si="44"/>
        <v>70868.488191265831</v>
      </c>
      <c r="J133" s="20">
        <f t="shared" si="44"/>
        <v>75077.514763508254</v>
      </c>
      <c r="K133" s="20">
        <f t="shared" si="44"/>
        <v>79252.315051265992</v>
      </c>
      <c r="L133" s="20">
        <f t="shared" si="44"/>
        <v>83381.776579111931</v>
      </c>
      <c r="M133" s="20">
        <f t="shared" si="44"/>
        <v>87493.919705188528</v>
      </c>
      <c r="N133" s="20">
        <f t="shared" si="44"/>
        <v>91558.737417916564</v>
      </c>
      <c r="O133" s="20">
        <f t="shared" si="44"/>
        <v>95567.97976940636</v>
      </c>
      <c r="P133" s="20">
        <f t="shared" si="44"/>
        <v>99513.820817004715</v>
      </c>
      <c r="Q133" s="20">
        <f t="shared" si="44"/>
        <v>103767.37200886809</v>
      </c>
      <c r="R133" s="20">
        <f t="shared" si="44"/>
        <v>107853.91593397413</v>
      </c>
      <c r="S133" s="20">
        <f t="shared" si="44"/>
        <v>111764.28252636928</v>
      </c>
      <c r="T133" s="20">
        <f t="shared" si="44"/>
        <v>115486.39313908902</v>
      </c>
      <c r="U133" s="20">
        <f t="shared" si="44"/>
        <v>119034.42172669341</v>
      </c>
      <c r="V133" s="20">
        <f t="shared" si="44"/>
        <v>122416.85735178312</v>
      </c>
      <c r="W133" s="20">
        <f t="shared" si="44"/>
        <v>125615.76073613127</v>
      </c>
      <c r="X133" s="20">
        <f t="shared" si="44"/>
        <v>128633.55300340484</v>
      </c>
      <c r="Y133" s="20">
        <f t="shared" si="44"/>
        <v>131469.99234851648</v>
      </c>
      <c r="Z133" s="20">
        <f t="shared" si="44"/>
        <v>134126.0269339635</v>
      </c>
      <c r="AA133" s="20">
        <f t="shared" si="44"/>
        <v>138283.63305669883</v>
      </c>
      <c r="AB133" s="20">
        <f t="shared" si="44"/>
        <v>142381.87814232122</v>
      </c>
      <c r="AC133" s="20">
        <f t="shared" si="44"/>
        <v>146416.93016193956</v>
      </c>
      <c r="AD133" s="20">
        <f t="shared" si="44"/>
        <v>150379.84206155434</v>
      </c>
      <c r="AE133" s="20">
        <f t="shared" si="44"/>
        <v>154262.08570154439</v>
      </c>
      <c r="AF133" s="20">
        <f t="shared" si="44"/>
        <v>158064.42633189689</v>
      </c>
      <c r="AG133" s="20">
        <f t="shared" si="44"/>
        <v>161779.29961495826</v>
      </c>
      <c r="AH133" s="20">
        <f t="shared" si="44"/>
        <v>165404.82472955951</v>
      </c>
      <c r="AI133" s="20">
        <f t="shared" si="44"/>
        <v>168932.6154517023</v>
      </c>
      <c r="AJ133" s="21">
        <f t="shared" si="44"/>
        <v>172364.58962072615</v>
      </c>
      <c r="AL133" s="1"/>
    </row>
    <row r="134" spans="1:38" x14ac:dyDescent="0.3">
      <c r="A134" s="7" t="s">
        <v>330</v>
      </c>
      <c r="B134" s="55" t="s">
        <v>529</v>
      </c>
      <c r="C134" s="20">
        <f t="shared" ref="C134:AJ134" si="45">+C93*C86</f>
        <v>48678.877492676627</v>
      </c>
      <c r="D134" s="20">
        <f t="shared" si="45"/>
        <v>49663.359305801219</v>
      </c>
      <c r="E134" s="20">
        <f t="shared" si="45"/>
        <v>50955.525846544893</v>
      </c>
      <c r="F134" s="20">
        <f t="shared" si="45"/>
        <v>53003.137913322222</v>
      </c>
      <c r="G134" s="20">
        <f t="shared" si="45"/>
        <v>55564.950793184842</v>
      </c>
      <c r="H134" s="20">
        <f t="shared" si="45"/>
        <v>53089.499970584911</v>
      </c>
      <c r="I134" s="20">
        <f t="shared" si="45"/>
        <v>59041.534518028158</v>
      </c>
      <c r="J134" s="20">
        <f t="shared" si="45"/>
        <v>60911.981449330575</v>
      </c>
      <c r="K134" s="20">
        <f t="shared" si="45"/>
        <v>62721.563584436117</v>
      </c>
      <c r="L134" s="20">
        <f t="shared" si="45"/>
        <v>64468.925768314075</v>
      </c>
      <c r="M134" s="20">
        <f t="shared" si="45"/>
        <v>66181.957515624628</v>
      </c>
      <c r="N134" s="20">
        <f t="shared" si="45"/>
        <v>67842.831723563446</v>
      </c>
      <c r="O134" s="20">
        <f t="shared" si="45"/>
        <v>69450.626895963389</v>
      </c>
      <c r="P134" s="20">
        <f t="shared" si="45"/>
        <v>71004.455934295256</v>
      </c>
      <c r="Q134" s="20">
        <f t="shared" si="45"/>
        <v>77259.525159329976</v>
      </c>
      <c r="R134" s="20">
        <f t="shared" si="45"/>
        <v>83650.508061947898</v>
      </c>
      <c r="S134" s="20">
        <f t="shared" si="45"/>
        <v>90154.570726899037</v>
      </c>
      <c r="T134" s="20">
        <f t="shared" si="45"/>
        <v>96745.28519548141</v>
      </c>
      <c r="U134" s="20">
        <f t="shared" si="45"/>
        <v>103417.5125514392</v>
      </c>
      <c r="V134" s="20">
        <f t="shared" si="45"/>
        <v>110162.7435092595</v>
      </c>
      <c r="W134" s="20">
        <f t="shared" si="45"/>
        <v>116948.90448031679</v>
      </c>
      <c r="X134" s="20">
        <f t="shared" si="45"/>
        <v>123761.26386476842</v>
      </c>
      <c r="Y134" s="20">
        <f t="shared" si="45"/>
        <v>130582.7318090216</v>
      </c>
      <c r="Z134" s="20">
        <f t="shared" si="45"/>
        <v>137397.39344454801</v>
      </c>
      <c r="AA134" s="20">
        <f t="shared" si="45"/>
        <v>141750.85681149756</v>
      </c>
      <c r="AB134" s="20">
        <f t="shared" si="45"/>
        <v>145928.97912751019</v>
      </c>
      <c r="AC134" s="20">
        <f t="shared" si="45"/>
        <v>149924.80778010242</v>
      </c>
      <c r="AD134" s="20">
        <f t="shared" si="45"/>
        <v>153726.82876770568</v>
      </c>
      <c r="AE134" s="20">
        <f t="shared" si="45"/>
        <v>157324.64181473682</v>
      </c>
      <c r="AF134" s="20">
        <f t="shared" si="45"/>
        <v>160717.98281410424</v>
      </c>
      <c r="AG134" s="20">
        <f t="shared" si="45"/>
        <v>163898.69907513951</v>
      </c>
      <c r="AH134" s="20">
        <f t="shared" si="45"/>
        <v>166865.00834690448</v>
      </c>
      <c r="AI134" s="20">
        <f t="shared" si="45"/>
        <v>169609.11906049054</v>
      </c>
      <c r="AJ134" s="21">
        <f t="shared" si="45"/>
        <v>172134.15567738289</v>
      </c>
      <c r="AL134" s="1"/>
    </row>
    <row r="135" spans="1:38" x14ac:dyDescent="0.3">
      <c r="A135" s="7" t="s">
        <v>331</v>
      </c>
      <c r="B135" s="55" t="s">
        <v>529</v>
      </c>
      <c r="C135" s="20">
        <f t="shared" ref="C135:AJ135" si="46">+C94*C87</f>
        <v>3803.9436996109434</v>
      </c>
      <c r="D135" s="20">
        <f t="shared" si="46"/>
        <v>3997.4830449095653</v>
      </c>
      <c r="E135" s="20">
        <f t="shared" si="46"/>
        <v>3690.5337108440599</v>
      </c>
      <c r="F135" s="20">
        <f t="shared" si="46"/>
        <v>3934.4732322109708</v>
      </c>
      <c r="G135" s="20">
        <f t="shared" si="46"/>
        <v>4493.658174602705</v>
      </c>
      <c r="H135" s="20">
        <f t="shared" si="46"/>
        <v>3664.3698235899465</v>
      </c>
      <c r="I135" s="20">
        <f t="shared" si="46"/>
        <v>4683.3539608524434</v>
      </c>
      <c r="J135" s="20">
        <f t="shared" si="46"/>
        <v>5440.8598656479126</v>
      </c>
      <c r="K135" s="20">
        <f t="shared" si="46"/>
        <v>6211.5872470524837</v>
      </c>
      <c r="L135" s="20">
        <f t="shared" si="46"/>
        <v>6992.7220179391861</v>
      </c>
      <c r="M135" s="20">
        <f t="shared" si="46"/>
        <v>7784.9849004012876</v>
      </c>
      <c r="N135" s="20">
        <f t="shared" si="46"/>
        <v>8584.4433077753893</v>
      </c>
      <c r="O135" s="20">
        <f t="shared" si="46"/>
        <v>9388.9211805198793</v>
      </c>
      <c r="P135" s="20">
        <f t="shared" si="46"/>
        <v>10196.32535347977</v>
      </c>
      <c r="Q135" s="20">
        <f t="shared" si="46"/>
        <v>11268.798644472548</v>
      </c>
      <c r="R135" s="20">
        <f t="shared" si="46"/>
        <v>12360.300165770192</v>
      </c>
      <c r="S135" s="20">
        <f t="shared" si="46"/>
        <v>13465.580235787058</v>
      </c>
      <c r="T135" s="20">
        <f t="shared" si="46"/>
        <v>14578.982601545262</v>
      </c>
      <c r="U135" s="20">
        <f t="shared" si="46"/>
        <v>15698.210205042255</v>
      </c>
      <c r="V135" s="20">
        <f t="shared" si="46"/>
        <v>16820.667305232433</v>
      </c>
      <c r="W135" s="20">
        <f t="shared" si="46"/>
        <v>17940.318780293666</v>
      </c>
      <c r="X135" s="20">
        <f t="shared" si="46"/>
        <v>19053.902858336831</v>
      </c>
      <c r="Y135" s="20">
        <f t="shared" si="46"/>
        <v>20157.942521218371</v>
      </c>
      <c r="Z135" s="20">
        <f t="shared" si="46"/>
        <v>21249.278583109684</v>
      </c>
      <c r="AA135" s="20">
        <f t="shared" si="46"/>
        <v>22356.265466304663</v>
      </c>
      <c r="AB135" s="20">
        <f t="shared" si="46"/>
        <v>23457.634605494219</v>
      </c>
      <c r="AC135" s="20">
        <f t="shared" si="46"/>
        <v>24551.363702953469</v>
      </c>
      <c r="AD135" s="20">
        <f t="shared" si="46"/>
        <v>25634.630503857716</v>
      </c>
      <c r="AE135" s="20">
        <f t="shared" si="46"/>
        <v>26704.699663190331</v>
      </c>
      <c r="AF135" s="20">
        <f t="shared" si="46"/>
        <v>27760.49011558764</v>
      </c>
      <c r="AG135" s="20">
        <f t="shared" si="46"/>
        <v>28799.551461207655</v>
      </c>
      <c r="AH135" s="20">
        <f t="shared" si="46"/>
        <v>29820.48689276028</v>
      </c>
      <c r="AI135" s="20">
        <f t="shared" si="46"/>
        <v>30820.791979158319</v>
      </c>
      <c r="AJ135" s="21">
        <f t="shared" si="46"/>
        <v>31799.884181363908</v>
      </c>
      <c r="AL135" s="1"/>
    </row>
    <row r="136" spans="1:38" x14ac:dyDescent="0.3">
      <c r="A136" s="11" t="s">
        <v>332</v>
      </c>
      <c r="B136" s="56" t="s">
        <v>529</v>
      </c>
      <c r="C136" s="23">
        <f t="shared" ref="C136:AJ136" si="47">+C95*C88</f>
        <v>12648.586187692952</v>
      </c>
      <c r="D136" s="23">
        <f t="shared" si="47"/>
        <v>10243.73628532307</v>
      </c>
      <c r="E136" s="23">
        <f t="shared" si="47"/>
        <v>8869.7510950539163</v>
      </c>
      <c r="F136" s="23">
        <f t="shared" si="47"/>
        <v>8393.7642738093764</v>
      </c>
      <c r="G136" s="23">
        <f t="shared" si="47"/>
        <v>7196.3154148638178</v>
      </c>
      <c r="H136" s="23">
        <f t="shared" si="47"/>
        <v>7993.5231042594814</v>
      </c>
      <c r="I136" s="23">
        <f t="shared" si="47"/>
        <v>9894.7291156549018</v>
      </c>
      <c r="J136" s="23">
        <f t="shared" si="47"/>
        <v>11171.703320886058</v>
      </c>
      <c r="K136" s="23">
        <f t="shared" si="47"/>
        <v>12423.263328859081</v>
      </c>
      <c r="L136" s="23">
        <f t="shared" si="47"/>
        <v>13643.183907076207</v>
      </c>
      <c r="M136" s="23">
        <f t="shared" si="47"/>
        <v>14832.31740443347</v>
      </c>
      <c r="N136" s="23">
        <f t="shared" si="47"/>
        <v>15982.587097504145</v>
      </c>
      <c r="O136" s="23">
        <f t="shared" si="47"/>
        <v>17089.689979148581</v>
      </c>
      <c r="P136" s="23">
        <f t="shared" si="47"/>
        <v>18149.736465872953</v>
      </c>
      <c r="Q136" s="23">
        <f t="shared" si="47"/>
        <v>19879.533373950751</v>
      </c>
      <c r="R136" s="23">
        <f t="shared" si="47"/>
        <v>21618.245882700514</v>
      </c>
      <c r="S136" s="23">
        <f t="shared" si="47"/>
        <v>23356.616308156772</v>
      </c>
      <c r="T136" s="23">
        <f t="shared" si="47"/>
        <v>25084.892102396072</v>
      </c>
      <c r="U136" s="23">
        <f t="shared" si="47"/>
        <v>26799.281032045837</v>
      </c>
      <c r="V136" s="23">
        <f t="shared" si="47"/>
        <v>28495.532572779019</v>
      </c>
      <c r="W136" s="23">
        <f t="shared" si="47"/>
        <v>30163.685961968917</v>
      </c>
      <c r="X136" s="23">
        <f t="shared" si="47"/>
        <v>31798.658813790793</v>
      </c>
      <c r="Y136" s="23">
        <f t="shared" si="47"/>
        <v>33395.122654555067</v>
      </c>
      <c r="Z136" s="23">
        <f t="shared" si="47"/>
        <v>34948.395578647076</v>
      </c>
      <c r="AA136" s="23">
        <f t="shared" si="47"/>
        <v>36358.461830984503</v>
      </c>
      <c r="AB136" s="23">
        <f t="shared" si="47"/>
        <v>37723.168218681167</v>
      </c>
      <c r="AC136" s="23">
        <f t="shared" si="47"/>
        <v>39039.712172717656</v>
      </c>
      <c r="AD136" s="23">
        <f t="shared" si="47"/>
        <v>40304.157363704784</v>
      </c>
      <c r="AE136" s="23">
        <f t="shared" si="47"/>
        <v>41512.884186267533</v>
      </c>
      <c r="AF136" s="23">
        <f t="shared" si="47"/>
        <v>42664.990749628603</v>
      </c>
      <c r="AG136" s="23">
        <f t="shared" si="47"/>
        <v>43757.553893674245</v>
      </c>
      <c r="AH136" s="23">
        <f t="shared" si="47"/>
        <v>44789.389110493699</v>
      </c>
      <c r="AI136" s="23">
        <f t="shared" si="47"/>
        <v>45757.750674599636</v>
      </c>
      <c r="AJ136" s="24">
        <f t="shared" si="47"/>
        <v>46662.873527001393</v>
      </c>
      <c r="AL136" s="1"/>
    </row>
    <row r="137" spans="1:38" x14ac:dyDescent="0.3">
      <c r="A137" s="16" t="s">
        <v>333</v>
      </c>
      <c r="B137" s="54" t="s">
        <v>529</v>
      </c>
      <c r="C137" s="18">
        <f t="shared" ref="C137:AJ137" si="48">+C96*C$83</f>
        <v>14550.388982403734</v>
      </c>
      <c r="D137" s="18">
        <f t="shared" si="48"/>
        <v>12535.29415342504</v>
      </c>
      <c r="E137" s="18">
        <f t="shared" si="48"/>
        <v>12673.698124462106</v>
      </c>
      <c r="F137" s="18">
        <f t="shared" si="48"/>
        <v>13385.066378302861</v>
      </c>
      <c r="G137" s="18">
        <f t="shared" si="48"/>
        <v>11509.933225136168</v>
      </c>
      <c r="H137" s="18">
        <f t="shared" si="48"/>
        <v>12460.472531908232</v>
      </c>
      <c r="I137" s="18">
        <f t="shared" si="48"/>
        <v>12004.074094643514</v>
      </c>
      <c r="J137" s="18">
        <f t="shared" si="48"/>
        <v>10525.448006501822</v>
      </c>
      <c r="K137" s="18">
        <f t="shared" si="48"/>
        <v>8976.7683247366494</v>
      </c>
      <c r="L137" s="18">
        <f t="shared" si="48"/>
        <v>7365.917424401393</v>
      </c>
      <c r="M137" s="18">
        <f t="shared" si="48"/>
        <v>5703.0307412440079</v>
      </c>
      <c r="N137" s="18">
        <f t="shared" si="48"/>
        <v>3992.1038818845695</v>
      </c>
      <c r="O137" s="18">
        <f t="shared" si="48"/>
        <v>2239.3183744525454</v>
      </c>
      <c r="P137" s="18">
        <f t="shared" si="48"/>
        <v>450.63476158754804</v>
      </c>
      <c r="Q137" s="18">
        <f t="shared" si="48"/>
        <v>479.77702699243838</v>
      </c>
      <c r="R137" s="18">
        <f t="shared" si="48"/>
        <v>508.92210941450969</v>
      </c>
      <c r="S137" s="18">
        <f t="shared" si="48"/>
        <v>537.97669774493932</v>
      </c>
      <c r="T137" s="18">
        <f t="shared" si="48"/>
        <v>566.82996615545778</v>
      </c>
      <c r="U137" s="18">
        <f t="shared" si="48"/>
        <v>595.49808772300059</v>
      </c>
      <c r="V137" s="18">
        <f t="shared" si="48"/>
        <v>623.97384148492904</v>
      </c>
      <c r="W137" s="18">
        <f t="shared" si="48"/>
        <v>652.11621412517093</v>
      </c>
      <c r="X137" s="18">
        <f t="shared" si="48"/>
        <v>679.88524372772895</v>
      </c>
      <c r="Y137" s="18">
        <f t="shared" si="48"/>
        <v>707.22774831754623</v>
      </c>
      <c r="Z137" s="18">
        <f t="shared" si="48"/>
        <v>734.09715164835723</v>
      </c>
      <c r="AA137" s="18">
        <f t="shared" si="48"/>
        <v>753.41026283056124</v>
      </c>
      <c r="AB137" s="18">
        <f t="shared" si="48"/>
        <v>772.24708625708388</v>
      </c>
      <c r="AC137" s="18">
        <f t="shared" si="48"/>
        <v>790.59462057789528</v>
      </c>
      <c r="AD137" s="18">
        <f t="shared" si="48"/>
        <v>808.41250622457846</v>
      </c>
      <c r="AE137" s="18">
        <f t="shared" si="48"/>
        <v>825.66324018151568</v>
      </c>
      <c r="AF137" s="18">
        <f t="shared" si="48"/>
        <v>842.35939963081864</v>
      </c>
      <c r="AG137" s="18">
        <f t="shared" si="48"/>
        <v>858.46904823538114</v>
      </c>
      <c r="AH137" s="18">
        <f t="shared" si="48"/>
        <v>873.99072785664976</v>
      </c>
      <c r="AI137" s="18">
        <f t="shared" si="48"/>
        <v>888.88867782173475</v>
      </c>
      <c r="AJ137" s="19">
        <f t="shared" si="48"/>
        <v>903.1816289296836</v>
      </c>
      <c r="AL137" s="1"/>
    </row>
    <row r="138" spans="1:38" x14ac:dyDescent="0.3">
      <c r="A138" s="7" t="s">
        <v>334</v>
      </c>
      <c r="B138" s="55" t="s">
        <v>529</v>
      </c>
      <c r="C138" s="20">
        <f t="shared" ref="C138:AJ138" si="49">+C97*C$83</f>
        <v>16467.638515112216</v>
      </c>
      <c r="D138" s="20">
        <f t="shared" si="49"/>
        <v>15909.947227699009</v>
      </c>
      <c r="E138" s="20">
        <f t="shared" si="49"/>
        <v>14865.594596210407</v>
      </c>
      <c r="F138" s="20">
        <f t="shared" si="49"/>
        <v>14636.386188580616</v>
      </c>
      <c r="G138" s="20">
        <f t="shared" si="49"/>
        <v>14652.997008158203</v>
      </c>
      <c r="H138" s="20">
        <f t="shared" si="49"/>
        <v>17069.230480603863</v>
      </c>
      <c r="I138" s="20">
        <f t="shared" si="49"/>
        <v>16417.975726183071</v>
      </c>
      <c r="J138" s="20">
        <f t="shared" si="49"/>
        <v>14365.509179644225</v>
      </c>
      <c r="K138" s="20">
        <f t="shared" si="49"/>
        <v>12216.305424419328</v>
      </c>
      <c r="L138" s="20">
        <f t="shared" si="49"/>
        <v>9981.2779130151848</v>
      </c>
      <c r="M138" s="20">
        <f t="shared" si="49"/>
        <v>7674.3616550861107</v>
      </c>
      <c r="N138" s="20">
        <f t="shared" si="49"/>
        <v>5301.1452990675798</v>
      </c>
      <c r="O138" s="20">
        <f t="shared" si="49"/>
        <v>2870.1868166613976</v>
      </c>
      <c r="P138" s="20">
        <f t="shared" si="49"/>
        <v>389.73817218382527</v>
      </c>
      <c r="Q138" s="20">
        <f t="shared" si="49"/>
        <v>399.17720001965762</v>
      </c>
      <c r="R138" s="20">
        <f t="shared" si="49"/>
        <v>407.0026752031194</v>
      </c>
      <c r="S138" s="20">
        <f t="shared" si="49"/>
        <v>413.18566903564999</v>
      </c>
      <c r="T138" s="20">
        <f t="shared" si="49"/>
        <v>417.69446613758367</v>
      </c>
      <c r="U138" s="20">
        <f t="shared" si="49"/>
        <v>420.59887256355125</v>
      </c>
      <c r="V138" s="20">
        <f t="shared" si="49"/>
        <v>421.94891126666732</v>
      </c>
      <c r="W138" s="20">
        <f t="shared" si="49"/>
        <v>421.70705700628218</v>
      </c>
      <c r="X138" s="20">
        <f t="shared" si="49"/>
        <v>419.91275939791888</v>
      </c>
      <c r="Y138" s="20">
        <f t="shared" si="49"/>
        <v>416.60008543444957</v>
      </c>
      <c r="Z138" s="20">
        <f t="shared" si="49"/>
        <v>411.8105972661516</v>
      </c>
      <c r="AA138" s="20">
        <f t="shared" si="49"/>
        <v>414.4223744547632</v>
      </c>
      <c r="AB138" s="20">
        <f t="shared" si="49"/>
        <v>416.40329017845016</v>
      </c>
      <c r="AC138" s="20">
        <f t="shared" si="49"/>
        <v>417.76504520776672</v>
      </c>
      <c r="AD138" s="20">
        <f t="shared" si="49"/>
        <v>418.50552727731929</v>
      </c>
      <c r="AE138" s="20">
        <f t="shared" si="49"/>
        <v>418.62558527386165</v>
      </c>
      <c r="AF138" s="20">
        <f t="shared" si="49"/>
        <v>418.15229871155975</v>
      </c>
      <c r="AG138" s="20">
        <f t="shared" si="49"/>
        <v>417.09035767189482</v>
      </c>
      <c r="AH138" s="20">
        <f t="shared" si="49"/>
        <v>415.46005701095004</v>
      </c>
      <c r="AI138" s="20">
        <f t="shared" si="49"/>
        <v>413.26557248688982</v>
      </c>
      <c r="AJ138" s="21">
        <f t="shared" si="49"/>
        <v>410.53710405894714</v>
      </c>
    </row>
    <row r="139" spans="1:38" x14ac:dyDescent="0.3">
      <c r="A139" s="7" t="s">
        <v>335</v>
      </c>
      <c r="B139" s="55" t="s">
        <v>529</v>
      </c>
      <c r="C139" s="20">
        <f t="shared" ref="C139:AJ139" si="50">+C98*C$83</f>
        <v>56780.386435541295</v>
      </c>
      <c r="D139" s="20">
        <f t="shared" si="50"/>
        <v>56462.983587760384</v>
      </c>
      <c r="E139" s="20">
        <f t="shared" si="50"/>
        <v>58425.875111903777</v>
      </c>
      <c r="F139" s="20">
        <f t="shared" si="50"/>
        <v>54588.74407033006</v>
      </c>
      <c r="G139" s="20">
        <f t="shared" si="50"/>
        <v>61638.804150816271</v>
      </c>
      <c r="H139" s="20">
        <f t="shared" si="50"/>
        <v>53298.104815067869</v>
      </c>
      <c r="I139" s="20">
        <f t="shared" si="50"/>
        <v>59836.715487183974</v>
      </c>
      <c r="J139" s="20">
        <f t="shared" si="50"/>
        <v>62293.818714014444</v>
      </c>
      <c r="K139" s="20">
        <f t="shared" si="50"/>
        <v>64703.207594297462</v>
      </c>
      <c r="L139" s="20">
        <f t="shared" si="50"/>
        <v>67060.90932944855</v>
      </c>
      <c r="M139" s="20">
        <f t="shared" si="50"/>
        <v>69393.725119731011</v>
      </c>
      <c r="N139" s="20">
        <f t="shared" si="50"/>
        <v>71681.199016795435</v>
      </c>
      <c r="O139" s="20">
        <f t="shared" si="50"/>
        <v>73920.408630370046</v>
      </c>
      <c r="P139" s="20">
        <f t="shared" si="50"/>
        <v>76108.557436772637</v>
      </c>
      <c r="Q139" s="20">
        <f t="shared" si="50"/>
        <v>77985.392879104023</v>
      </c>
      <c r="R139" s="20">
        <f t="shared" si="50"/>
        <v>79550.572839488683</v>
      </c>
      <c r="S139" s="20">
        <f t="shared" si="50"/>
        <v>80798.337840188367</v>
      </c>
      <c r="T139" s="20">
        <f t="shared" si="50"/>
        <v>81722.357894912901</v>
      </c>
      <c r="U139" s="20">
        <f t="shared" si="50"/>
        <v>82336.145956948225</v>
      </c>
      <c r="V139" s="20">
        <f t="shared" si="50"/>
        <v>82649.35075344592</v>
      </c>
      <c r="W139" s="20">
        <f t="shared" si="50"/>
        <v>82654.464518010092</v>
      </c>
      <c r="X139" s="20">
        <f t="shared" si="50"/>
        <v>82359.033420810709</v>
      </c>
      <c r="Y139" s="20">
        <f t="shared" si="50"/>
        <v>81769.539621824937</v>
      </c>
      <c r="Z139" s="20">
        <f t="shared" si="50"/>
        <v>80893.92514993361</v>
      </c>
      <c r="AA139" s="20">
        <f t="shared" si="50"/>
        <v>79235.546006967081</v>
      </c>
      <c r="AB139" s="20">
        <f t="shared" si="50"/>
        <v>77357.202062927492</v>
      </c>
      <c r="AC139" s="20">
        <f t="shared" si="50"/>
        <v>75266.207862255629</v>
      </c>
      <c r="AD139" s="20">
        <f t="shared" si="50"/>
        <v>72967.569764628439</v>
      </c>
      <c r="AE139" s="20">
        <f t="shared" si="50"/>
        <v>70467.234615582347</v>
      </c>
      <c r="AF139" s="20">
        <f t="shared" si="50"/>
        <v>67775.809838422429</v>
      </c>
      <c r="AG139" s="20">
        <f t="shared" si="50"/>
        <v>64900.186548654987</v>
      </c>
      <c r="AH139" s="20">
        <f t="shared" si="50"/>
        <v>61849.926967466949</v>
      </c>
      <c r="AI139" s="20">
        <f t="shared" si="50"/>
        <v>58632.251913173808</v>
      </c>
      <c r="AJ139" s="21">
        <f t="shared" si="50"/>
        <v>55258.294206334278</v>
      </c>
    </row>
    <row r="140" spans="1:38" x14ac:dyDescent="0.3">
      <c r="A140" s="7" t="s">
        <v>336</v>
      </c>
      <c r="B140" s="55" t="s">
        <v>529</v>
      </c>
      <c r="C140" s="20">
        <f t="shared" ref="C140:AJ140" si="51">+C99*C$83</f>
        <v>55050.960120368662</v>
      </c>
      <c r="D140" s="20">
        <f t="shared" si="51"/>
        <v>53026.884321300473</v>
      </c>
      <c r="E140" s="20">
        <f t="shared" si="51"/>
        <v>56496.222005646996</v>
      </c>
      <c r="F140" s="20">
        <f t="shared" si="51"/>
        <v>56312.143203521315</v>
      </c>
      <c r="G140" s="20">
        <f t="shared" si="51"/>
        <v>54266.665429297507</v>
      </c>
      <c r="H140" s="20">
        <f t="shared" si="51"/>
        <v>56052.373697724186</v>
      </c>
      <c r="I140" s="20">
        <f t="shared" si="51"/>
        <v>57393.202909733373</v>
      </c>
      <c r="J140" s="20">
        <f t="shared" si="51"/>
        <v>54251.922351614783</v>
      </c>
      <c r="K140" s="20">
        <f t="shared" si="51"/>
        <v>50896.212295846039</v>
      </c>
      <c r="L140" s="20">
        <f t="shared" si="51"/>
        <v>47346.466211435203</v>
      </c>
      <c r="M140" s="20">
        <f t="shared" si="51"/>
        <v>43641.661469689476</v>
      </c>
      <c r="N140" s="20">
        <f t="shared" si="51"/>
        <v>39784.764008037906</v>
      </c>
      <c r="O140" s="20">
        <f t="shared" si="51"/>
        <v>35791.844034185553</v>
      </c>
      <c r="P140" s="20">
        <f t="shared" si="51"/>
        <v>31678.405807816551</v>
      </c>
      <c r="Q140" s="20">
        <f t="shared" si="51"/>
        <v>33163.72543586437</v>
      </c>
      <c r="R140" s="20">
        <f t="shared" si="51"/>
        <v>34591.502158400632</v>
      </c>
      <c r="S140" s="20">
        <f t="shared" si="51"/>
        <v>35957.026351629218</v>
      </c>
      <c r="T140" s="20">
        <f t="shared" si="51"/>
        <v>37254.798832033724</v>
      </c>
      <c r="U140" s="20">
        <f t="shared" si="51"/>
        <v>38487.950976148008</v>
      </c>
      <c r="V140" s="20">
        <f t="shared" si="51"/>
        <v>39657.985686751286</v>
      </c>
      <c r="W140" s="20">
        <f t="shared" si="51"/>
        <v>40758.006958209779</v>
      </c>
      <c r="X140" s="20">
        <f t="shared" si="51"/>
        <v>41787.850074060319</v>
      </c>
      <c r="Y140" s="20">
        <f t="shared" si="51"/>
        <v>42746.637189742323</v>
      </c>
      <c r="Z140" s="20">
        <f t="shared" si="51"/>
        <v>43634.018501635284</v>
      </c>
      <c r="AA140" s="20">
        <f t="shared" si="51"/>
        <v>43884.186909399068</v>
      </c>
      <c r="AB140" s="20">
        <f t="shared" si="51"/>
        <v>44066.336402518573</v>
      </c>
      <c r="AC140" s="20">
        <f t="shared" si="51"/>
        <v>44181.768123825597</v>
      </c>
      <c r="AD140" s="20">
        <f t="shared" si="51"/>
        <v>44230.324592060249</v>
      </c>
      <c r="AE140" s="20">
        <f t="shared" si="51"/>
        <v>44212.166469260766</v>
      </c>
      <c r="AF140" s="20">
        <f t="shared" si="51"/>
        <v>44130.227703737568</v>
      </c>
      <c r="AG140" s="20">
        <f t="shared" si="51"/>
        <v>43985.078278373381</v>
      </c>
      <c r="AH140" s="20">
        <f t="shared" si="51"/>
        <v>43778.936780642929</v>
      </c>
      <c r="AI140" s="20">
        <f t="shared" si="51"/>
        <v>43512.323967360375</v>
      </c>
      <c r="AJ140" s="21">
        <f t="shared" si="51"/>
        <v>43188.503347001228</v>
      </c>
    </row>
    <row r="141" spans="1:38" x14ac:dyDescent="0.3">
      <c r="A141" s="7" t="s">
        <v>476</v>
      </c>
      <c r="B141" s="55" t="s">
        <v>529</v>
      </c>
      <c r="C141" s="20">
        <f t="shared" ref="C141:AJ141" si="52">+C100*C$83</f>
        <v>0</v>
      </c>
      <c r="D141" s="20">
        <f t="shared" si="52"/>
        <v>0</v>
      </c>
      <c r="E141" s="20">
        <f t="shared" si="52"/>
        <v>0</v>
      </c>
      <c r="F141" s="20">
        <f t="shared" si="52"/>
        <v>0</v>
      </c>
      <c r="G141" s="20">
        <f t="shared" si="52"/>
        <v>0</v>
      </c>
      <c r="H141" s="20">
        <f t="shared" si="52"/>
        <v>0</v>
      </c>
      <c r="I141" s="20">
        <f t="shared" si="52"/>
        <v>193.77307521146219</v>
      </c>
      <c r="J141" s="20">
        <f t="shared" si="52"/>
        <v>394.18591365232936</v>
      </c>
      <c r="K141" s="20">
        <f t="shared" si="52"/>
        <v>600.3482075585722</v>
      </c>
      <c r="L141" s="20">
        <f t="shared" si="52"/>
        <v>811.39984351907253</v>
      </c>
      <c r="M141" s="20">
        <f t="shared" si="52"/>
        <v>1026.9630827856047</v>
      </c>
      <c r="N141" s="20">
        <f t="shared" si="52"/>
        <v>1246.1810529158911</v>
      </c>
      <c r="O141" s="20">
        <f t="shared" si="52"/>
        <v>1468.3836427618658</v>
      </c>
      <c r="P141" s="20">
        <f t="shared" si="52"/>
        <v>1692.925185423491</v>
      </c>
      <c r="Q141" s="20">
        <f t="shared" si="52"/>
        <v>1879.5553734681191</v>
      </c>
      <c r="R141" s="20">
        <f t="shared" si="52"/>
        <v>2074.1043247622597</v>
      </c>
      <c r="S141" s="20">
        <f t="shared" si="52"/>
        <v>2275.9681311283839</v>
      </c>
      <c r="T141" s="20">
        <f t="shared" si="52"/>
        <v>2484.4165938051237</v>
      </c>
      <c r="U141" s="20">
        <f t="shared" si="52"/>
        <v>2699.2373114543157</v>
      </c>
      <c r="V141" s="20">
        <f t="shared" si="52"/>
        <v>2920.1277969010671</v>
      </c>
      <c r="W141" s="20">
        <f t="shared" si="52"/>
        <v>3146.1451106655782</v>
      </c>
      <c r="X141" s="20">
        <f t="shared" si="52"/>
        <v>3376.7769358948385</v>
      </c>
      <c r="Y141" s="20">
        <f t="shared" si="52"/>
        <v>3611.4316796386202</v>
      </c>
      <c r="Z141" s="20">
        <f t="shared" si="52"/>
        <v>3849.533844009678</v>
      </c>
      <c r="AA141" s="20">
        <f t="shared" si="52"/>
        <v>4588.6460181795355</v>
      </c>
      <c r="AB141" s="20">
        <f t="shared" si="52"/>
        <v>5353.4719667759427</v>
      </c>
      <c r="AC141" s="20">
        <f t="shared" si="52"/>
        <v>6142.4700756550928</v>
      </c>
      <c r="AD141" s="20">
        <f t="shared" si="52"/>
        <v>6953.8362500318244</v>
      </c>
      <c r="AE141" s="20">
        <f t="shared" si="52"/>
        <v>7785.6759766169525</v>
      </c>
      <c r="AF141" s="20">
        <f t="shared" si="52"/>
        <v>8636.5018871549673</v>
      </c>
      <c r="AG141" s="20">
        <f t="shared" si="52"/>
        <v>9504.3929292418597</v>
      </c>
      <c r="AH141" s="20">
        <f t="shared" si="52"/>
        <v>10387.703672254511</v>
      </c>
      <c r="AI141" s="20">
        <f t="shared" si="52"/>
        <v>11284.366485142418</v>
      </c>
      <c r="AJ141" s="21">
        <f t="shared" si="52"/>
        <v>12192.951990550728</v>
      </c>
    </row>
    <row r="142" spans="1:38" x14ac:dyDescent="0.3">
      <c r="A142" s="11" t="s">
        <v>337</v>
      </c>
      <c r="B142" s="56" t="s">
        <v>529</v>
      </c>
      <c r="C142" s="23">
        <f t="shared" ref="C142:AI142" si="53">+C101*C$83</f>
        <v>4837.7574915078967</v>
      </c>
      <c r="D142" s="23">
        <f t="shared" si="53"/>
        <v>5357.2990628954567</v>
      </c>
      <c r="E142" s="23">
        <f t="shared" si="53"/>
        <v>5982.4409915580554</v>
      </c>
      <c r="F142" s="23">
        <f t="shared" si="53"/>
        <v>5458.3575027835859</v>
      </c>
      <c r="G142" s="23">
        <f t="shared" si="53"/>
        <v>4763.1520505949165</v>
      </c>
      <c r="H142" s="23">
        <f t="shared" si="53"/>
        <v>3585.9551157996393</v>
      </c>
      <c r="I142" s="23">
        <f t="shared" si="53"/>
        <v>10131.210163697391</v>
      </c>
      <c r="J142" s="23">
        <f t="shared" si="53"/>
        <v>16611.060096643399</v>
      </c>
      <c r="K142" s="23">
        <f t="shared" si="53"/>
        <v>23268.851464616455</v>
      </c>
      <c r="L142" s="23">
        <f t="shared" si="53"/>
        <v>30077.216839253706</v>
      </c>
      <c r="M142" s="23">
        <f t="shared" si="53"/>
        <v>37026.057782516495</v>
      </c>
      <c r="N142" s="23">
        <f t="shared" si="53"/>
        <v>44086.99997683883</v>
      </c>
      <c r="O142" s="23">
        <f t="shared" si="53"/>
        <v>51238.733187264537</v>
      </c>
      <c r="P142" s="23">
        <f t="shared" si="53"/>
        <v>58460.725827573799</v>
      </c>
      <c r="Q142" s="23">
        <f t="shared" si="53"/>
        <v>62395.814601417442</v>
      </c>
      <c r="R142" s="23">
        <f t="shared" si="53"/>
        <v>66347.102713936561</v>
      </c>
      <c r="S142" s="23">
        <f t="shared" si="53"/>
        <v>70301.977656597708</v>
      </c>
      <c r="T142" s="23">
        <f t="shared" si="53"/>
        <v>74245.433622891665</v>
      </c>
      <c r="U142" s="23">
        <f t="shared" si="53"/>
        <v>78179.021817002722</v>
      </c>
      <c r="V142" s="23">
        <f t="shared" si="53"/>
        <v>82101.25413556672</v>
      </c>
      <c r="W142" s="23">
        <f t="shared" si="53"/>
        <v>85993.009669946885</v>
      </c>
      <c r="X142" s="23">
        <f t="shared" si="53"/>
        <v>89848.378989545919</v>
      </c>
      <c r="Y142" s="23">
        <f t="shared" si="53"/>
        <v>93659.67834034728</v>
      </c>
      <c r="Z142" s="23">
        <f t="shared" si="53"/>
        <v>97420.063466310035</v>
      </c>
      <c r="AA142" s="23">
        <f t="shared" si="53"/>
        <v>97113.819971514255</v>
      </c>
      <c r="AB142" s="23">
        <f t="shared" si="53"/>
        <v>96617.46385168744</v>
      </c>
      <c r="AC142" s="23">
        <f t="shared" si="53"/>
        <v>95935.897821769482</v>
      </c>
      <c r="AD142" s="23">
        <f t="shared" si="53"/>
        <v>95070.92934481558</v>
      </c>
      <c r="AE142" s="23">
        <f t="shared" si="53"/>
        <v>94025.219090448998</v>
      </c>
      <c r="AF142" s="23">
        <f t="shared" si="53"/>
        <v>92807.423587732963</v>
      </c>
      <c r="AG142" s="23">
        <f t="shared" si="53"/>
        <v>91421.192941510366</v>
      </c>
      <c r="AH142" s="23">
        <f t="shared" si="53"/>
        <v>89873.701036311933</v>
      </c>
      <c r="AI142" s="23">
        <f t="shared" si="53"/>
        <v>88168.659614672026</v>
      </c>
      <c r="AJ142" s="24">
        <f>+AJ101*AJ$83</f>
        <v>86315.426128393621</v>
      </c>
    </row>
    <row r="143" spans="1:38" x14ac:dyDescent="0.3">
      <c r="A143" s="16" t="s">
        <v>338</v>
      </c>
      <c r="B143" s="54" t="s">
        <v>529</v>
      </c>
      <c r="C143" s="18">
        <f t="shared" ref="C143:AJ143" si="54">+C$84*C102</f>
        <v>0</v>
      </c>
      <c r="D143" s="18">
        <f t="shared" si="54"/>
        <v>0</v>
      </c>
      <c r="E143" s="18">
        <f t="shared" si="54"/>
        <v>0</v>
      </c>
      <c r="F143" s="18">
        <f t="shared" si="54"/>
        <v>0</v>
      </c>
      <c r="G143" s="18">
        <f t="shared" si="54"/>
        <v>0</v>
      </c>
      <c r="H143" s="18">
        <f t="shared" si="54"/>
        <v>0</v>
      </c>
      <c r="I143" s="18">
        <f t="shared" si="54"/>
        <v>0</v>
      </c>
      <c r="J143" s="18">
        <f t="shared" si="54"/>
        <v>0</v>
      </c>
      <c r="K143" s="18">
        <f t="shared" si="54"/>
        <v>0</v>
      </c>
      <c r="L143" s="18">
        <f t="shared" si="54"/>
        <v>0</v>
      </c>
      <c r="M143" s="18">
        <f t="shared" si="54"/>
        <v>0</v>
      </c>
      <c r="N143" s="18">
        <f t="shared" si="54"/>
        <v>0</v>
      </c>
      <c r="O143" s="18">
        <f t="shared" si="54"/>
        <v>0</v>
      </c>
      <c r="P143" s="18">
        <f t="shared" si="54"/>
        <v>0</v>
      </c>
      <c r="Q143" s="18">
        <f t="shared" si="54"/>
        <v>0</v>
      </c>
      <c r="R143" s="18">
        <f t="shared" si="54"/>
        <v>0</v>
      </c>
      <c r="S143" s="18">
        <f t="shared" si="54"/>
        <v>0</v>
      </c>
      <c r="T143" s="18">
        <f t="shared" si="54"/>
        <v>0</v>
      </c>
      <c r="U143" s="18">
        <f t="shared" si="54"/>
        <v>0</v>
      </c>
      <c r="V143" s="18">
        <f t="shared" si="54"/>
        <v>0</v>
      </c>
      <c r="W143" s="18">
        <f t="shared" si="54"/>
        <v>0</v>
      </c>
      <c r="X143" s="18">
        <f t="shared" si="54"/>
        <v>0</v>
      </c>
      <c r="Y143" s="18">
        <f t="shared" si="54"/>
        <v>0</v>
      </c>
      <c r="Z143" s="18">
        <f t="shared" si="54"/>
        <v>0</v>
      </c>
      <c r="AA143" s="18">
        <f t="shared" si="54"/>
        <v>0</v>
      </c>
      <c r="AB143" s="18">
        <f t="shared" si="54"/>
        <v>0</v>
      </c>
      <c r="AC143" s="18">
        <f t="shared" si="54"/>
        <v>0</v>
      </c>
      <c r="AD143" s="18">
        <f t="shared" si="54"/>
        <v>0</v>
      </c>
      <c r="AE143" s="18">
        <f t="shared" si="54"/>
        <v>0</v>
      </c>
      <c r="AF143" s="18">
        <f t="shared" si="54"/>
        <v>0</v>
      </c>
      <c r="AG143" s="18">
        <f t="shared" si="54"/>
        <v>0</v>
      </c>
      <c r="AH143" s="18">
        <f t="shared" si="54"/>
        <v>0</v>
      </c>
      <c r="AI143" s="18">
        <f t="shared" si="54"/>
        <v>0</v>
      </c>
      <c r="AJ143" s="19">
        <f t="shared" si="54"/>
        <v>0</v>
      </c>
    </row>
    <row r="144" spans="1:38" x14ac:dyDescent="0.3">
      <c r="A144" s="7" t="s">
        <v>339</v>
      </c>
      <c r="B144" s="55" t="s">
        <v>529</v>
      </c>
      <c r="C144" s="20">
        <f t="shared" ref="C144:AJ144" si="55">+C$84*C103</f>
        <v>259830.69020969191</v>
      </c>
      <c r="D144" s="20">
        <f t="shared" si="55"/>
        <v>254304.77781917449</v>
      </c>
      <c r="E144" s="20">
        <f t="shared" si="55"/>
        <v>266536.59660403139</v>
      </c>
      <c r="F144" s="20">
        <f t="shared" si="55"/>
        <v>223400.91332351143</v>
      </c>
      <c r="G144" s="20">
        <f t="shared" si="55"/>
        <v>241194.50888539208</v>
      </c>
      <c r="H144" s="20">
        <f t="shared" si="55"/>
        <v>251315.90141647708</v>
      </c>
      <c r="I144" s="20">
        <f t="shared" si="55"/>
        <v>265729.75284982333</v>
      </c>
      <c r="J144" s="20">
        <f t="shared" si="55"/>
        <v>260520.89999093793</v>
      </c>
      <c r="K144" s="20">
        <f t="shared" si="55"/>
        <v>254793.47296902788</v>
      </c>
      <c r="L144" s="20">
        <f t="shared" si="55"/>
        <v>248608.1667009276</v>
      </c>
      <c r="M144" s="20">
        <f t="shared" si="55"/>
        <v>242129.19049470656</v>
      </c>
      <c r="N144" s="20">
        <f t="shared" si="55"/>
        <v>235336.67159319058</v>
      </c>
      <c r="O144" s="20">
        <f t="shared" si="55"/>
        <v>228276.49880167455</v>
      </c>
      <c r="P144" s="20">
        <f t="shared" si="55"/>
        <v>220991.90094953385</v>
      </c>
      <c r="Q144" s="20">
        <f t="shared" si="55"/>
        <v>208538.6592842589</v>
      </c>
      <c r="R144" s="20">
        <f t="shared" si="55"/>
        <v>195209.74572360312</v>
      </c>
      <c r="S144" s="20">
        <f t="shared" si="55"/>
        <v>181189.32603681652</v>
      </c>
      <c r="T144" s="20">
        <f t="shared" si="55"/>
        <v>166648.93612924253</v>
      </c>
      <c r="U144" s="20">
        <f t="shared" si="55"/>
        <v>151786.93224463426</v>
      </c>
      <c r="V144" s="20">
        <f t="shared" si="55"/>
        <v>136771.62785982154</v>
      </c>
      <c r="W144" s="20">
        <f t="shared" si="55"/>
        <v>121727.51730474881</v>
      </c>
      <c r="X144" s="20">
        <f t="shared" si="55"/>
        <v>106793.91799252183</v>
      </c>
      <c r="Y144" s="20">
        <f t="shared" si="55"/>
        <v>92094.59603780898</v>
      </c>
      <c r="Z144" s="20">
        <f t="shared" si="55"/>
        <v>77742.429324173921</v>
      </c>
      <c r="AA144" s="20">
        <f t="shared" si="55"/>
        <v>70801.779703887936</v>
      </c>
      <c r="AB144" s="20">
        <f t="shared" si="55"/>
        <v>63871.146844124996</v>
      </c>
      <c r="AC144" s="20">
        <f t="shared" si="55"/>
        <v>56980.74689491024</v>
      </c>
      <c r="AD144" s="20">
        <f t="shared" si="55"/>
        <v>50156.890671797511</v>
      </c>
      <c r="AE144" s="20">
        <f t="shared" si="55"/>
        <v>43424.975457166038</v>
      </c>
      <c r="AF144" s="20">
        <f t="shared" si="55"/>
        <v>36811.371984875092</v>
      </c>
      <c r="AG144" s="20">
        <f t="shared" si="55"/>
        <v>30337.959057505606</v>
      </c>
      <c r="AH144" s="20">
        <f t="shared" si="55"/>
        <v>24026.162975585732</v>
      </c>
      <c r="AI144" s="20">
        <f t="shared" si="55"/>
        <v>17894.527176535517</v>
      </c>
      <c r="AJ144" s="21">
        <f t="shared" si="55"/>
        <v>11961.209905501988</v>
      </c>
    </row>
    <row r="145" spans="1:36" x14ac:dyDescent="0.3">
      <c r="A145" s="7" t="s">
        <v>340</v>
      </c>
      <c r="B145" s="55" t="s">
        <v>529</v>
      </c>
      <c r="C145" s="20">
        <f t="shared" ref="C145:AJ145" si="56">+C$84*C104</f>
        <v>686.36883987698934</v>
      </c>
      <c r="D145" s="20">
        <f t="shared" si="56"/>
        <v>727.69040801556798</v>
      </c>
      <c r="E145" s="20">
        <f t="shared" si="56"/>
        <v>813.06146256881004</v>
      </c>
      <c r="F145" s="20">
        <f t="shared" si="56"/>
        <v>939.7902313480439</v>
      </c>
      <c r="G145" s="20">
        <f t="shared" si="56"/>
        <v>1116.503044484399</v>
      </c>
      <c r="H145" s="20">
        <f t="shared" si="56"/>
        <v>1506.0273710148738</v>
      </c>
      <c r="I145" s="20">
        <f t="shared" si="56"/>
        <v>1751.7509986048005</v>
      </c>
      <c r="J145" s="20">
        <f t="shared" si="56"/>
        <v>1879.4244486382042</v>
      </c>
      <c r="K145" s="20">
        <f t="shared" si="56"/>
        <v>2002.5363511645958</v>
      </c>
      <c r="L145" s="20">
        <f t="shared" si="56"/>
        <v>2120.5337721551059</v>
      </c>
      <c r="M145" s="20">
        <f t="shared" si="56"/>
        <v>2233.9039061616672</v>
      </c>
      <c r="N145" s="20">
        <f t="shared" si="56"/>
        <v>2341.6957761743461</v>
      </c>
      <c r="O145" s="20">
        <f t="shared" si="56"/>
        <v>2443.5409062983304</v>
      </c>
      <c r="P145" s="20">
        <f t="shared" si="56"/>
        <v>2539.112750276845</v>
      </c>
      <c r="Q145" s="20">
        <f t="shared" si="56"/>
        <v>2945.8768553126706</v>
      </c>
      <c r="R145" s="20">
        <f t="shared" si="56"/>
        <v>3343.8346821138985</v>
      </c>
      <c r="S145" s="20">
        <f t="shared" si="56"/>
        <v>3729.0965062524369</v>
      </c>
      <c r="T145" s="20">
        <f t="shared" si="56"/>
        <v>4097.9356206614866</v>
      </c>
      <c r="U145" s="20">
        <f t="shared" si="56"/>
        <v>4447.8546504536871</v>
      </c>
      <c r="V145" s="20">
        <f t="shared" si="56"/>
        <v>4776.566797389647</v>
      </c>
      <c r="W145" s="20">
        <f t="shared" si="56"/>
        <v>5081.0675915723414</v>
      </c>
      <c r="X145" s="20">
        <f t="shared" si="56"/>
        <v>5359.3904088930958</v>
      </c>
      <c r="Y145" s="20">
        <f t="shared" si="56"/>
        <v>5609.7503500777148</v>
      </c>
      <c r="Z145" s="20">
        <f t="shared" si="56"/>
        <v>5830.6821993130443</v>
      </c>
      <c r="AA145" s="20">
        <f t="shared" si="56"/>
        <v>5479.0248854464626</v>
      </c>
      <c r="AB145" s="20">
        <f t="shared" si="56"/>
        <v>5125.1053030320882</v>
      </c>
      <c r="AC145" s="20">
        <f t="shared" si="56"/>
        <v>4770.5514511944039</v>
      </c>
      <c r="AD145" s="20">
        <f t="shared" si="56"/>
        <v>4416.7283817701227</v>
      </c>
      <c r="AE145" s="20">
        <f t="shared" si="56"/>
        <v>4064.9665600735602</v>
      </c>
      <c r="AF145" s="20">
        <f t="shared" si="56"/>
        <v>3716.760250164923</v>
      </c>
      <c r="AG145" s="20">
        <f t="shared" si="56"/>
        <v>3373.2733016271468</v>
      </c>
      <c r="AH145" s="20">
        <f t="shared" si="56"/>
        <v>3035.7131955856839</v>
      </c>
      <c r="AI145" s="20">
        <f t="shared" si="56"/>
        <v>2705.0680265258084</v>
      </c>
      <c r="AJ145" s="21">
        <f t="shared" si="56"/>
        <v>2382.4175787139484</v>
      </c>
    </row>
    <row r="146" spans="1:36" x14ac:dyDescent="0.3">
      <c r="A146" s="7" t="s">
        <v>341</v>
      </c>
      <c r="B146" s="55" t="s">
        <v>529</v>
      </c>
      <c r="C146" s="20">
        <f t="shared" ref="C146:AJ146" si="57">+C$84*C105</f>
        <v>12122.395761179247</v>
      </c>
      <c r="D146" s="20">
        <f t="shared" si="57"/>
        <v>12732.541106926956</v>
      </c>
      <c r="E146" s="20">
        <f t="shared" si="57"/>
        <v>13535.367955701733</v>
      </c>
      <c r="F146" s="20">
        <f t="shared" si="57"/>
        <v>12187.009893871254</v>
      </c>
      <c r="G146" s="20">
        <f t="shared" si="57"/>
        <v>15965.944782140448</v>
      </c>
      <c r="H146" s="20">
        <f t="shared" si="57"/>
        <v>16173.533994392139</v>
      </c>
      <c r="I146" s="20">
        <f t="shared" si="57"/>
        <v>17917.622507485474</v>
      </c>
      <c r="J146" s="20">
        <f t="shared" si="57"/>
        <v>18396.528139947397</v>
      </c>
      <c r="K146" s="20">
        <f t="shared" si="57"/>
        <v>18834.610815398599</v>
      </c>
      <c r="L146" s="20">
        <f t="shared" si="57"/>
        <v>19231.079755780163</v>
      </c>
      <c r="M146" s="20">
        <f t="shared" si="57"/>
        <v>19593.956960091939</v>
      </c>
      <c r="N146" s="20">
        <f t="shared" si="57"/>
        <v>19917.701008029184</v>
      </c>
      <c r="O146" s="20">
        <f t="shared" si="57"/>
        <v>20201.968036212347</v>
      </c>
      <c r="P146" s="20">
        <f t="shared" si="57"/>
        <v>20446.539515387227</v>
      </c>
      <c r="Q146" s="20">
        <f t="shared" si="57"/>
        <v>19380.49530650011</v>
      </c>
      <c r="R146" s="20">
        <f t="shared" si="57"/>
        <v>18233.629084555221</v>
      </c>
      <c r="S146" s="20">
        <f t="shared" si="57"/>
        <v>17022.039192939959</v>
      </c>
      <c r="T146" s="20">
        <f t="shared" si="57"/>
        <v>15760.703716964905</v>
      </c>
      <c r="U146" s="20">
        <f t="shared" si="57"/>
        <v>14467.226535134394</v>
      </c>
      <c r="V146" s="20">
        <f t="shared" si="57"/>
        <v>13156.518995413031</v>
      </c>
      <c r="W146" s="20">
        <f t="shared" si="57"/>
        <v>11839.404663133844</v>
      </c>
      <c r="X146" s="20">
        <f t="shared" si="57"/>
        <v>10528.214485993787</v>
      </c>
      <c r="Y146" s="20">
        <f t="shared" si="57"/>
        <v>9233.8970478914289</v>
      </c>
      <c r="Z146" s="20">
        <f t="shared" si="57"/>
        <v>7966.4632247024374</v>
      </c>
      <c r="AA146" s="20">
        <f t="shared" si="57"/>
        <v>7238.7485967325429</v>
      </c>
      <c r="AB146" s="20">
        <f t="shared" si="57"/>
        <v>6512.3546193740676</v>
      </c>
      <c r="AC146" s="20">
        <f t="shared" si="57"/>
        <v>5790.4399259773436</v>
      </c>
      <c r="AD146" s="20">
        <f t="shared" si="57"/>
        <v>5075.7600361335953</v>
      </c>
      <c r="AE146" s="20">
        <f t="shared" si="57"/>
        <v>4370.9735449745604</v>
      </c>
      <c r="AF146" s="20">
        <f t="shared" si="57"/>
        <v>3678.8299359291673</v>
      </c>
      <c r="AG146" s="20">
        <f t="shared" si="57"/>
        <v>3001.6177602023531</v>
      </c>
      <c r="AH146" s="20">
        <f t="shared" si="57"/>
        <v>2341.5716269578274</v>
      </c>
      <c r="AI146" s="20">
        <f t="shared" si="57"/>
        <v>1700.6310407607384</v>
      </c>
      <c r="AJ146" s="21">
        <f t="shared" si="57"/>
        <v>1080.6842625094198</v>
      </c>
    </row>
    <row r="147" spans="1:36" x14ac:dyDescent="0.3">
      <c r="A147" s="7" t="s">
        <v>506</v>
      </c>
      <c r="B147" s="55" t="s">
        <v>529</v>
      </c>
      <c r="C147" s="20">
        <f>+C$84*C106</f>
        <v>0</v>
      </c>
      <c r="D147" s="20">
        <f t="shared" ref="D147:AJ147" si="58">+D$84*D106</f>
        <v>0</v>
      </c>
      <c r="E147" s="20">
        <f t="shared" si="58"/>
        <v>0</v>
      </c>
      <c r="F147" s="20">
        <f t="shared" si="58"/>
        <v>0</v>
      </c>
      <c r="G147" s="20">
        <f t="shared" si="58"/>
        <v>0</v>
      </c>
      <c r="H147" s="20">
        <f t="shared" si="58"/>
        <v>0</v>
      </c>
      <c r="I147" s="20">
        <f t="shared" si="58"/>
        <v>251.25520222662215</v>
      </c>
      <c r="J147" s="20">
        <f t="shared" si="58"/>
        <v>501.78539148852053</v>
      </c>
      <c r="K147" s="20">
        <f t="shared" si="58"/>
        <v>750.02301936706556</v>
      </c>
      <c r="L147" s="20">
        <f t="shared" si="58"/>
        <v>994.52273245412186</v>
      </c>
      <c r="M147" s="20">
        <f t="shared" si="58"/>
        <v>1234.5011253412767</v>
      </c>
      <c r="N147" s="20">
        <f t="shared" si="58"/>
        <v>1468.6464985874575</v>
      </c>
      <c r="O147" s="20">
        <f t="shared" si="58"/>
        <v>1695.9442493236259</v>
      </c>
      <c r="P147" s="20">
        <f t="shared" si="58"/>
        <v>1915.4710221386727</v>
      </c>
      <c r="Q147" s="20">
        <f t="shared" si="58"/>
        <v>4993.3591796554983</v>
      </c>
      <c r="R147" s="20">
        <f t="shared" si="58"/>
        <v>8070.9280372066696</v>
      </c>
      <c r="S147" s="20">
        <f t="shared" si="58"/>
        <v>11114.97658472743</v>
      </c>
      <c r="T147" s="20">
        <f t="shared" si="58"/>
        <v>14093.979652600307</v>
      </c>
      <c r="U147" s="20">
        <f t="shared" si="58"/>
        <v>16981.981860384054</v>
      </c>
      <c r="V147" s="20">
        <f t="shared" si="58"/>
        <v>19755.987496413247</v>
      </c>
      <c r="W147" s="20">
        <f t="shared" si="58"/>
        <v>22391.379924863486</v>
      </c>
      <c r="X147" s="20">
        <f t="shared" si="58"/>
        <v>24868.697505601511</v>
      </c>
      <c r="Y147" s="20">
        <f t="shared" si="58"/>
        <v>27170.431991895744</v>
      </c>
      <c r="Z147" s="20">
        <f t="shared" si="58"/>
        <v>29281.557858088585</v>
      </c>
      <c r="AA147" s="20">
        <f t="shared" si="58"/>
        <v>32156.720698426092</v>
      </c>
      <c r="AB147" s="20">
        <f t="shared" si="58"/>
        <v>34937.710038670361</v>
      </c>
      <c r="AC147" s="20">
        <f t="shared" si="58"/>
        <v>37615.163425691753</v>
      </c>
      <c r="AD147" s="20">
        <f t="shared" si="58"/>
        <v>40179.22100123288</v>
      </c>
      <c r="AE147" s="20">
        <f t="shared" si="58"/>
        <v>42620.78157700767</v>
      </c>
      <c r="AF147" s="20">
        <f t="shared" si="58"/>
        <v>44934.061487185907</v>
      </c>
      <c r="AG147" s="20">
        <f t="shared" si="58"/>
        <v>47111.795813845099</v>
      </c>
      <c r="AH147" s="20">
        <f t="shared" si="58"/>
        <v>49149.0703766386</v>
      </c>
      <c r="AI147" s="20">
        <f t="shared" si="58"/>
        <v>51039.782075534582</v>
      </c>
      <c r="AJ147" s="21">
        <f t="shared" si="58"/>
        <v>52781.60182119871</v>
      </c>
    </row>
    <row r="148" spans="1:36" x14ac:dyDescent="0.3">
      <c r="A148" s="11" t="s">
        <v>342</v>
      </c>
      <c r="B148" s="56" t="s">
        <v>529</v>
      </c>
      <c r="C148" s="23">
        <f t="shared" ref="C148:AJ148" si="59">+C$84*C107</f>
        <v>0</v>
      </c>
      <c r="D148" s="23">
        <f t="shared" si="59"/>
        <v>0</v>
      </c>
      <c r="E148" s="23">
        <f t="shared" si="59"/>
        <v>0</v>
      </c>
      <c r="F148" s="23">
        <f t="shared" si="59"/>
        <v>0</v>
      </c>
      <c r="G148" s="23">
        <f t="shared" si="59"/>
        <v>0</v>
      </c>
      <c r="H148" s="23">
        <f t="shared" si="59"/>
        <v>0</v>
      </c>
      <c r="I148" s="23">
        <f t="shared" si="59"/>
        <v>0</v>
      </c>
      <c r="J148" s="23">
        <f t="shared" si="59"/>
        <v>0</v>
      </c>
      <c r="K148" s="23">
        <f t="shared" si="59"/>
        <v>0</v>
      </c>
      <c r="L148" s="23">
        <f t="shared" si="59"/>
        <v>0</v>
      </c>
      <c r="M148" s="23">
        <f t="shared" si="59"/>
        <v>0</v>
      </c>
      <c r="N148" s="23">
        <f t="shared" si="59"/>
        <v>0</v>
      </c>
      <c r="O148" s="23">
        <f t="shared" si="59"/>
        <v>0</v>
      </c>
      <c r="P148" s="23">
        <f t="shared" si="59"/>
        <v>0</v>
      </c>
      <c r="Q148" s="23">
        <f t="shared" si="59"/>
        <v>0</v>
      </c>
      <c r="R148" s="23">
        <f t="shared" si="59"/>
        <v>0</v>
      </c>
      <c r="S148" s="23">
        <f t="shared" si="59"/>
        <v>0</v>
      </c>
      <c r="T148" s="23">
        <f t="shared" si="59"/>
        <v>0</v>
      </c>
      <c r="U148" s="23">
        <f t="shared" si="59"/>
        <v>0</v>
      </c>
      <c r="V148" s="23">
        <f t="shared" si="59"/>
        <v>0</v>
      </c>
      <c r="W148" s="23">
        <f t="shared" si="59"/>
        <v>0</v>
      </c>
      <c r="X148" s="23">
        <f t="shared" si="59"/>
        <v>0</v>
      </c>
      <c r="Y148" s="23">
        <f t="shared" si="59"/>
        <v>0</v>
      </c>
      <c r="Z148" s="23">
        <f t="shared" si="59"/>
        <v>0</v>
      </c>
      <c r="AA148" s="23">
        <f t="shared" si="59"/>
        <v>0</v>
      </c>
      <c r="AB148" s="23">
        <f t="shared" si="59"/>
        <v>0</v>
      </c>
      <c r="AC148" s="23">
        <f t="shared" si="59"/>
        <v>0</v>
      </c>
      <c r="AD148" s="23">
        <f t="shared" si="59"/>
        <v>0</v>
      </c>
      <c r="AE148" s="23">
        <f t="shared" si="59"/>
        <v>0</v>
      </c>
      <c r="AF148" s="23">
        <f t="shared" si="59"/>
        <v>0</v>
      </c>
      <c r="AG148" s="23">
        <f t="shared" si="59"/>
        <v>0</v>
      </c>
      <c r="AH148" s="23">
        <f t="shared" si="59"/>
        <v>0</v>
      </c>
      <c r="AI148" s="23">
        <f t="shared" si="59"/>
        <v>0</v>
      </c>
      <c r="AJ148" s="24">
        <f t="shared" si="59"/>
        <v>0</v>
      </c>
    </row>
    <row r="149" spans="1:36" x14ac:dyDescent="0.3">
      <c r="A149" s="16" t="s">
        <v>343</v>
      </c>
      <c r="B149" s="54" t="s">
        <v>529</v>
      </c>
      <c r="C149" s="18">
        <f t="shared" ref="C149:AJ149" si="60">+C$85*C108</f>
        <v>0</v>
      </c>
      <c r="D149" s="18">
        <f t="shared" si="60"/>
        <v>0</v>
      </c>
      <c r="E149" s="18">
        <f t="shared" si="60"/>
        <v>0</v>
      </c>
      <c r="F149" s="18">
        <f t="shared" si="60"/>
        <v>0</v>
      </c>
      <c r="G149" s="18">
        <f t="shared" si="60"/>
        <v>0</v>
      </c>
      <c r="H149" s="18">
        <f t="shared" si="60"/>
        <v>0</v>
      </c>
      <c r="I149" s="18">
        <f t="shared" si="60"/>
        <v>0</v>
      </c>
      <c r="J149" s="18">
        <f t="shared" si="60"/>
        <v>0</v>
      </c>
      <c r="K149" s="18">
        <f t="shared" si="60"/>
        <v>0</v>
      </c>
      <c r="L149" s="18">
        <f t="shared" si="60"/>
        <v>0</v>
      </c>
      <c r="M149" s="18">
        <f t="shared" si="60"/>
        <v>0</v>
      </c>
      <c r="N149" s="18">
        <f t="shared" si="60"/>
        <v>0</v>
      </c>
      <c r="O149" s="18">
        <f t="shared" si="60"/>
        <v>0</v>
      </c>
      <c r="P149" s="18">
        <f t="shared" si="60"/>
        <v>0</v>
      </c>
      <c r="Q149" s="18">
        <f t="shared" si="60"/>
        <v>0</v>
      </c>
      <c r="R149" s="18">
        <f t="shared" si="60"/>
        <v>0</v>
      </c>
      <c r="S149" s="18">
        <f t="shared" si="60"/>
        <v>0</v>
      </c>
      <c r="T149" s="18">
        <f t="shared" si="60"/>
        <v>0</v>
      </c>
      <c r="U149" s="18">
        <f t="shared" si="60"/>
        <v>0</v>
      </c>
      <c r="V149" s="18">
        <f t="shared" si="60"/>
        <v>0</v>
      </c>
      <c r="W149" s="18">
        <f t="shared" si="60"/>
        <v>0</v>
      </c>
      <c r="X149" s="18">
        <f t="shared" si="60"/>
        <v>0</v>
      </c>
      <c r="Y149" s="18">
        <f t="shared" si="60"/>
        <v>0</v>
      </c>
      <c r="Z149" s="18">
        <f t="shared" si="60"/>
        <v>0</v>
      </c>
      <c r="AA149" s="18">
        <f t="shared" si="60"/>
        <v>0</v>
      </c>
      <c r="AB149" s="18">
        <f t="shared" si="60"/>
        <v>0</v>
      </c>
      <c r="AC149" s="18">
        <f t="shared" si="60"/>
        <v>0</v>
      </c>
      <c r="AD149" s="18">
        <f t="shared" si="60"/>
        <v>0</v>
      </c>
      <c r="AE149" s="18">
        <f t="shared" si="60"/>
        <v>0</v>
      </c>
      <c r="AF149" s="18">
        <f t="shared" si="60"/>
        <v>0</v>
      </c>
      <c r="AG149" s="18">
        <f t="shared" si="60"/>
        <v>0</v>
      </c>
      <c r="AH149" s="18">
        <f t="shared" si="60"/>
        <v>0</v>
      </c>
      <c r="AI149" s="18">
        <f t="shared" si="60"/>
        <v>0</v>
      </c>
      <c r="AJ149" s="19">
        <f t="shared" si="60"/>
        <v>0</v>
      </c>
    </row>
    <row r="150" spans="1:36" x14ac:dyDescent="0.3">
      <c r="A150" s="7" t="s">
        <v>344</v>
      </c>
      <c r="B150" s="55" t="s">
        <v>529</v>
      </c>
      <c r="C150" s="20">
        <f t="shared" ref="C150:AJ150" si="61">+C$85*C109</f>
        <v>6644.8451824295462</v>
      </c>
      <c r="D150" s="20">
        <f t="shared" si="61"/>
        <v>7511.129466779671</v>
      </c>
      <c r="E150" s="20">
        <f t="shared" si="61"/>
        <v>7845.2964866430148</v>
      </c>
      <c r="F150" s="20">
        <f t="shared" si="61"/>
        <v>5629.5929246350079</v>
      </c>
      <c r="G150" s="20">
        <f t="shared" si="61"/>
        <v>5164.1640750767347</v>
      </c>
      <c r="H150" s="20">
        <f t="shared" si="61"/>
        <v>5449.8241005654254</v>
      </c>
      <c r="I150" s="20">
        <f t="shared" si="61"/>
        <v>5901.3621801593263</v>
      </c>
      <c r="J150" s="20">
        <f t="shared" si="61"/>
        <v>5896.8648720924921</v>
      </c>
      <c r="K150" s="20">
        <f t="shared" si="61"/>
        <v>5848.4083865523007</v>
      </c>
      <c r="L150" s="20">
        <f t="shared" si="61"/>
        <v>5755.4445894660139</v>
      </c>
      <c r="M150" s="20">
        <f t="shared" si="61"/>
        <v>5620.1538817647834</v>
      </c>
      <c r="N150" s="20">
        <f t="shared" si="61"/>
        <v>5440.7325443622385</v>
      </c>
      <c r="O150" s="20">
        <f t="shared" si="61"/>
        <v>5217.144449584639</v>
      </c>
      <c r="P150" s="20">
        <f t="shared" si="61"/>
        <v>4949.5383726666669</v>
      </c>
      <c r="Q150" s="20">
        <f t="shared" si="61"/>
        <v>4595.3092533752624</v>
      </c>
      <c r="R150" s="20">
        <f t="shared" si="61"/>
        <v>4200.6560561684128</v>
      </c>
      <c r="S150" s="20">
        <f t="shared" si="61"/>
        <v>3768.9530723219323</v>
      </c>
      <c r="T150" s="20">
        <f t="shared" si="61"/>
        <v>3303.526400371632</v>
      </c>
      <c r="U150" s="20">
        <f t="shared" si="61"/>
        <v>2808.4130486103627</v>
      </c>
      <c r="V150" s="20">
        <f t="shared" si="61"/>
        <v>2287.1150629296262</v>
      </c>
      <c r="W150" s="20">
        <f t="shared" si="61"/>
        <v>1742.4700973669037</v>
      </c>
      <c r="X150" s="20">
        <f t="shared" si="61"/>
        <v>1177.7177660909701</v>
      </c>
      <c r="Y150" s="20">
        <f t="shared" si="61"/>
        <v>595.9140465794045</v>
      </c>
      <c r="Z150" s="20">
        <f t="shared" si="61"/>
        <v>0</v>
      </c>
      <c r="AA150" s="20">
        <f t="shared" si="61"/>
        <v>0</v>
      </c>
      <c r="AB150" s="20">
        <f t="shared" si="61"/>
        <v>0</v>
      </c>
      <c r="AC150" s="20">
        <f t="shared" si="61"/>
        <v>0</v>
      </c>
      <c r="AD150" s="20">
        <f t="shared" si="61"/>
        <v>0</v>
      </c>
      <c r="AE150" s="20">
        <f t="shared" si="61"/>
        <v>0</v>
      </c>
      <c r="AF150" s="20">
        <f t="shared" si="61"/>
        <v>0</v>
      </c>
      <c r="AG150" s="20">
        <f t="shared" si="61"/>
        <v>0</v>
      </c>
      <c r="AH150" s="20">
        <f t="shared" si="61"/>
        <v>0</v>
      </c>
      <c r="AI150" s="20">
        <f t="shared" si="61"/>
        <v>0</v>
      </c>
      <c r="AJ150" s="21">
        <f t="shared" si="61"/>
        <v>0</v>
      </c>
    </row>
    <row r="151" spans="1:36" x14ac:dyDescent="0.3">
      <c r="A151" s="7" t="s">
        <v>345</v>
      </c>
      <c r="B151" s="55" t="s">
        <v>529</v>
      </c>
      <c r="C151" s="20">
        <f t="shared" ref="C151:AJ151" si="62">+C$85*C110</f>
        <v>11948.438605765257</v>
      </c>
      <c r="D151" s="20">
        <f t="shared" si="62"/>
        <v>11889.475723932163</v>
      </c>
      <c r="E151" s="20">
        <f t="shared" si="62"/>
        <v>11494.772340952377</v>
      </c>
      <c r="F151" s="20">
        <f t="shared" si="62"/>
        <v>9479.7996808939843</v>
      </c>
      <c r="G151" s="20">
        <f t="shared" si="62"/>
        <v>11147.919200923889</v>
      </c>
      <c r="H151" s="20">
        <f t="shared" si="62"/>
        <v>10726.711166599453</v>
      </c>
      <c r="I151" s="20">
        <f t="shared" si="62"/>
        <v>12529.826192527156</v>
      </c>
      <c r="J151" s="20">
        <f t="shared" si="62"/>
        <v>13548.156800533825</v>
      </c>
      <c r="K151" s="20">
        <f t="shared" si="62"/>
        <v>14592.184420881193</v>
      </c>
      <c r="L151" s="20">
        <f t="shared" si="62"/>
        <v>15659.652995924222</v>
      </c>
      <c r="M151" s="20">
        <f t="shared" si="62"/>
        <v>16755.634727061435</v>
      </c>
      <c r="N151" s="20">
        <f t="shared" si="62"/>
        <v>17874.287492317653</v>
      </c>
      <c r="O151" s="20">
        <f t="shared" si="62"/>
        <v>19013.650010824364</v>
      </c>
      <c r="P151" s="20">
        <f t="shared" si="62"/>
        <v>20171.720435879335</v>
      </c>
      <c r="Q151" s="20">
        <f t="shared" si="62"/>
        <v>19837.879942871841</v>
      </c>
      <c r="R151" s="20">
        <f t="shared" si="62"/>
        <v>19402.2917553181</v>
      </c>
      <c r="S151" s="20">
        <f t="shared" si="62"/>
        <v>18871.194300918374</v>
      </c>
      <c r="T151" s="20">
        <f t="shared" si="62"/>
        <v>18250.440366539973</v>
      </c>
      <c r="U151" s="20">
        <f t="shared" si="62"/>
        <v>17549.946793038129</v>
      </c>
      <c r="V151" s="20">
        <f t="shared" si="62"/>
        <v>16777.944916234239</v>
      </c>
      <c r="W151" s="20">
        <f t="shared" si="62"/>
        <v>15938.683208981483</v>
      </c>
      <c r="X151" s="20">
        <f t="shared" si="62"/>
        <v>15039.246246666737</v>
      </c>
      <c r="Y151" s="20">
        <f t="shared" si="62"/>
        <v>14086.070608769625</v>
      </c>
      <c r="Z151" s="20">
        <f t="shared" si="62"/>
        <v>13085.466042337905</v>
      </c>
      <c r="AA151" s="20">
        <f t="shared" si="62"/>
        <v>12137.485952313156</v>
      </c>
      <c r="AB151" s="20">
        <f t="shared" si="62"/>
        <v>11123.584229868846</v>
      </c>
      <c r="AC151" s="20">
        <f t="shared" si="62"/>
        <v>10046.507737841916</v>
      </c>
      <c r="AD151" s="20">
        <f t="shared" si="62"/>
        <v>8908.7584159688595</v>
      </c>
      <c r="AE151" s="20">
        <f t="shared" si="62"/>
        <v>7713.1042850772201</v>
      </c>
      <c r="AF151" s="20">
        <f t="shared" si="62"/>
        <v>6462.9146280565328</v>
      </c>
      <c r="AG151" s="20">
        <f t="shared" si="62"/>
        <v>5161.1725515212893</v>
      </c>
      <c r="AH151" s="20">
        <f t="shared" si="62"/>
        <v>3811.171076717962</v>
      </c>
      <c r="AI151" s="20">
        <f t="shared" si="62"/>
        <v>2416.0843171010074</v>
      </c>
      <c r="AJ151" s="21">
        <f t="shared" si="62"/>
        <v>979.34425920867125</v>
      </c>
    </row>
    <row r="152" spans="1:36" x14ac:dyDescent="0.3">
      <c r="A152" s="7" t="s">
        <v>346</v>
      </c>
      <c r="B152" s="55" t="s">
        <v>529</v>
      </c>
      <c r="C152" s="20">
        <f t="shared" ref="C152:AJ152" si="63">+C$85*C111</f>
        <v>1683.948561414855</v>
      </c>
      <c r="D152" s="20">
        <f t="shared" si="63"/>
        <v>1571.662394884871</v>
      </c>
      <c r="E152" s="20">
        <f t="shared" si="63"/>
        <v>1422.3067303731946</v>
      </c>
      <c r="F152" s="20">
        <f t="shared" si="63"/>
        <v>988.58875684858083</v>
      </c>
      <c r="G152" s="20">
        <f t="shared" si="63"/>
        <v>1268.6639119040965</v>
      </c>
      <c r="H152" s="20">
        <f t="shared" si="63"/>
        <v>1456.7116557525792</v>
      </c>
      <c r="I152" s="20">
        <f t="shared" si="63"/>
        <v>1627.3867115744185</v>
      </c>
      <c r="J152" s="20">
        <f t="shared" si="63"/>
        <v>1682.3324094106422</v>
      </c>
      <c r="K152" s="20">
        <f t="shared" si="63"/>
        <v>1731.6622197327392</v>
      </c>
      <c r="L152" s="20">
        <f t="shared" si="63"/>
        <v>1775.1652818124956</v>
      </c>
      <c r="M152" s="20">
        <f t="shared" si="63"/>
        <v>1813.4670748251979</v>
      </c>
      <c r="N152" s="20">
        <f t="shared" si="63"/>
        <v>1845.9601925130039</v>
      </c>
      <c r="O152" s="20">
        <f t="shared" si="63"/>
        <v>1872.5316576252469</v>
      </c>
      <c r="P152" s="20">
        <f t="shared" si="63"/>
        <v>1893.0958055740796</v>
      </c>
      <c r="Q152" s="20">
        <f t="shared" si="63"/>
        <v>1889.9371486368314</v>
      </c>
      <c r="R152" s="20">
        <f t="shared" si="63"/>
        <v>1878.8287823779769</v>
      </c>
      <c r="S152" s="20">
        <f t="shared" si="63"/>
        <v>1860.165453255993</v>
      </c>
      <c r="T152" s="20">
        <f t="shared" si="63"/>
        <v>1834.3009121614621</v>
      </c>
      <c r="U152" s="20">
        <f t="shared" si="63"/>
        <v>1801.9999349106474</v>
      </c>
      <c r="V152" s="20">
        <f t="shared" si="63"/>
        <v>1763.8816725688587</v>
      </c>
      <c r="W152" s="20">
        <f t="shared" si="63"/>
        <v>1720.1591195136248</v>
      </c>
      <c r="X152" s="20">
        <f t="shared" si="63"/>
        <v>1671.3418441386448</v>
      </c>
      <c r="Y152" s="20">
        <f t="shared" si="63"/>
        <v>1617.8811499423675</v>
      </c>
      <c r="Z152" s="20">
        <f t="shared" si="63"/>
        <v>1560.2251062672062</v>
      </c>
      <c r="AA152" s="20">
        <f t="shared" si="63"/>
        <v>1520.9203309663606</v>
      </c>
      <c r="AB152" s="20">
        <f t="shared" si="63"/>
        <v>1477.030593061078</v>
      </c>
      <c r="AC152" s="20">
        <f t="shared" si="63"/>
        <v>1428.7134351362752</v>
      </c>
      <c r="AD152" s="20">
        <f t="shared" si="63"/>
        <v>1376.0833565587152</v>
      </c>
      <c r="AE152" s="20">
        <f t="shared" si="63"/>
        <v>1319.274315934601</v>
      </c>
      <c r="AF152" s="20">
        <f t="shared" si="63"/>
        <v>1258.5085970962391</v>
      </c>
      <c r="AG152" s="20">
        <f t="shared" si="63"/>
        <v>1193.9392105278175</v>
      </c>
      <c r="AH152" s="20">
        <f t="shared" si="63"/>
        <v>1125.7694400844239</v>
      </c>
      <c r="AI152" s="20">
        <f t="shared" si="63"/>
        <v>1054.1602997776959</v>
      </c>
      <c r="AJ152" s="21">
        <f t="shared" si="63"/>
        <v>979.34425920867125</v>
      </c>
    </row>
    <row r="153" spans="1:36" x14ac:dyDescent="0.3">
      <c r="A153" s="7" t="s">
        <v>347</v>
      </c>
      <c r="B153" s="55" t="s">
        <v>529</v>
      </c>
      <c r="C153" s="20">
        <f t="shared" ref="C153:AJ153" si="64">+C$85*C112</f>
        <v>1652.1107827558455</v>
      </c>
      <c r="D153" s="20">
        <f t="shared" si="64"/>
        <v>1694.8783500741397</v>
      </c>
      <c r="E153" s="20">
        <f t="shared" si="64"/>
        <v>1803.9172071680982</v>
      </c>
      <c r="F153" s="20">
        <f t="shared" si="64"/>
        <v>1877.3788973754724</v>
      </c>
      <c r="G153" s="20">
        <f t="shared" si="64"/>
        <v>1971.2285312762451</v>
      </c>
      <c r="H153" s="20">
        <f t="shared" si="64"/>
        <v>2127.0779659593109</v>
      </c>
      <c r="I153" s="20">
        <f t="shared" si="64"/>
        <v>2723.4346320133582</v>
      </c>
      <c r="J153" s="20">
        <f t="shared" si="64"/>
        <v>3193.6344117568869</v>
      </c>
      <c r="K153" s="20">
        <f t="shared" si="64"/>
        <v>3698.238263877663</v>
      </c>
      <c r="L153" s="20">
        <f t="shared" si="64"/>
        <v>4236.4913752192588</v>
      </c>
      <c r="M153" s="20">
        <f t="shared" si="64"/>
        <v>4809.60341489232</v>
      </c>
      <c r="N153" s="20">
        <f t="shared" si="64"/>
        <v>5415.8173287410236</v>
      </c>
      <c r="O153" s="20">
        <f t="shared" si="64"/>
        <v>6054.2505469614498</v>
      </c>
      <c r="P153" s="20">
        <f t="shared" si="64"/>
        <v>6723.9068119597787</v>
      </c>
      <c r="Q153" s="20">
        <f t="shared" si="64"/>
        <v>7352.5009578476065</v>
      </c>
      <c r="R153" s="20">
        <f t="shared" si="64"/>
        <v>7989.1789580721579</v>
      </c>
      <c r="S153" s="20">
        <f t="shared" si="64"/>
        <v>8631.0113469316602</v>
      </c>
      <c r="T153" s="20">
        <f t="shared" si="64"/>
        <v>9274.8139567662165</v>
      </c>
      <c r="U153" s="20">
        <f t="shared" si="64"/>
        <v>9919.5351438911184</v>
      </c>
      <c r="V153" s="20">
        <f t="shared" si="64"/>
        <v>10563.891243554892</v>
      </c>
      <c r="W153" s="20">
        <f t="shared" si="64"/>
        <v>11204.420869680052</v>
      </c>
      <c r="X153" s="20">
        <f t="shared" si="64"/>
        <v>11839.406619716368</v>
      </c>
      <c r="Y153" s="20">
        <f t="shared" si="64"/>
        <v>12466.98203304898</v>
      </c>
      <c r="Z153" s="20">
        <f t="shared" si="64"/>
        <v>13085.466042337905</v>
      </c>
      <c r="AA153" s="20">
        <f t="shared" si="64"/>
        <v>13895.328745406783</v>
      </c>
      <c r="AB153" s="20">
        <f t="shared" si="64"/>
        <v>14717.357596441856</v>
      </c>
      <c r="AC153" s="20">
        <f t="shared" si="64"/>
        <v>15550.246759442269</v>
      </c>
      <c r="AD153" s="20">
        <f t="shared" si="64"/>
        <v>16392.115485382699</v>
      </c>
      <c r="AE153" s="20">
        <f t="shared" si="64"/>
        <v>17241.056637231432</v>
      </c>
      <c r="AF153" s="20">
        <f t="shared" si="64"/>
        <v>18096.160958558288</v>
      </c>
      <c r="AG153" s="20">
        <f t="shared" si="64"/>
        <v>18955.579189223648</v>
      </c>
      <c r="AH153" s="20">
        <f t="shared" si="64"/>
        <v>19818.089598933399</v>
      </c>
      <c r="AI153" s="20">
        <f t="shared" si="64"/>
        <v>20681.681754384605</v>
      </c>
      <c r="AJ153" s="21">
        <f t="shared" si="64"/>
        <v>21545.573702590769</v>
      </c>
    </row>
    <row r="154" spans="1:36" x14ac:dyDescent="0.3">
      <c r="A154" s="11" t="s">
        <v>348</v>
      </c>
      <c r="B154" s="56" t="s">
        <v>529</v>
      </c>
      <c r="C154" s="23">
        <f t="shared" ref="C154:AJ154" si="65">+C$85*C113</f>
        <v>684.02226064647789</v>
      </c>
      <c r="D154" s="23">
        <f t="shared" si="65"/>
        <v>653.16199396433069</v>
      </c>
      <c r="E154" s="23">
        <f t="shared" si="65"/>
        <v>641.9974432450731</v>
      </c>
      <c r="F154" s="23">
        <f t="shared" si="65"/>
        <v>622.6138853435441</v>
      </c>
      <c r="G154" s="23">
        <f t="shared" si="65"/>
        <v>659.05444306131392</v>
      </c>
      <c r="H154" s="23">
        <f t="shared" si="65"/>
        <v>557.29043910182736</v>
      </c>
      <c r="I154" s="23">
        <f t="shared" si="65"/>
        <v>666.57923324137744</v>
      </c>
      <c r="J154" s="23">
        <f t="shared" si="65"/>
        <v>737.02175860657348</v>
      </c>
      <c r="K154" s="23">
        <f t="shared" si="65"/>
        <v>810.71522728312505</v>
      </c>
      <c r="L154" s="23">
        <f t="shared" si="65"/>
        <v>887.52233156519219</v>
      </c>
      <c r="M154" s="23">
        <f t="shared" si="65"/>
        <v>967.71991686503873</v>
      </c>
      <c r="N154" s="23">
        <f t="shared" si="65"/>
        <v>1050.9653353514725</v>
      </c>
      <c r="O154" s="23">
        <f t="shared" si="65"/>
        <v>1137.1244214489489</v>
      </c>
      <c r="P154" s="23">
        <f t="shared" si="65"/>
        <v>1226.053996110991</v>
      </c>
      <c r="Q154" s="23">
        <f t="shared" si="65"/>
        <v>1283.4338553363148</v>
      </c>
      <c r="R154" s="23">
        <f t="shared" si="65"/>
        <v>1339.0384796634726</v>
      </c>
      <c r="S154" s="23">
        <f t="shared" si="65"/>
        <v>1392.721214298688</v>
      </c>
      <c r="T154" s="23">
        <f t="shared" si="65"/>
        <v>1444.2987213009944</v>
      </c>
      <c r="U154" s="23">
        <f t="shared" si="65"/>
        <v>1493.9163357965911</v>
      </c>
      <c r="V154" s="23">
        <f t="shared" si="65"/>
        <v>1541.6515699129418</v>
      </c>
      <c r="W154" s="23">
        <f t="shared" si="65"/>
        <v>1587.2506117076678</v>
      </c>
      <c r="X154" s="23">
        <f t="shared" si="65"/>
        <v>1630.715867500915</v>
      </c>
      <c r="Y154" s="23">
        <f t="shared" si="65"/>
        <v>1672.0173852077808</v>
      </c>
      <c r="Z154" s="23">
        <f t="shared" si="65"/>
        <v>1711.1414043172795</v>
      </c>
      <c r="AA154" s="23">
        <f t="shared" si="65"/>
        <v>1576.2312568652681</v>
      </c>
      <c r="AB154" s="23">
        <f t="shared" si="65"/>
        <v>1432.2145132123128</v>
      </c>
      <c r="AC154" s="23">
        <f t="shared" si="65"/>
        <v>1279.4756072385071</v>
      </c>
      <c r="AD154" s="23">
        <f t="shared" si="65"/>
        <v>1118.3689999125759</v>
      </c>
      <c r="AE154" s="23">
        <f t="shared" si="65"/>
        <v>949.28576791165597</v>
      </c>
      <c r="AF154" s="23">
        <f t="shared" si="65"/>
        <v>772.6931431500999</v>
      </c>
      <c r="AG154" s="23">
        <f t="shared" si="65"/>
        <v>589.01130727045177</v>
      </c>
      <c r="AH154" s="23">
        <f t="shared" si="65"/>
        <v>398.69899060275043</v>
      </c>
      <c r="AI154" s="23">
        <f t="shared" si="65"/>
        <v>202.20354511482202</v>
      </c>
      <c r="AJ154" s="24">
        <f t="shared" si="65"/>
        <v>0</v>
      </c>
    </row>
    <row r="155" spans="1:36" x14ac:dyDescent="0.3">
      <c r="A155" s="16" t="s">
        <v>349</v>
      </c>
      <c r="B155" s="54" t="s">
        <v>529</v>
      </c>
      <c r="C155" s="18">
        <f t="shared" ref="C155:AJ155" si="66">+C$86*C114</f>
        <v>0</v>
      </c>
      <c r="D155" s="18">
        <f t="shared" si="66"/>
        <v>0</v>
      </c>
      <c r="E155" s="18">
        <f t="shared" si="66"/>
        <v>0</v>
      </c>
      <c r="F155" s="18">
        <f t="shared" si="66"/>
        <v>0</v>
      </c>
      <c r="G155" s="18">
        <f t="shared" si="66"/>
        <v>0</v>
      </c>
      <c r="H155" s="18">
        <f t="shared" si="66"/>
        <v>0</v>
      </c>
      <c r="I155" s="18">
        <f t="shared" si="66"/>
        <v>0</v>
      </c>
      <c r="J155" s="18">
        <f t="shared" si="66"/>
        <v>0</v>
      </c>
      <c r="K155" s="18">
        <f t="shared" si="66"/>
        <v>0</v>
      </c>
      <c r="L155" s="18">
        <f t="shared" si="66"/>
        <v>0</v>
      </c>
      <c r="M155" s="18">
        <f t="shared" si="66"/>
        <v>0</v>
      </c>
      <c r="N155" s="18">
        <f t="shared" si="66"/>
        <v>0</v>
      </c>
      <c r="O155" s="18">
        <f t="shared" si="66"/>
        <v>0</v>
      </c>
      <c r="P155" s="18">
        <f t="shared" si="66"/>
        <v>0</v>
      </c>
      <c r="Q155" s="18">
        <f t="shared" si="66"/>
        <v>0</v>
      </c>
      <c r="R155" s="18">
        <f t="shared" si="66"/>
        <v>0</v>
      </c>
      <c r="S155" s="18">
        <f t="shared" si="66"/>
        <v>0</v>
      </c>
      <c r="T155" s="18">
        <f t="shared" si="66"/>
        <v>0</v>
      </c>
      <c r="U155" s="18">
        <f t="shared" si="66"/>
        <v>0</v>
      </c>
      <c r="V155" s="18">
        <f t="shared" si="66"/>
        <v>0</v>
      </c>
      <c r="W155" s="18">
        <f t="shared" si="66"/>
        <v>0</v>
      </c>
      <c r="X155" s="18">
        <f t="shared" si="66"/>
        <v>0</v>
      </c>
      <c r="Y155" s="18">
        <f t="shared" si="66"/>
        <v>0</v>
      </c>
      <c r="Z155" s="18">
        <f t="shared" si="66"/>
        <v>0</v>
      </c>
      <c r="AA155" s="18">
        <f t="shared" si="66"/>
        <v>0</v>
      </c>
      <c r="AB155" s="18">
        <f t="shared" si="66"/>
        <v>0</v>
      </c>
      <c r="AC155" s="18">
        <f t="shared" si="66"/>
        <v>0</v>
      </c>
      <c r="AD155" s="18">
        <f t="shared" si="66"/>
        <v>0</v>
      </c>
      <c r="AE155" s="18">
        <f t="shared" si="66"/>
        <v>0</v>
      </c>
      <c r="AF155" s="18">
        <f t="shared" si="66"/>
        <v>0</v>
      </c>
      <c r="AG155" s="18">
        <f t="shared" si="66"/>
        <v>0</v>
      </c>
      <c r="AH155" s="18">
        <f t="shared" si="66"/>
        <v>0</v>
      </c>
      <c r="AI155" s="18">
        <f t="shared" si="66"/>
        <v>0</v>
      </c>
      <c r="AJ155" s="19">
        <f t="shared" si="66"/>
        <v>0</v>
      </c>
    </row>
    <row r="156" spans="1:36" x14ac:dyDescent="0.3">
      <c r="A156" s="7" t="s">
        <v>350</v>
      </c>
      <c r="B156" s="55" t="s">
        <v>529</v>
      </c>
      <c r="C156" s="20">
        <f t="shared" ref="C156:AJ156" si="67">+C$86*C115</f>
        <v>20409.639006372214</v>
      </c>
      <c r="D156" s="20">
        <f t="shared" si="67"/>
        <v>19482.071948730434</v>
      </c>
      <c r="E156" s="20">
        <f t="shared" si="67"/>
        <v>19342.559011952053</v>
      </c>
      <c r="F156" s="20">
        <f t="shared" si="67"/>
        <v>21496.281521673292</v>
      </c>
      <c r="G156" s="20">
        <f t="shared" si="67"/>
        <v>18864.636180634319</v>
      </c>
      <c r="H156" s="20">
        <f t="shared" si="67"/>
        <v>16658.298253217876</v>
      </c>
      <c r="I156" s="20">
        <f t="shared" si="67"/>
        <v>17446.051372640894</v>
      </c>
      <c r="J156" s="20">
        <f t="shared" si="67"/>
        <v>16891.103898326081</v>
      </c>
      <c r="K156" s="20">
        <f t="shared" si="67"/>
        <v>16258.924368358383</v>
      </c>
      <c r="L156" s="20">
        <f t="shared" si="67"/>
        <v>15552.997200009497</v>
      </c>
      <c r="M156" s="20">
        <f t="shared" si="67"/>
        <v>14783.392597172791</v>
      </c>
      <c r="N156" s="20">
        <f t="shared" si="67"/>
        <v>13948.754916930378</v>
      </c>
      <c r="O156" s="20">
        <f t="shared" si="67"/>
        <v>13052.139382034382</v>
      </c>
      <c r="P156" s="20">
        <f t="shared" si="67"/>
        <v>12096.635200126226</v>
      </c>
      <c r="Q156" s="20">
        <f t="shared" si="67"/>
        <v>11355.68964907221</v>
      </c>
      <c r="R156" s="20">
        <f t="shared" si="67"/>
        <v>10494.513961549237</v>
      </c>
      <c r="S156" s="20">
        <f t="shared" si="67"/>
        <v>9518.3365670053226</v>
      </c>
      <c r="T156" s="20">
        <f t="shared" si="67"/>
        <v>8432.6293993098079</v>
      </c>
      <c r="U156" s="20">
        <f t="shared" si="67"/>
        <v>7245.0596631005892</v>
      </c>
      <c r="V156" s="20">
        <f t="shared" si="67"/>
        <v>5962.3384634027489</v>
      </c>
      <c r="W156" s="20">
        <f t="shared" si="67"/>
        <v>4589.8072421900206</v>
      </c>
      <c r="X156" s="20">
        <f t="shared" si="67"/>
        <v>3134.1853837226977</v>
      </c>
      <c r="Y156" s="20">
        <f t="shared" si="67"/>
        <v>1602.0504778994523</v>
      </c>
      <c r="Z156" s="20">
        <f t="shared" si="67"/>
        <v>0</v>
      </c>
      <c r="AA156" s="20">
        <f t="shared" si="67"/>
        <v>0</v>
      </c>
      <c r="AB156" s="20">
        <f t="shared" si="67"/>
        <v>0</v>
      </c>
      <c r="AC156" s="20">
        <f t="shared" si="67"/>
        <v>0</v>
      </c>
      <c r="AD156" s="20">
        <f t="shared" si="67"/>
        <v>0</v>
      </c>
      <c r="AE156" s="20">
        <f t="shared" si="67"/>
        <v>0</v>
      </c>
      <c r="AF156" s="20">
        <f t="shared" si="67"/>
        <v>0</v>
      </c>
      <c r="AG156" s="20">
        <f t="shared" si="67"/>
        <v>0</v>
      </c>
      <c r="AH156" s="20">
        <f t="shared" si="67"/>
        <v>0</v>
      </c>
      <c r="AI156" s="20">
        <f t="shared" si="67"/>
        <v>0</v>
      </c>
      <c r="AJ156" s="21">
        <f t="shared" si="67"/>
        <v>0</v>
      </c>
    </row>
    <row r="157" spans="1:36" x14ac:dyDescent="0.3">
      <c r="A157" s="7" t="s">
        <v>351</v>
      </c>
      <c r="B157" s="55" t="s">
        <v>529</v>
      </c>
      <c r="C157" s="20">
        <f t="shared" ref="C157:AJ157" si="68">+C$86*C116</f>
        <v>11726.019670103133</v>
      </c>
      <c r="D157" s="20">
        <f t="shared" si="68"/>
        <v>12415.388247300561</v>
      </c>
      <c r="E157" s="20">
        <f t="shared" si="68"/>
        <v>13247.601806158156</v>
      </c>
      <c r="F157" s="20">
        <f t="shared" si="68"/>
        <v>13831.617678029075</v>
      </c>
      <c r="G157" s="20">
        <f t="shared" si="68"/>
        <v>13497.49985507503</v>
      </c>
      <c r="H157" s="20">
        <f t="shared" si="68"/>
        <v>12328.859025932252</v>
      </c>
      <c r="I157" s="20">
        <f t="shared" si="68"/>
        <v>14529.427381304606</v>
      </c>
      <c r="J157" s="20">
        <f t="shared" si="68"/>
        <v>15829.114470246639</v>
      </c>
      <c r="K157" s="20">
        <f t="shared" si="68"/>
        <v>17158.722152712002</v>
      </c>
      <c r="L157" s="20">
        <f t="shared" si="68"/>
        <v>18514.972927913692</v>
      </c>
      <c r="M157" s="20">
        <f t="shared" si="68"/>
        <v>19903.34387962754</v>
      </c>
      <c r="N157" s="20">
        <f t="shared" si="68"/>
        <v>21316.483342544005</v>
      </c>
      <c r="O157" s="20">
        <f t="shared" si="68"/>
        <v>22751.642893683395</v>
      </c>
      <c r="P157" s="20">
        <f t="shared" si="68"/>
        <v>24206.0645230552</v>
      </c>
      <c r="Q157" s="20">
        <f t="shared" si="68"/>
        <v>24069.960997351165</v>
      </c>
      <c r="R157" s="20">
        <f t="shared" si="68"/>
        <v>23800.144553190199</v>
      </c>
      <c r="S157" s="20">
        <f t="shared" si="68"/>
        <v>23400.280933138787</v>
      </c>
      <c r="T157" s="20">
        <f t="shared" si="68"/>
        <v>22873.885259396768</v>
      </c>
      <c r="U157" s="20">
        <f t="shared" si="68"/>
        <v>22229.932604514965</v>
      </c>
      <c r="V157" s="20">
        <f t="shared" si="68"/>
        <v>21475.769492779826</v>
      </c>
      <c r="W157" s="20">
        <f t="shared" si="68"/>
        <v>20614.030283616052</v>
      </c>
      <c r="X157" s="20">
        <f t="shared" si="68"/>
        <v>19651.281762311202</v>
      </c>
      <c r="Y157" s="20">
        <f t="shared" si="68"/>
        <v>18593.613203575911</v>
      </c>
      <c r="Z157" s="20">
        <f t="shared" si="68"/>
        <v>17447.288056450539</v>
      </c>
      <c r="AA157" s="20">
        <f t="shared" si="68"/>
        <v>15919.71161113742</v>
      </c>
      <c r="AB157" s="20">
        <f t="shared" si="68"/>
        <v>14375.093466292048</v>
      </c>
      <c r="AC157" s="20">
        <f t="shared" si="68"/>
        <v>12819.657476849337</v>
      </c>
      <c r="AD157" s="20">
        <f t="shared" si="68"/>
        <v>11258.866332282671</v>
      </c>
      <c r="AE157" s="20">
        <f t="shared" si="68"/>
        <v>9698.0943584426841</v>
      </c>
      <c r="AF157" s="20">
        <f t="shared" si="68"/>
        <v>8143.0444625812825</v>
      </c>
      <c r="AG157" s="20">
        <f t="shared" si="68"/>
        <v>6598.5190536744467</v>
      </c>
      <c r="AH157" s="20">
        <f t="shared" si="68"/>
        <v>5069.3167092730519</v>
      </c>
      <c r="AI157" s="20">
        <f t="shared" si="68"/>
        <v>3559.6975605288171</v>
      </c>
      <c r="AJ157" s="21">
        <f t="shared" si="68"/>
        <v>2073.9054900889505</v>
      </c>
    </row>
    <row r="158" spans="1:36" x14ac:dyDescent="0.3">
      <c r="A158" s="7" t="s">
        <v>352</v>
      </c>
      <c r="B158" s="55" t="s">
        <v>529</v>
      </c>
      <c r="C158" s="20">
        <f t="shared" ref="C158:AJ158" si="69">+C$86*C117</f>
        <v>38164.704136156979</v>
      </c>
      <c r="D158" s="20">
        <f t="shared" si="69"/>
        <v>36750.063020332418</v>
      </c>
      <c r="E158" s="20">
        <f t="shared" si="69"/>
        <v>37853.702476850565</v>
      </c>
      <c r="F158" s="20">
        <f t="shared" si="69"/>
        <v>38986.433172516336</v>
      </c>
      <c r="G158" s="20">
        <f t="shared" si="69"/>
        <v>39251.065673622739</v>
      </c>
      <c r="H158" s="20">
        <f t="shared" si="69"/>
        <v>38506.891067224016</v>
      </c>
      <c r="I158" s="20">
        <f t="shared" si="69"/>
        <v>41640.812633463582</v>
      </c>
      <c r="J158" s="20">
        <f t="shared" si="69"/>
        <v>41746.353594878376</v>
      </c>
      <c r="K158" s="20">
        <f t="shared" si="69"/>
        <v>41744.050359452005</v>
      </c>
      <c r="L158" s="20">
        <f t="shared" si="69"/>
        <v>41637.203809532068</v>
      </c>
      <c r="M158" s="20">
        <f t="shared" si="69"/>
        <v>41447.488116842054</v>
      </c>
      <c r="N158" s="20">
        <f t="shared" si="69"/>
        <v>41166.616630617755</v>
      </c>
      <c r="O158" s="20">
        <f t="shared" si="69"/>
        <v>40797.585409274965</v>
      </c>
      <c r="P158" s="20">
        <f t="shared" si="69"/>
        <v>40343.44087175867</v>
      </c>
      <c r="Q158" s="20">
        <f t="shared" si="69"/>
        <v>40397.137338211753</v>
      </c>
      <c r="R158" s="20">
        <f t="shared" si="69"/>
        <v>40250.244464954012</v>
      </c>
      <c r="S158" s="20">
        <f t="shared" si="69"/>
        <v>39907.455854965374</v>
      </c>
      <c r="T158" s="20">
        <f t="shared" si="69"/>
        <v>39373.081184207549</v>
      </c>
      <c r="U158" s="20">
        <f t="shared" si="69"/>
        <v>38660.752355678203</v>
      </c>
      <c r="V158" s="20">
        <f t="shared" si="69"/>
        <v>37781.446329890437</v>
      </c>
      <c r="W158" s="20">
        <f t="shared" si="69"/>
        <v>36737.875752979096</v>
      </c>
      <c r="X158" s="20">
        <f t="shared" si="69"/>
        <v>35539.552123328773</v>
      </c>
      <c r="Y158" s="20">
        <f t="shared" si="69"/>
        <v>34195.150719220059</v>
      </c>
      <c r="Z158" s="20">
        <f t="shared" si="69"/>
        <v>32713.665105844761</v>
      </c>
      <c r="AA158" s="20">
        <f t="shared" si="69"/>
        <v>30530.953774784088</v>
      </c>
      <c r="AB158" s="20">
        <f t="shared" si="69"/>
        <v>28314.57803966615</v>
      </c>
      <c r="AC158" s="20">
        <f t="shared" si="69"/>
        <v>26073.879613930858</v>
      </c>
      <c r="AD158" s="20">
        <f t="shared" si="69"/>
        <v>23816.832625982566</v>
      </c>
      <c r="AE158" s="20">
        <f t="shared" si="69"/>
        <v>21551.320796539294</v>
      </c>
      <c r="AF158" s="20">
        <f t="shared" si="69"/>
        <v>19286.157937692507</v>
      </c>
      <c r="AG158" s="20">
        <f t="shared" si="69"/>
        <v>17028.436267546957</v>
      </c>
      <c r="AH158" s="20">
        <f t="shared" si="69"/>
        <v>14785.507068713056</v>
      </c>
      <c r="AI158" s="20">
        <f t="shared" si="69"/>
        <v>12563.638448925225</v>
      </c>
      <c r="AJ158" s="21">
        <f t="shared" si="69"/>
        <v>10369.527450444753</v>
      </c>
    </row>
    <row r="159" spans="1:36" x14ac:dyDescent="0.3">
      <c r="A159" s="7" t="s">
        <v>353</v>
      </c>
      <c r="B159" s="55" t="s">
        <v>529</v>
      </c>
      <c r="C159" s="20">
        <f t="shared" ref="C159:AJ159" si="70">+C$86*C118</f>
        <v>2373.4519018531428</v>
      </c>
      <c r="D159" s="20">
        <f t="shared" si="70"/>
        <v>2508.2011118905666</v>
      </c>
      <c r="E159" s="20">
        <f t="shared" si="70"/>
        <v>2590.2669896373168</v>
      </c>
      <c r="F159" s="20">
        <f t="shared" si="70"/>
        <v>2727.1162663485329</v>
      </c>
      <c r="G159" s="20">
        <f t="shared" si="70"/>
        <v>2864.421021482935</v>
      </c>
      <c r="H159" s="20">
        <f t="shared" si="70"/>
        <v>2860.6116443093611</v>
      </c>
      <c r="I159" s="20">
        <f t="shared" si="70"/>
        <v>3631.2519603517617</v>
      </c>
      <c r="J159" s="20">
        <f t="shared" si="70"/>
        <v>4207.7930278619151</v>
      </c>
      <c r="K159" s="20">
        <f t="shared" si="70"/>
        <v>4805.2762575684319</v>
      </c>
      <c r="L159" s="20">
        <f t="shared" si="70"/>
        <v>5421.9996685630531</v>
      </c>
      <c r="M159" s="20">
        <f t="shared" si="70"/>
        <v>6058.916420252287</v>
      </c>
      <c r="N159" s="20">
        <f t="shared" si="70"/>
        <v>6713.3001192986085</v>
      </c>
      <c r="O159" s="20">
        <f t="shared" si="70"/>
        <v>7383.7076717851642</v>
      </c>
      <c r="P159" s="20">
        <f t="shared" si="70"/>
        <v>8068.6881743517342</v>
      </c>
      <c r="Q159" s="20">
        <f t="shared" si="70"/>
        <v>8921.0344955217624</v>
      </c>
      <c r="R159" s="20">
        <f t="shared" si="70"/>
        <v>9800.0595219018469</v>
      </c>
      <c r="S159" s="20">
        <f t="shared" si="70"/>
        <v>10702.454070195259</v>
      </c>
      <c r="T159" s="20">
        <f t="shared" si="70"/>
        <v>11624.433492480324</v>
      </c>
      <c r="U159" s="20">
        <f t="shared" si="70"/>
        <v>12564.744515595417</v>
      </c>
      <c r="V159" s="20">
        <f t="shared" si="70"/>
        <v>13521.780791750261</v>
      </c>
      <c r="W159" s="20">
        <f t="shared" si="70"/>
        <v>14491.050991452868</v>
      </c>
      <c r="X159" s="20">
        <f t="shared" si="70"/>
        <v>15470.157983096056</v>
      </c>
      <c r="Y159" s="20">
        <f t="shared" si="70"/>
        <v>16456.416283624658</v>
      </c>
      <c r="Z159" s="20">
        <f t="shared" si="70"/>
        <v>17447.288056450539</v>
      </c>
      <c r="AA159" s="20">
        <f t="shared" si="70"/>
        <v>18100.494023621995</v>
      </c>
      <c r="AB159" s="20">
        <f t="shared" si="70"/>
        <v>18731.182395471456</v>
      </c>
      <c r="AC159" s="20">
        <f t="shared" si="70"/>
        <v>19338.127380332051</v>
      </c>
      <c r="AD159" s="20">
        <f t="shared" si="70"/>
        <v>19919.532741730876</v>
      </c>
      <c r="AE159" s="20">
        <f t="shared" si="70"/>
        <v>20473.754756712326</v>
      </c>
      <c r="AF159" s="20">
        <f t="shared" si="70"/>
        <v>21000.483087709621</v>
      </c>
      <c r="AG159" s="20">
        <f t="shared" si="70"/>
        <v>21498.400787778039</v>
      </c>
      <c r="AH159" s="20">
        <f t="shared" si="70"/>
        <v>21967.039073516538</v>
      </c>
      <c r="AI159" s="20">
        <f t="shared" si="70"/>
        <v>22405.155233916652</v>
      </c>
      <c r="AJ159" s="21">
        <f t="shared" si="70"/>
        <v>22812.960390978456</v>
      </c>
    </row>
    <row r="160" spans="1:36" x14ac:dyDescent="0.3">
      <c r="A160" s="11" t="s">
        <v>354</v>
      </c>
      <c r="B160" s="56" t="s">
        <v>529</v>
      </c>
      <c r="C160" s="23">
        <f t="shared" ref="C160:AJ160" si="71">+C$86*C119</f>
        <v>23.199428496451237</v>
      </c>
      <c r="D160" s="23">
        <f t="shared" si="71"/>
        <v>27.671099714566793</v>
      </c>
      <c r="E160" s="23">
        <f t="shared" si="71"/>
        <v>23.120693820474415</v>
      </c>
      <c r="F160" s="23">
        <f t="shared" si="71"/>
        <v>23.287860394364134</v>
      </c>
      <c r="G160" s="23">
        <f t="shared" si="71"/>
        <v>23.350024554873833</v>
      </c>
      <c r="H160" s="23">
        <f t="shared" si="71"/>
        <v>15.896765140414338</v>
      </c>
      <c r="I160" s="23">
        <f t="shared" si="71"/>
        <v>615.05832893759714</v>
      </c>
      <c r="J160" s="23">
        <f t="shared" si="71"/>
        <v>1247.2903738607793</v>
      </c>
      <c r="K160" s="23">
        <f t="shared" si="71"/>
        <v>1911.6639209088337</v>
      </c>
      <c r="L160" s="23">
        <f t="shared" si="71"/>
        <v>2606.0157561541951</v>
      </c>
      <c r="M160" s="23">
        <f t="shared" si="71"/>
        <v>3329.6245063954639</v>
      </c>
      <c r="N160" s="23">
        <f t="shared" si="71"/>
        <v>4080.1403166685391</v>
      </c>
      <c r="O160" s="23">
        <f t="shared" si="71"/>
        <v>4855.7128083395492</v>
      </c>
      <c r="P160" s="23">
        <f t="shared" si="71"/>
        <v>5654.4787834475783</v>
      </c>
      <c r="Q160" s="23">
        <f t="shared" si="71"/>
        <v>6318.0579363954303</v>
      </c>
      <c r="R160" s="23">
        <f t="shared" si="71"/>
        <v>7005.5923275612131</v>
      </c>
      <c r="S160" s="23">
        <f t="shared" si="71"/>
        <v>7714.4284612751771</v>
      </c>
      <c r="T160" s="23">
        <f t="shared" si="71"/>
        <v>8441.5482510648453</v>
      </c>
      <c r="U160" s="23">
        <f t="shared" si="71"/>
        <v>9185.7600880626469</v>
      </c>
      <c r="V160" s="23">
        <f t="shared" si="71"/>
        <v>9945.6389386563678</v>
      </c>
      <c r="W160" s="23">
        <f t="shared" si="71"/>
        <v>10717.64098821796</v>
      </c>
      <c r="X160" s="23">
        <f t="shared" si="71"/>
        <v>11499.747843530336</v>
      </c>
      <c r="Y160" s="23">
        <f t="shared" si="71"/>
        <v>12289.729501783699</v>
      </c>
      <c r="Z160" s="23">
        <f t="shared" si="71"/>
        <v>13085.466042337917</v>
      </c>
      <c r="AA160" s="23">
        <f t="shared" si="71"/>
        <v>11776.225027416731</v>
      </c>
      <c r="AB160" s="23">
        <f t="shared" si="71"/>
        <v>10454.613430030589</v>
      </c>
      <c r="AC160" s="23">
        <f t="shared" si="71"/>
        <v>9125.8578648758084</v>
      </c>
      <c r="AD160" s="23">
        <f t="shared" si="71"/>
        <v>7794.5997685033935</v>
      </c>
      <c r="AE160" s="23">
        <f t="shared" si="71"/>
        <v>6465.3962389617927</v>
      </c>
      <c r="AF160" s="23">
        <f t="shared" si="71"/>
        <v>5142.97545005134</v>
      </c>
      <c r="AG160" s="23">
        <f t="shared" si="71"/>
        <v>3831.3981601980695</v>
      </c>
      <c r="AH160" s="23">
        <f t="shared" si="71"/>
        <v>2534.6583546365023</v>
      </c>
      <c r="AI160" s="23">
        <f t="shared" si="71"/>
        <v>1256.3638448925237</v>
      </c>
      <c r="AJ160" s="24">
        <f t="shared" si="71"/>
        <v>0</v>
      </c>
    </row>
    <row r="161" spans="1:36" x14ac:dyDescent="0.3">
      <c r="A161" s="16" t="s">
        <v>355</v>
      </c>
      <c r="B161" s="77" t="s">
        <v>529</v>
      </c>
      <c r="C161" s="18">
        <f t="shared" ref="C161:AJ161" si="72">+C$87*C120</f>
        <v>0</v>
      </c>
      <c r="D161" s="18">
        <f t="shared" si="72"/>
        <v>0</v>
      </c>
      <c r="E161" s="18">
        <f t="shared" si="72"/>
        <v>0</v>
      </c>
      <c r="F161" s="18">
        <f t="shared" si="72"/>
        <v>0</v>
      </c>
      <c r="G161" s="18">
        <f t="shared" si="72"/>
        <v>0</v>
      </c>
      <c r="H161" s="18">
        <f t="shared" si="72"/>
        <v>0</v>
      </c>
      <c r="I161" s="18">
        <f t="shared" si="72"/>
        <v>0</v>
      </c>
      <c r="J161" s="18">
        <f t="shared" si="72"/>
        <v>0</v>
      </c>
      <c r="K161" s="18">
        <f t="shared" si="72"/>
        <v>0</v>
      </c>
      <c r="L161" s="18">
        <f t="shared" si="72"/>
        <v>0</v>
      </c>
      <c r="M161" s="18">
        <f t="shared" si="72"/>
        <v>0</v>
      </c>
      <c r="N161" s="18">
        <f t="shared" si="72"/>
        <v>0</v>
      </c>
      <c r="O161" s="18">
        <f t="shared" si="72"/>
        <v>0</v>
      </c>
      <c r="P161" s="18">
        <f t="shared" si="72"/>
        <v>0</v>
      </c>
      <c r="Q161" s="18">
        <f t="shared" si="72"/>
        <v>0</v>
      </c>
      <c r="R161" s="18">
        <f t="shared" si="72"/>
        <v>0</v>
      </c>
      <c r="S161" s="18">
        <f t="shared" si="72"/>
        <v>0</v>
      </c>
      <c r="T161" s="18">
        <f t="shared" si="72"/>
        <v>0</v>
      </c>
      <c r="U161" s="18">
        <f t="shared" si="72"/>
        <v>0</v>
      </c>
      <c r="V161" s="18">
        <f t="shared" si="72"/>
        <v>0</v>
      </c>
      <c r="W161" s="18">
        <f t="shared" si="72"/>
        <v>0</v>
      </c>
      <c r="X161" s="18">
        <f t="shared" si="72"/>
        <v>0</v>
      </c>
      <c r="Y161" s="18">
        <f t="shared" si="72"/>
        <v>0</v>
      </c>
      <c r="Z161" s="18">
        <f t="shared" si="72"/>
        <v>0</v>
      </c>
      <c r="AA161" s="18">
        <f t="shared" si="72"/>
        <v>0</v>
      </c>
      <c r="AB161" s="18">
        <f t="shared" si="72"/>
        <v>0</v>
      </c>
      <c r="AC161" s="18">
        <f t="shared" si="72"/>
        <v>0</v>
      </c>
      <c r="AD161" s="18">
        <f t="shared" si="72"/>
        <v>0</v>
      </c>
      <c r="AE161" s="18">
        <f t="shared" si="72"/>
        <v>0</v>
      </c>
      <c r="AF161" s="18">
        <f t="shared" si="72"/>
        <v>0</v>
      </c>
      <c r="AG161" s="18">
        <f t="shared" si="72"/>
        <v>0</v>
      </c>
      <c r="AH161" s="18">
        <f t="shared" si="72"/>
        <v>0</v>
      </c>
      <c r="AI161" s="18">
        <f t="shared" si="72"/>
        <v>0</v>
      </c>
      <c r="AJ161" s="19">
        <f t="shared" si="72"/>
        <v>0</v>
      </c>
    </row>
    <row r="162" spans="1:36" x14ac:dyDescent="0.3">
      <c r="A162" s="7" t="s">
        <v>356</v>
      </c>
      <c r="B162" s="55" t="s">
        <v>529</v>
      </c>
      <c r="C162" s="20">
        <f t="shared" ref="C162:AJ162" si="73">+C$87*C121</f>
        <v>16983.329159540812</v>
      </c>
      <c r="D162" s="20">
        <f t="shared" si="73"/>
        <v>16598.374368711833</v>
      </c>
      <c r="E162" s="20">
        <f t="shared" si="73"/>
        <v>17734.622867389717</v>
      </c>
      <c r="F162" s="20">
        <f t="shared" si="73"/>
        <v>18945.621686099599</v>
      </c>
      <c r="G162" s="20">
        <f t="shared" si="73"/>
        <v>19550.950047732003</v>
      </c>
      <c r="H162" s="20">
        <f t="shared" si="73"/>
        <v>18224.30632098133</v>
      </c>
      <c r="I162" s="20">
        <f t="shared" si="73"/>
        <v>19259.787628168298</v>
      </c>
      <c r="J162" s="20">
        <f t="shared" si="73"/>
        <v>18858.955462884347</v>
      </c>
      <c r="K162" s="20">
        <f t="shared" si="73"/>
        <v>18406.624133418012</v>
      </c>
      <c r="L162" s="20">
        <f t="shared" si="73"/>
        <v>17906.777500538708</v>
      </c>
      <c r="M162" s="20">
        <f t="shared" si="73"/>
        <v>17370.93247800941</v>
      </c>
      <c r="N162" s="20">
        <f t="shared" si="73"/>
        <v>16797.411039314487</v>
      </c>
      <c r="O162" s="20">
        <f t="shared" si="73"/>
        <v>16189.371172117933</v>
      </c>
      <c r="P162" s="20">
        <f t="shared" si="73"/>
        <v>15549.859865208186</v>
      </c>
      <c r="Q162" s="20">
        <f t="shared" si="73"/>
        <v>15239.04050792027</v>
      </c>
      <c r="R162" s="20">
        <f t="shared" si="73"/>
        <v>14846.751173420074</v>
      </c>
      <c r="S162" s="20">
        <f t="shared" si="73"/>
        <v>14378.162898492657</v>
      </c>
      <c r="T162" s="20">
        <f t="shared" si="73"/>
        <v>13838.158556489969</v>
      </c>
      <c r="U162" s="20">
        <f t="shared" si="73"/>
        <v>13234.697681306658</v>
      </c>
      <c r="V162" s="20">
        <f t="shared" si="73"/>
        <v>12574.41665893229</v>
      </c>
      <c r="W162" s="20">
        <f t="shared" si="73"/>
        <v>11860.943025145465</v>
      </c>
      <c r="X162" s="20">
        <f t="shared" si="73"/>
        <v>11100.032878589795</v>
      </c>
      <c r="Y162" s="20">
        <f t="shared" si="73"/>
        <v>10296.937956790793</v>
      </c>
      <c r="Z162" s="20">
        <f t="shared" si="73"/>
        <v>9456.7957717756326</v>
      </c>
      <c r="AA162" s="20">
        <f t="shared" si="73"/>
        <v>8596.5801492298015</v>
      </c>
      <c r="AB162" s="20">
        <f t="shared" si="73"/>
        <v>7709.686500444287</v>
      </c>
      <c r="AC162" s="20">
        <f t="shared" si="73"/>
        <v>6799.1838001405758</v>
      </c>
      <c r="AD162" s="20">
        <f t="shared" si="73"/>
        <v>5867.828370850204</v>
      </c>
      <c r="AE162" s="20">
        <f t="shared" si="73"/>
        <v>4918.4284318626787</v>
      </c>
      <c r="AF162" s="20">
        <f t="shared" si="73"/>
        <v>3954.0432283135692</v>
      </c>
      <c r="AG162" s="20">
        <f t="shared" si="73"/>
        <v>2977.3449433084565</v>
      </c>
      <c r="AH162" s="20">
        <f t="shared" si="73"/>
        <v>1991.0694889732063</v>
      </c>
      <c r="AI162" s="20">
        <f t="shared" si="73"/>
        <v>997.76634977150138</v>
      </c>
      <c r="AJ162" s="21">
        <f t="shared" si="73"/>
        <v>0</v>
      </c>
    </row>
    <row r="163" spans="1:36" x14ac:dyDescent="0.3">
      <c r="A163" s="7" t="s">
        <v>357</v>
      </c>
      <c r="B163" s="55" t="s">
        <v>529</v>
      </c>
      <c r="C163" s="20">
        <f t="shared" ref="C163:AJ163" si="74">+C$87*C122</f>
        <v>272.44979207186105</v>
      </c>
      <c r="D163" s="20">
        <f t="shared" si="74"/>
        <v>175.93398380440257</v>
      </c>
      <c r="E163" s="20">
        <f t="shared" si="74"/>
        <v>300.49109436477244</v>
      </c>
      <c r="F163" s="20">
        <f t="shared" si="74"/>
        <v>331.26722656978598</v>
      </c>
      <c r="G163" s="20">
        <f t="shared" si="74"/>
        <v>388.13967483414967</v>
      </c>
      <c r="H163" s="20">
        <f t="shared" si="74"/>
        <v>196.22301660404594</v>
      </c>
      <c r="I163" s="20">
        <f t="shared" si="74"/>
        <v>224.99779206005636</v>
      </c>
      <c r="J163" s="20">
        <f t="shared" si="74"/>
        <v>238.90158612514151</v>
      </c>
      <c r="K163" s="20">
        <f t="shared" si="74"/>
        <v>252.76341454555487</v>
      </c>
      <c r="L163" s="20">
        <f t="shared" si="74"/>
        <v>266.54758231823428</v>
      </c>
      <c r="M163" s="20">
        <f t="shared" si="74"/>
        <v>280.34341958355941</v>
      </c>
      <c r="N163" s="20">
        <f t="shared" si="74"/>
        <v>294.05470265664059</v>
      </c>
      <c r="O163" s="20">
        <f t="shared" si="74"/>
        <v>307.65432440859621</v>
      </c>
      <c r="P163" s="20">
        <f t="shared" si="74"/>
        <v>321.11626981276794</v>
      </c>
      <c r="Q163" s="20">
        <f t="shared" si="74"/>
        <v>342.44290357962905</v>
      </c>
      <c r="R163" s="20">
        <f t="shared" si="74"/>
        <v>363.662111927735</v>
      </c>
      <c r="S163" s="20">
        <f t="shared" si="74"/>
        <v>384.69284533530418</v>
      </c>
      <c r="T163" s="20">
        <f t="shared" si="74"/>
        <v>405.44337267649945</v>
      </c>
      <c r="U163" s="20">
        <f t="shared" si="74"/>
        <v>425.91466714764363</v>
      </c>
      <c r="V163" s="20">
        <f t="shared" si="74"/>
        <v>446.09274597127558</v>
      </c>
      <c r="W163" s="20">
        <f t="shared" si="74"/>
        <v>465.8696125935852</v>
      </c>
      <c r="X163" s="20">
        <f t="shared" si="74"/>
        <v>485.21117498111192</v>
      </c>
      <c r="Y163" s="20">
        <f t="shared" si="74"/>
        <v>504.07543593641407</v>
      </c>
      <c r="Z163" s="20">
        <f t="shared" si="74"/>
        <v>522.42657707303749</v>
      </c>
      <c r="AA163" s="20">
        <f t="shared" si="74"/>
        <v>540.98956359494093</v>
      </c>
      <c r="AB163" s="20">
        <f t="shared" si="74"/>
        <v>559.25979238665593</v>
      </c>
      <c r="AC163" s="20">
        <f t="shared" si="74"/>
        <v>577.21292964002703</v>
      </c>
      <c r="AD163" s="20">
        <f t="shared" si="74"/>
        <v>594.80525144935848</v>
      </c>
      <c r="AE163" s="20">
        <f t="shared" si="74"/>
        <v>611.99525518467055</v>
      </c>
      <c r="AF163" s="20">
        <f t="shared" si="74"/>
        <v>628.77900638037158</v>
      </c>
      <c r="AG163" s="20">
        <f t="shared" si="74"/>
        <v>645.12032677832372</v>
      </c>
      <c r="AH163" s="20">
        <f t="shared" si="74"/>
        <v>661.00634991760262</v>
      </c>
      <c r="AI163" s="20">
        <f t="shared" si="74"/>
        <v>676.39893816632843</v>
      </c>
      <c r="AJ163" s="21">
        <f t="shared" si="74"/>
        <v>691.3018300296502</v>
      </c>
    </row>
    <row r="164" spans="1:36" x14ac:dyDescent="0.3">
      <c r="A164" s="7" t="s">
        <v>358</v>
      </c>
      <c r="B164" s="55" t="s">
        <v>529</v>
      </c>
      <c r="C164" s="20">
        <f t="shared" ref="C164:AJ164" si="75">+C$87*C123</f>
        <v>186.00592897028324</v>
      </c>
      <c r="D164" s="20">
        <f t="shared" si="75"/>
        <v>262.71444496493785</v>
      </c>
      <c r="E164" s="20">
        <f t="shared" si="75"/>
        <v>309.47658808125271</v>
      </c>
      <c r="F164" s="20">
        <f t="shared" si="75"/>
        <v>321.89839095613104</v>
      </c>
      <c r="G164" s="20">
        <f t="shared" si="75"/>
        <v>350.93205931775134</v>
      </c>
      <c r="H164" s="20">
        <f t="shared" si="75"/>
        <v>180.63351679997922</v>
      </c>
      <c r="I164" s="20">
        <f t="shared" si="75"/>
        <v>226.14815688983475</v>
      </c>
      <c r="J164" s="20">
        <f t="shared" si="75"/>
        <v>258.61442821434753</v>
      </c>
      <c r="K164" s="20">
        <f t="shared" si="75"/>
        <v>291.59531874390944</v>
      </c>
      <c r="L164" s="20">
        <f t="shared" si="75"/>
        <v>324.97313593776306</v>
      </c>
      <c r="M164" s="20">
        <f t="shared" si="75"/>
        <v>358.79268442024772</v>
      </c>
      <c r="N164" s="20">
        <f t="shared" si="75"/>
        <v>392.88101973229146</v>
      </c>
      <c r="O164" s="20">
        <f t="shared" si="75"/>
        <v>427.14722381505777</v>
      </c>
      <c r="P164" s="20">
        <f t="shared" si="75"/>
        <v>461.50385290173273</v>
      </c>
      <c r="Q164" s="20">
        <f t="shared" si="75"/>
        <v>507.76962721930505</v>
      </c>
      <c r="R164" s="20">
        <f t="shared" si="75"/>
        <v>554.76743781710445</v>
      </c>
      <c r="S164" s="20">
        <f t="shared" si="75"/>
        <v>602.27508513006774</v>
      </c>
      <c r="T164" s="20">
        <f t="shared" si="75"/>
        <v>650.05235557268259</v>
      </c>
      <c r="U164" s="20">
        <f t="shared" si="75"/>
        <v>698.00868562945482</v>
      </c>
      <c r="V164" s="20">
        <f t="shared" si="75"/>
        <v>746.03897816132735</v>
      </c>
      <c r="W164" s="20">
        <f t="shared" si="75"/>
        <v>793.88507892334508</v>
      </c>
      <c r="X164" s="20">
        <f t="shared" si="75"/>
        <v>841.41190342906395</v>
      </c>
      <c r="Y164" s="20">
        <f t="shared" si="75"/>
        <v>888.47441881545751</v>
      </c>
      <c r="Z164" s="20">
        <f t="shared" si="75"/>
        <v>934.9412774305647</v>
      </c>
      <c r="AA164" s="20">
        <f t="shared" si="75"/>
        <v>982.06513091250042</v>
      </c>
      <c r="AB164" s="20">
        <f t="shared" si="75"/>
        <v>1028.9135350496686</v>
      </c>
      <c r="AC164" s="20">
        <f t="shared" si="75"/>
        <v>1075.4021529801316</v>
      </c>
      <c r="AD164" s="20">
        <f t="shared" si="75"/>
        <v>1121.4115014558038</v>
      </c>
      <c r="AE164" s="20">
        <f t="shared" si="75"/>
        <v>1166.8259366084924</v>
      </c>
      <c r="AF164" s="20">
        <f t="shared" si="75"/>
        <v>1211.6020333437743</v>
      </c>
      <c r="AG164" s="20">
        <f t="shared" si="75"/>
        <v>1255.6363776215417</v>
      </c>
      <c r="AH164" s="20">
        <f t="shared" si="75"/>
        <v>1298.8714383037695</v>
      </c>
      <c r="AI164" s="20">
        <f t="shared" si="75"/>
        <v>1341.2013086713066</v>
      </c>
      <c r="AJ164" s="21">
        <f t="shared" si="75"/>
        <v>1382.6036600593004</v>
      </c>
    </row>
    <row r="165" spans="1:36" x14ac:dyDescent="0.3">
      <c r="A165" s="11" t="s">
        <v>359</v>
      </c>
      <c r="B165" s="78" t="s">
        <v>529</v>
      </c>
      <c r="C165" s="23">
        <f t="shared" ref="C165:AJ165" si="76">+C$87*C124</f>
        <v>271.72330626468511</v>
      </c>
      <c r="D165" s="23">
        <f t="shared" si="76"/>
        <v>172.12213372373165</v>
      </c>
      <c r="E165" s="23">
        <f t="shared" si="76"/>
        <v>249.88546168471075</v>
      </c>
      <c r="F165" s="23">
        <f t="shared" si="76"/>
        <v>191.25155348871539</v>
      </c>
      <c r="G165" s="23">
        <f t="shared" si="76"/>
        <v>278.8165894996788</v>
      </c>
      <c r="H165" s="23">
        <f t="shared" si="76"/>
        <v>249.78964226174153</v>
      </c>
      <c r="I165" s="23">
        <f t="shared" si="76"/>
        <v>281.60800349713315</v>
      </c>
      <c r="J165" s="23">
        <f t="shared" si="76"/>
        <v>294.33363329241507</v>
      </c>
      <c r="K165" s="23">
        <f t="shared" si="76"/>
        <v>306.86592616991044</v>
      </c>
      <c r="L165" s="23">
        <f t="shared" si="76"/>
        <v>319.18089687148489</v>
      </c>
      <c r="M165" s="23">
        <f t="shared" si="76"/>
        <v>331.40172715290515</v>
      </c>
      <c r="N165" s="23">
        <f t="shared" si="76"/>
        <v>343.42726111311811</v>
      </c>
      <c r="O165" s="23">
        <f t="shared" si="76"/>
        <v>355.2396738828819</v>
      </c>
      <c r="P165" s="23">
        <f t="shared" si="76"/>
        <v>366.8219064366578</v>
      </c>
      <c r="Q165" s="23">
        <f t="shared" si="76"/>
        <v>387.2349501954406</v>
      </c>
      <c r="R165" s="23">
        <f t="shared" si="76"/>
        <v>407.30110417974407</v>
      </c>
      <c r="S165" s="23">
        <f t="shared" si="76"/>
        <v>426.95451807410234</v>
      </c>
      <c r="T165" s="23">
        <f t="shared" si="76"/>
        <v>446.11781296144642</v>
      </c>
      <c r="U165" s="23">
        <f t="shared" si="76"/>
        <v>464.81535746204736</v>
      </c>
      <c r="V165" s="23">
        <f t="shared" si="76"/>
        <v>483.05267509941194</v>
      </c>
      <c r="W165" s="23">
        <f t="shared" si="76"/>
        <v>500.73243172013565</v>
      </c>
      <c r="X165" s="23">
        <f t="shared" si="76"/>
        <v>517.83745416689305</v>
      </c>
      <c r="Y165" s="23">
        <f t="shared" si="76"/>
        <v>534.34118165189932</v>
      </c>
      <c r="Z165" s="23">
        <f t="shared" si="76"/>
        <v>550.22289645583783</v>
      </c>
      <c r="AA165" s="23">
        <f t="shared" si="76"/>
        <v>566.25745487593952</v>
      </c>
      <c r="AB165" s="23">
        <f t="shared" si="76"/>
        <v>581.92084095737869</v>
      </c>
      <c r="AC165" s="23">
        <f t="shared" si="76"/>
        <v>597.19774151627882</v>
      </c>
      <c r="AD165" s="23">
        <f t="shared" si="76"/>
        <v>612.05253429397737</v>
      </c>
      <c r="AE165" s="23">
        <f t="shared" si="76"/>
        <v>626.45197084744632</v>
      </c>
      <c r="AF165" s="23">
        <f t="shared" si="76"/>
        <v>640.40110873724279</v>
      </c>
      <c r="AG165" s="23">
        <f t="shared" si="76"/>
        <v>653.87162404160676</v>
      </c>
      <c r="AH165" s="23">
        <f t="shared" si="76"/>
        <v>666.85869195442945</v>
      </c>
      <c r="AI165" s="23">
        <f t="shared" si="76"/>
        <v>679.33166853261537</v>
      </c>
      <c r="AJ165" s="24">
        <f t="shared" si="76"/>
        <v>691.3018300296502</v>
      </c>
    </row>
    <row r="166" spans="1:36" x14ac:dyDescent="0.3">
      <c r="A166" s="7" t="s">
        <v>360</v>
      </c>
      <c r="B166" s="77" t="s">
        <v>529</v>
      </c>
      <c r="C166" s="20">
        <f t="shared" ref="C166:AJ166" si="77">+C$88*C125</f>
        <v>0</v>
      </c>
      <c r="D166" s="20">
        <f t="shared" si="77"/>
        <v>0</v>
      </c>
      <c r="E166" s="20">
        <f t="shared" si="77"/>
        <v>0</v>
      </c>
      <c r="F166" s="20">
        <f t="shared" si="77"/>
        <v>0</v>
      </c>
      <c r="G166" s="20">
        <f t="shared" si="77"/>
        <v>0</v>
      </c>
      <c r="H166" s="20">
        <f t="shared" si="77"/>
        <v>0</v>
      </c>
      <c r="I166" s="20">
        <f t="shared" si="77"/>
        <v>0</v>
      </c>
      <c r="J166" s="20">
        <f t="shared" si="77"/>
        <v>0</v>
      </c>
      <c r="K166" s="20">
        <f t="shared" si="77"/>
        <v>0</v>
      </c>
      <c r="L166" s="20">
        <f t="shared" si="77"/>
        <v>0</v>
      </c>
      <c r="M166" s="20">
        <f t="shared" si="77"/>
        <v>0</v>
      </c>
      <c r="N166" s="20">
        <f t="shared" si="77"/>
        <v>0</v>
      </c>
      <c r="O166" s="20">
        <f t="shared" si="77"/>
        <v>0</v>
      </c>
      <c r="P166" s="20">
        <f t="shared" si="77"/>
        <v>0</v>
      </c>
      <c r="Q166" s="20">
        <f t="shared" si="77"/>
        <v>0</v>
      </c>
      <c r="R166" s="20">
        <f t="shared" si="77"/>
        <v>0</v>
      </c>
      <c r="S166" s="20">
        <f t="shared" si="77"/>
        <v>0</v>
      </c>
      <c r="T166" s="20">
        <f t="shared" si="77"/>
        <v>0</v>
      </c>
      <c r="U166" s="20">
        <f t="shared" si="77"/>
        <v>0</v>
      </c>
      <c r="V166" s="20">
        <f t="shared" si="77"/>
        <v>0</v>
      </c>
      <c r="W166" s="20">
        <f t="shared" si="77"/>
        <v>0</v>
      </c>
      <c r="X166" s="20">
        <f t="shared" si="77"/>
        <v>0</v>
      </c>
      <c r="Y166" s="20">
        <f t="shared" si="77"/>
        <v>0</v>
      </c>
      <c r="Z166" s="20">
        <f t="shared" si="77"/>
        <v>0</v>
      </c>
      <c r="AA166" s="20">
        <f t="shared" si="77"/>
        <v>0</v>
      </c>
      <c r="AB166" s="20">
        <f t="shared" si="77"/>
        <v>0</v>
      </c>
      <c r="AC166" s="20">
        <f t="shared" si="77"/>
        <v>0</v>
      </c>
      <c r="AD166" s="20">
        <f t="shared" si="77"/>
        <v>0</v>
      </c>
      <c r="AE166" s="20">
        <f t="shared" si="77"/>
        <v>0</v>
      </c>
      <c r="AF166" s="20">
        <f t="shared" si="77"/>
        <v>0</v>
      </c>
      <c r="AG166" s="20">
        <f t="shared" si="77"/>
        <v>0</v>
      </c>
      <c r="AH166" s="20">
        <f t="shared" si="77"/>
        <v>0</v>
      </c>
      <c r="AI166" s="20">
        <f t="shared" si="77"/>
        <v>0</v>
      </c>
      <c r="AJ166" s="21">
        <f t="shared" si="77"/>
        <v>0</v>
      </c>
    </row>
    <row r="167" spans="1:36" x14ac:dyDescent="0.3">
      <c r="A167" s="7" t="s">
        <v>361</v>
      </c>
      <c r="B167" s="55" t="s">
        <v>529</v>
      </c>
      <c r="C167" s="20">
        <f t="shared" ref="C167:AJ167" si="78">+C$88*C126</f>
        <v>36302.134904581304</v>
      </c>
      <c r="D167" s="20">
        <f t="shared" si="78"/>
        <v>31619.072770023293</v>
      </c>
      <c r="E167" s="20">
        <f t="shared" si="78"/>
        <v>30195.988995984269</v>
      </c>
      <c r="F167" s="20">
        <f t="shared" si="78"/>
        <v>28658.318299345861</v>
      </c>
      <c r="G167" s="20">
        <f t="shared" si="78"/>
        <v>22149.601522139215</v>
      </c>
      <c r="H167" s="20">
        <f t="shared" si="78"/>
        <v>31798.74095788912</v>
      </c>
      <c r="I167" s="20">
        <f t="shared" si="78"/>
        <v>33056.815487176493</v>
      </c>
      <c r="J167" s="20">
        <f t="shared" si="78"/>
        <v>31831.892618186226</v>
      </c>
      <c r="K167" s="20">
        <f t="shared" si="78"/>
        <v>30544.648274776355</v>
      </c>
      <c r="L167" s="20">
        <f t="shared" si="78"/>
        <v>29205.953027595759</v>
      </c>
      <c r="M167" s="20">
        <f t="shared" si="78"/>
        <v>27838.291648164635</v>
      </c>
      <c r="N167" s="20">
        <f t="shared" si="78"/>
        <v>26442.064457956516</v>
      </c>
      <c r="O167" s="20">
        <f t="shared" si="78"/>
        <v>25025.334144856075</v>
      </c>
      <c r="P167" s="20">
        <f t="shared" si="78"/>
        <v>23595.63280648951</v>
      </c>
      <c r="Q167" s="20">
        <f t="shared" si="78"/>
        <v>22993.099498471627</v>
      </c>
      <c r="R167" s="20">
        <f t="shared" si="78"/>
        <v>22273.681073154719</v>
      </c>
      <c r="S167" s="20">
        <f t="shared" si="78"/>
        <v>21447.190184060262</v>
      </c>
      <c r="T167" s="20">
        <f t="shared" si="78"/>
        <v>20522.834461351089</v>
      </c>
      <c r="U167" s="20">
        <f t="shared" si="78"/>
        <v>19514.190225735856</v>
      </c>
      <c r="V167" s="20">
        <f t="shared" si="78"/>
        <v>18432.620755462642</v>
      </c>
      <c r="W167" s="20">
        <f t="shared" si="78"/>
        <v>17284.876546735228</v>
      </c>
      <c r="X167" s="20">
        <f t="shared" si="78"/>
        <v>16080.667124375394</v>
      </c>
      <c r="Y167" s="20">
        <f t="shared" si="78"/>
        <v>14828.777914904209</v>
      </c>
      <c r="Z167" s="20">
        <f t="shared" si="78"/>
        <v>13537.650396065617</v>
      </c>
      <c r="AA167" s="20">
        <f t="shared" si="78"/>
        <v>12183.166949557321</v>
      </c>
      <c r="AB167" s="20">
        <f t="shared" si="78"/>
        <v>10815.885439910546</v>
      </c>
      <c r="AC167" s="20">
        <f t="shared" si="78"/>
        <v>9441.2130939129838</v>
      </c>
      <c r="AD167" s="20">
        <f t="shared" si="78"/>
        <v>8063.9517386573752</v>
      </c>
      <c r="AE167" s="20">
        <f t="shared" si="78"/>
        <v>6688.8159483133195</v>
      </c>
      <c r="AF167" s="20">
        <f t="shared" si="78"/>
        <v>5320.697284535071</v>
      </c>
      <c r="AG167" s="20">
        <f t="shared" si="78"/>
        <v>3963.7968302444519</v>
      </c>
      <c r="AH167" s="20">
        <f t="shared" si="78"/>
        <v>2622.2465877421341</v>
      </c>
      <c r="AI167" s="20">
        <f t="shared" si="78"/>
        <v>1299.7790409131667</v>
      </c>
      <c r="AJ167" s="21">
        <f t="shared" si="78"/>
        <v>0</v>
      </c>
    </row>
    <row r="168" spans="1:36" x14ac:dyDescent="0.3">
      <c r="A168" s="7" t="s">
        <v>362</v>
      </c>
      <c r="B168" s="55" t="s">
        <v>529</v>
      </c>
      <c r="C168" s="20">
        <f t="shared" ref="C168:AJ168" si="79">+C$88*C127</f>
        <v>4928.346533977031</v>
      </c>
      <c r="D168" s="20">
        <f t="shared" si="79"/>
        <v>4301.8150243150312</v>
      </c>
      <c r="E168" s="20">
        <f t="shared" si="79"/>
        <v>4397.0464530681902</v>
      </c>
      <c r="F168" s="20">
        <f t="shared" si="79"/>
        <v>4075.1452779498227</v>
      </c>
      <c r="G168" s="20">
        <f t="shared" si="79"/>
        <v>4258.6086116839633</v>
      </c>
      <c r="H168" s="20">
        <f t="shared" si="79"/>
        <v>2763.4254321047829</v>
      </c>
      <c r="I168" s="20">
        <f t="shared" si="79"/>
        <v>2943.1990075374983</v>
      </c>
      <c r="J168" s="20">
        <f t="shared" si="79"/>
        <v>2907.1885021601752</v>
      </c>
      <c r="K168" s="20">
        <f t="shared" si="79"/>
        <v>2865.3287950436547</v>
      </c>
      <c r="L168" s="20">
        <f t="shared" si="79"/>
        <v>2818.1664508649819</v>
      </c>
      <c r="M168" s="20">
        <f t="shared" si="79"/>
        <v>2767.4421511819905</v>
      </c>
      <c r="N168" s="20">
        <f t="shared" si="79"/>
        <v>2712.8272473463003</v>
      </c>
      <c r="O168" s="20">
        <f t="shared" si="79"/>
        <v>2654.7410918600135</v>
      </c>
      <c r="P168" s="20">
        <f t="shared" si="79"/>
        <v>2593.5812293570361</v>
      </c>
      <c r="Q168" s="20">
        <f t="shared" si="79"/>
        <v>2624.8305039103275</v>
      </c>
      <c r="R168" s="20">
        <f t="shared" si="79"/>
        <v>2647.6241737784362</v>
      </c>
      <c r="S168" s="20">
        <f t="shared" si="79"/>
        <v>2662.293910653209</v>
      </c>
      <c r="T168" s="20">
        <f t="shared" si="79"/>
        <v>2669.1035731101806</v>
      </c>
      <c r="U168" s="20">
        <f t="shared" si="79"/>
        <v>2668.9127688986837</v>
      </c>
      <c r="V168" s="20">
        <f t="shared" si="79"/>
        <v>2662.3931408554554</v>
      </c>
      <c r="W168" s="20">
        <f t="shared" si="79"/>
        <v>2649.6132117942816</v>
      </c>
      <c r="X168" s="20">
        <f t="shared" si="79"/>
        <v>2631.0824121500741</v>
      </c>
      <c r="Y168" s="20">
        <f t="shared" si="79"/>
        <v>2607.2292520191259</v>
      </c>
      <c r="Z168" s="20">
        <f t="shared" si="79"/>
        <v>2578.4849301929544</v>
      </c>
      <c r="AA168" s="20">
        <f t="shared" si="79"/>
        <v>2538.5778451227129</v>
      </c>
      <c r="AB168" s="20">
        <f t="shared" si="79"/>
        <v>2495.6855530160524</v>
      </c>
      <c r="AC168" s="20">
        <f t="shared" si="79"/>
        <v>2450.0929911808848</v>
      </c>
      <c r="AD168" s="20">
        <f t="shared" si="79"/>
        <v>2401.9888599123183</v>
      </c>
      <c r="AE168" s="20">
        <f t="shared" si="79"/>
        <v>2351.5693283571968</v>
      </c>
      <c r="AF168" s="20">
        <f t="shared" si="79"/>
        <v>2299.1647564575801</v>
      </c>
      <c r="AG168" s="20">
        <f t="shared" si="79"/>
        <v>2244.963379159673</v>
      </c>
      <c r="AH168" s="20">
        <f t="shared" si="79"/>
        <v>2189.2254732805791</v>
      </c>
      <c r="AI168" s="20">
        <f t="shared" si="79"/>
        <v>2132.1116721688622</v>
      </c>
      <c r="AJ168" s="21">
        <f t="shared" si="79"/>
        <v>2073.9054900889505</v>
      </c>
    </row>
    <row r="169" spans="1:36" x14ac:dyDescent="0.3">
      <c r="A169" s="7" t="s">
        <v>363</v>
      </c>
      <c r="B169" s="55" t="s">
        <v>529</v>
      </c>
      <c r="C169" s="20">
        <f t="shared" ref="C169:AJ169" si="80">+C$88*C128</f>
        <v>0</v>
      </c>
      <c r="D169" s="20">
        <f t="shared" si="80"/>
        <v>0</v>
      </c>
      <c r="E169" s="20">
        <f t="shared" si="80"/>
        <v>0</v>
      </c>
      <c r="F169" s="20">
        <f t="shared" si="80"/>
        <v>0</v>
      </c>
      <c r="G169" s="20">
        <f t="shared" si="80"/>
        <v>0</v>
      </c>
      <c r="H169" s="20">
        <f t="shared" si="80"/>
        <v>0</v>
      </c>
      <c r="I169" s="20">
        <f t="shared" si="80"/>
        <v>0</v>
      </c>
      <c r="J169" s="20">
        <f t="shared" si="80"/>
        <v>0</v>
      </c>
      <c r="K169" s="20">
        <f t="shared" si="80"/>
        <v>0</v>
      </c>
      <c r="L169" s="20">
        <f t="shared" si="80"/>
        <v>0</v>
      </c>
      <c r="M169" s="20">
        <f t="shared" si="80"/>
        <v>0</v>
      </c>
      <c r="N169" s="20">
        <f t="shared" si="80"/>
        <v>0</v>
      </c>
      <c r="O169" s="20">
        <f t="shared" si="80"/>
        <v>0</v>
      </c>
      <c r="P169" s="20">
        <f t="shared" si="80"/>
        <v>0</v>
      </c>
      <c r="Q169" s="20">
        <f t="shared" si="80"/>
        <v>0</v>
      </c>
      <c r="R169" s="20">
        <f t="shared" si="80"/>
        <v>0</v>
      </c>
      <c r="S169" s="20">
        <f t="shared" si="80"/>
        <v>0</v>
      </c>
      <c r="T169" s="20">
        <f t="shared" si="80"/>
        <v>0</v>
      </c>
      <c r="U169" s="20">
        <f t="shared" si="80"/>
        <v>0</v>
      </c>
      <c r="V169" s="20">
        <f t="shared" si="80"/>
        <v>0</v>
      </c>
      <c r="W169" s="20">
        <f t="shared" si="80"/>
        <v>0</v>
      </c>
      <c r="X169" s="20">
        <f t="shared" si="80"/>
        <v>0</v>
      </c>
      <c r="Y169" s="20">
        <f t="shared" si="80"/>
        <v>0</v>
      </c>
      <c r="Z169" s="20">
        <f t="shared" si="80"/>
        <v>0</v>
      </c>
      <c r="AA169" s="20">
        <f t="shared" si="80"/>
        <v>0</v>
      </c>
      <c r="AB169" s="20">
        <f t="shared" si="80"/>
        <v>0</v>
      </c>
      <c r="AC169" s="20">
        <f t="shared" si="80"/>
        <v>3.7692475896732451E-12</v>
      </c>
      <c r="AD169" s="20">
        <f t="shared" si="80"/>
        <v>3.7559653345183915E-12</v>
      </c>
      <c r="AE169" s="20">
        <f t="shared" si="80"/>
        <v>-7.4771164248127776E-12</v>
      </c>
      <c r="AF169" s="20">
        <f t="shared" si="80"/>
        <v>4.0890851143892E-12</v>
      </c>
      <c r="AG169" s="20">
        <f t="shared" si="80"/>
        <v>4.4309442228732889E-12</v>
      </c>
      <c r="AH169" s="20">
        <f t="shared" si="80"/>
        <v>-7.3282189189478739E-12</v>
      </c>
      <c r="AI169" s="20">
        <f t="shared" si="80"/>
        <v>-7.2648128536784767E-12</v>
      </c>
      <c r="AJ169" s="21">
        <f t="shared" si="80"/>
        <v>0</v>
      </c>
    </row>
    <row r="170" spans="1:36" x14ac:dyDescent="0.3">
      <c r="A170" s="11" t="s">
        <v>364</v>
      </c>
      <c r="B170" s="78" t="s">
        <v>529</v>
      </c>
      <c r="C170" s="23">
        <f t="shared" ref="C170:AJ170" si="81">+C$88*C129</f>
        <v>6763.9609295683877</v>
      </c>
      <c r="D170" s="23">
        <f t="shared" si="81"/>
        <v>6603.7890745112727</v>
      </c>
      <c r="E170" s="23">
        <f t="shared" si="81"/>
        <v>6792.7185513264803</v>
      </c>
      <c r="F170" s="23">
        <f t="shared" si="81"/>
        <v>7186.226180143869</v>
      </c>
      <c r="G170" s="23">
        <f t="shared" si="81"/>
        <v>5369.0203266145736</v>
      </c>
      <c r="H170" s="23">
        <f t="shared" si="81"/>
        <v>3183.2985822810488</v>
      </c>
      <c r="I170" s="23">
        <f t="shared" si="81"/>
        <v>3414.9050532747037</v>
      </c>
      <c r="J170" s="23">
        <f t="shared" si="81"/>
        <v>3397.9404250663947</v>
      </c>
      <c r="K170" s="23">
        <f t="shared" si="81"/>
        <v>3374.0870770574393</v>
      </c>
      <c r="L170" s="23">
        <f t="shared" si="81"/>
        <v>3343.8360462338624</v>
      </c>
      <c r="M170" s="23">
        <f t="shared" si="81"/>
        <v>3309.118241751004</v>
      </c>
      <c r="N170" s="23">
        <f t="shared" si="81"/>
        <v>3269.4285818225221</v>
      </c>
      <c r="O170" s="23">
        <f t="shared" si="81"/>
        <v>3225.1522172371883</v>
      </c>
      <c r="P170" s="23">
        <f t="shared" si="81"/>
        <v>3176.6576361296038</v>
      </c>
      <c r="Q170" s="23">
        <f t="shared" si="81"/>
        <v>3241.7568096507912</v>
      </c>
      <c r="R170" s="23">
        <f t="shared" si="81"/>
        <v>3297.7080850069356</v>
      </c>
      <c r="S170" s="23">
        <f t="shared" si="81"/>
        <v>3344.7121592924082</v>
      </c>
      <c r="T170" s="23">
        <f t="shared" si="81"/>
        <v>3382.8863105071719</v>
      </c>
      <c r="U170" s="23">
        <f t="shared" si="81"/>
        <v>3413.1092974624648</v>
      </c>
      <c r="V170" s="23">
        <f t="shared" si="81"/>
        <v>3436.0448710999772</v>
      </c>
      <c r="W170" s="23">
        <f t="shared" si="81"/>
        <v>3451.5916284888685</v>
      </c>
      <c r="X170" s="23">
        <f t="shared" si="81"/>
        <v>3460.2200242466392</v>
      </c>
      <c r="Y170" s="23">
        <f t="shared" si="81"/>
        <v>3462.3070843539576</v>
      </c>
      <c r="Z170" s="23">
        <f t="shared" si="81"/>
        <v>3458.2442715022912</v>
      </c>
      <c r="AA170" s="23">
        <f t="shared" si="81"/>
        <v>3439.3536864499101</v>
      </c>
      <c r="AB170" s="23">
        <f t="shared" si="81"/>
        <v>3416.3724031348452</v>
      </c>
      <c r="AC170" s="23">
        <f t="shared" si="81"/>
        <v>3389.5642712110921</v>
      </c>
      <c r="AD170" s="23">
        <f t="shared" si="81"/>
        <v>3359.0670967768147</v>
      </c>
      <c r="AE170" s="23">
        <f t="shared" si="81"/>
        <v>3325.0325284101891</v>
      </c>
      <c r="AF170" s="23">
        <f t="shared" si="81"/>
        <v>3287.8081474134842</v>
      </c>
      <c r="AG170" s="23">
        <f t="shared" si="81"/>
        <v>3247.5492330058746</v>
      </c>
      <c r="AH170" s="23">
        <f t="shared" si="81"/>
        <v>3204.5212167444979</v>
      </c>
      <c r="AI170" s="23">
        <f t="shared" si="81"/>
        <v>3158.8521495067816</v>
      </c>
      <c r="AJ170" s="24">
        <f t="shared" si="81"/>
        <v>3110.8582351334258</v>
      </c>
    </row>
    <row r="171" spans="1:36" x14ac:dyDescent="0.3">
      <c r="C171" s="20"/>
      <c r="D171" s="20"/>
      <c r="E171" s="20"/>
      <c r="F171" s="20"/>
      <c r="G171" s="20"/>
      <c r="H171" s="20"/>
      <c r="I171" s="83"/>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row>
    <row r="172" spans="1:36" x14ac:dyDescent="0.3">
      <c r="A172" s="16" t="s">
        <v>13</v>
      </c>
      <c r="B172" s="49"/>
      <c r="C172" s="148">
        <f>Aggregate_Efficiency_Decarboniz!C101</f>
        <v>3.4874131923299308E-2</v>
      </c>
      <c r="D172" s="44">
        <f>Aggregate_Efficiency_Decarboniz!D101</f>
        <v>3.6372867145991465E-2</v>
      </c>
      <c r="E172" s="44">
        <f>Aggregate_Efficiency_Decarboniz!E101</f>
        <v>3.9214851459451375E-2</v>
      </c>
      <c r="F172" s="44">
        <f>Aggregate_Efficiency_Decarboniz!F101</f>
        <v>3.3094645412718365E-2</v>
      </c>
      <c r="G172" s="44">
        <f>Aggregate_Efficiency_Decarboniz!G101</f>
        <v>4.0076007299207274E-2</v>
      </c>
      <c r="H172" s="44">
        <f>Aggregate_Efficiency_Decarboniz!H101</f>
        <v>2.4729955752688451E-2</v>
      </c>
      <c r="I172" s="44">
        <f>Aggregate_Efficiency_Decarboniz!I101</f>
        <v>5.9561640449946607E-2</v>
      </c>
      <c r="J172" s="44">
        <f>Aggregate_Efficiency_Decarboniz!J101</f>
        <v>9.4392690803652313E-2</v>
      </c>
      <c r="K172" s="44">
        <f>Aggregate_Efficiency_Decarboniz!K101</f>
        <v>0.12922374115735791</v>
      </c>
      <c r="L172" s="44">
        <f>Aggregate_Efficiency_Decarboniz!L101</f>
        <v>0.16405479151106361</v>
      </c>
      <c r="M172" s="44">
        <f>Aggregate_Efficiency_Decarboniz!M101</f>
        <v>0.19888584186476932</v>
      </c>
      <c r="N172" s="44">
        <f>Aggregate_Efficiency_Decarboniz!N101</f>
        <v>0.23371689221847503</v>
      </c>
      <c r="O172" s="44">
        <f>Aggregate_Efficiency_Decarboniz!O101</f>
        <v>0.26854794257218062</v>
      </c>
      <c r="P172" s="44">
        <f>Aggregate_Efficiency_Decarboniz!P101</f>
        <v>0.30337899292588633</v>
      </c>
      <c r="Q172" s="44">
        <f>Aggregate_Efficiency_Decarboniz!Q101</f>
        <v>0.33821004327959203</v>
      </c>
      <c r="R172" s="44">
        <f>Aggregate_Efficiency_Decarboniz!R101</f>
        <v>0.37304109363329774</v>
      </c>
      <c r="S172" s="44">
        <f>Aggregate_Efficiency_Decarboniz!S101</f>
        <v>0.40787214398700344</v>
      </c>
      <c r="T172" s="44">
        <f>Aggregate_Efficiency_Decarboniz!T101</f>
        <v>0.44270319434070915</v>
      </c>
      <c r="U172" s="44">
        <f>Aggregate_Efficiency_Decarboniz!U101</f>
        <v>0.47753424469441474</v>
      </c>
      <c r="V172" s="44">
        <f>Aggregate_Efficiency_Decarboniz!V101</f>
        <v>0.51236529504812045</v>
      </c>
      <c r="W172" s="44">
        <f>Aggregate_Efficiency_Decarboniz!W101</f>
        <v>0.54719634540182616</v>
      </c>
      <c r="X172" s="44">
        <f>Aggregate_Efficiency_Decarboniz!X101</f>
        <v>0.58202739575553186</v>
      </c>
      <c r="Y172" s="44">
        <f>Aggregate_Efficiency_Decarboniz!Y101</f>
        <v>0.61685844610923757</v>
      </c>
      <c r="Z172" s="44">
        <f>Aggregate_Efficiency_Decarboniz!Z101</f>
        <v>0.65168949646294327</v>
      </c>
      <c r="AA172" s="44">
        <f>Aggregate_Efficiency_Decarboniz!AA101</f>
        <v>0.68652054681664876</v>
      </c>
      <c r="AB172" s="44">
        <f>Aggregate_Efficiency_Decarboniz!AB101</f>
        <v>0.72135159717035446</v>
      </c>
      <c r="AC172" s="44">
        <f>Aggregate_Efficiency_Decarboniz!AC101</f>
        <v>0.75618264752406017</v>
      </c>
      <c r="AD172" s="44">
        <f>Aggregate_Efficiency_Decarboniz!AD101</f>
        <v>0.79101369787776588</v>
      </c>
      <c r="AE172" s="44">
        <f>Aggregate_Efficiency_Decarboniz!AE101</f>
        <v>0.82584474823147158</v>
      </c>
      <c r="AF172" s="44">
        <f>Aggregate_Efficiency_Decarboniz!AF101</f>
        <v>0.86067579858517729</v>
      </c>
      <c r="AG172" s="44">
        <f>Aggregate_Efficiency_Decarboniz!AG101</f>
        <v>0.89550684893888288</v>
      </c>
      <c r="AH172" s="44">
        <f>Aggregate_Efficiency_Decarboniz!AH101</f>
        <v>0.93033789929258859</v>
      </c>
      <c r="AI172" s="44">
        <f>Aggregate_Efficiency_Decarboniz!AI101</f>
        <v>0.96516894964629429</v>
      </c>
      <c r="AJ172" s="45">
        <f>Aggregate_Efficiency_Decarboniz!AJ101</f>
        <v>1</v>
      </c>
    </row>
    <row r="173" spans="1:36" x14ac:dyDescent="0.3">
      <c r="A173" s="7" t="s">
        <v>14</v>
      </c>
      <c r="B173" s="51"/>
      <c r="C173" s="149">
        <f>Aggregate_Efficiency_Decarboniz!C102</f>
        <v>0.96512594405468499</v>
      </c>
      <c r="D173" s="9">
        <f>Aggregate_Efficiency_Decarboniz!D102</f>
        <v>0.96362900229863391</v>
      </c>
      <c r="E173" s="9">
        <f>Aggregate_Efficiency_Decarboniz!E102</f>
        <v>0.96078618293106122</v>
      </c>
      <c r="F173" s="9">
        <f>Aggregate_Efficiency_Decarboniz!F102</f>
        <v>0.96690553923486922</v>
      </c>
      <c r="G173" s="9">
        <f>Aggregate_Efficiency_Decarboniz!G102</f>
        <v>0.9599232164133874</v>
      </c>
      <c r="H173" s="9">
        <f>Aggregate_Efficiency_Decarboniz!H102</f>
        <v>0.9752694099037591</v>
      </c>
      <c r="I173" s="9">
        <f>Aggregate_Efficiency_Decarboniz!I102</f>
        <v>0.94043835955005339</v>
      </c>
      <c r="J173" s="9">
        <f>Aggregate_Efficiency_Decarboniz!J102</f>
        <v>0.90560730919634769</v>
      </c>
      <c r="K173" s="9">
        <f>Aggregate_Efficiency_Decarboniz!K102</f>
        <v>0.87077625884264209</v>
      </c>
      <c r="L173" s="9">
        <f>Aggregate_Efficiency_Decarboniz!L102</f>
        <v>0.83594520848893639</v>
      </c>
      <c r="M173" s="9">
        <f>Aggregate_Efficiency_Decarboniz!M102</f>
        <v>0.80111415813523068</v>
      </c>
      <c r="N173" s="9">
        <f>Aggregate_Efficiency_Decarboniz!N102</f>
        <v>0.76628310778152497</v>
      </c>
      <c r="O173" s="9">
        <f>Aggregate_Efficiency_Decarboniz!O102</f>
        <v>0.73145205742781938</v>
      </c>
      <c r="P173" s="9">
        <f>Aggregate_Efficiency_Decarboniz!P102</f>
        <v>0.69662100707411367</v>
      </c>
      <c r="Q173" s="9">
        <f>Aggregate_Efficiency_Decarboniz!Q102</f>
        <v>0.66178995672040797</v>
      </c>
      <c r="R173" s="9">
        <f>Aggregate_Efficiency_Decarboniz!R102</f>
        <v>0.62695890636670226</v>
      </c>
      <c r="S173" s="9">
        <f>Aggregate_Efficiency_Decarboniz!S102</f>
        <v>0.59212785601299656</v>
      </c>
      <c r="T173" s="9">
        <f>Aggregate_Efficiency_Decarboniz!T102</f>
        <v>0.55729680565929085</v>
      </c>
      <c r="U173" s="9">
        <f>Aggregate_Efficiency_Decarboniz!U102</f>
        <v>0.52246575530558526</v>
      </c>
      <c r="V173" s="9">
        <f>Aggregate_Efficiency_Decarboniz!V102</f>
        <v>0.48763470495187955</v>
      </c>
      <c r="W173" s="9">
        <f>Aggregate_Efficiency_Decarboniz!W102</f>
        <v>0.45280365459817384</v>
      </c>
      <c r="X173" s="9">
        <f>Aggregate_Efficiency_Decarboniz!X102</f>
        <v>0.41797260424446814</v>
      </c>
      <c r="Y173" s="9">
        <f>Aggregate_Efficiency_Decarboniz!Y102</f>
        <v>0.38314155389076243</v>
      </c>
      <c r="Z173" s="9">
        <f>Aggregate_Efficiency_Decarboniz!Z102</f>
        <v>0.34831050353705673</v>
      </c>
      <c r="AA173" s="9">
        <f>Aggregate_Efficiency_Decarboniz!AA102</f>
        <v>0.31347945318335124</v>
      </c>
      <c r="AB173" s="9">
        <f>Aggregate_Efficiency_Decarboniz!AB102</f>
        <v>0.27864840282964554</v>
      </c>
      <c r="AC173" s="9">
        <f>Aggregate_Efficiency_Decarboniz!AC102</f>
        <v>0.24381735247593983</v>
      </c>
      <c r="AD173" s="9">
        <f>Aggregate_Efficiency_Decarboniz!AD102</f>
        <v>0.20898630212223412</v>
      </c>
      <c r="AE173" s="9">
        <f>Aggregate_Efficiency_Decarboniz!AE102</f>
        <v>0.17415525176852842</v>
      </c>
      <c r="AF173" s="9">
        <f>Aggregate_Efficiency_Decarboniz!AF102</f>
        <v>0.13932420141482271</v>
      </c>
      <c r="AG173" s="9">
        <f>Aggregate_Efficiency_Decarboniz!AG102</f>
        <v>0.10449315106111712</v>
      </c>
      <c r="AH173" s="9">
        <f>Aggregate_Efficiency_Decarboniz!AH102</f>
        <v>6.9662100707411412E-2</v>
      </c>
      <c r="AI173" s="9">
        <f>Aggregate_Efficiency_Decarboniz!AI102</f>
        <v>3.4831050353705706E-2</v>
      </c>
      <c r="AJ173" s="10">
        <f>Aggregate_Efficiency_Decarboniz!AJ102</f>
        <v>0</v>
      </c>
    </row>
    <row r="174" spans="1:36" x14ac:dyDescent="0.3">
      <c r="A174" s="7" t="s">
        <v>15</v>
      </c>
      <c r="B174" s="51"/>
      <c r="C174" s="149">
        <f>Aggregate_Efficiency_Decarboniz!C103</f>
        <v>0</v>
      </c>
      <c r="D174" s="9">
        <f>Aggregate_Efficiency_Decarboniz!D103</f>
        <v>0</v>
      </c>
      <c r="E174" s="9">
        <f>Aggregate_Efficiency_Decarboniz!E103</f>
        <v>0</v>
      </c>
      <c r="F174" s="9">
        <f>Aggregate_Efficiency_Decarboniz!F103</f>
        <v>0</v>
      </c>
      <c r="G174" s="9">
        <f>Aggregate_Efficiency_Decarboniz!G103</f>
        <v>0</v>
      </c>
      <c r="H174" s="9">
        <f>Aggregate_Efficiency_Decarboniz!H103</f>
        <v>0</v>
      </c>
      <c r="I174" s="9">
        <f>Aggregate_Efficiency_Decarboniz!I103</f>
        <v>0</v>
      </c>
      <c r="J174" s="9">
        <f>Aggregate_Efficiency_Decarboniz!J103</f>
        <v>0</v>
      </c>
      <c r="K174" s="9">
        <f>Aggregate_Efficiency_Decarboniz!K103</f>
        <v>0</v>
      </c>
      <c r="L174" s="9">
        <f>Aggregate_Efficiency_Decarboniz!L103</f>
        <v>0</v>
      </c>
      <c r="M174" s="9">
        <f>Aggregate_Efficiency_Decarboniz!M103</f>
        <v>0</v>
      </c>
      <c r="N174" s="9">
        <f>Aggregate_Efficiency_Decarboniz!N103</f>
        <v>0</v>
      </c>
      <c r="O174" s="9">
        <f>Aggregate_Efficiency_Decarboniz!O103</f>
        <v>0</v>
      </c>
      <c r="P174" s="9">
        <f>Aggregate_Efficiency_Decarboniz!P103</f>
        <v>0</v>
      </c>
      <c r="Q174" s="9">
        <f>Aggregate_Efficiency_Decarboniz!Q103</f>
        <v>0</v>
      </c>
      <c r="R174" s="9">
        <f>Aggregate_Efficiency_Decarboniz!R103</f>
        <v>0</v>
      </c>
      <c r="S174" s="9">
        <f>Aggregate_Efficiency_Decarboniz!S103</f>
        <v>0</v>
      </c>
      <c r="T174" s="9">
        <f>Aggregate_Efficiency_Decarboniz!T103</f>
        <v>0</v>
      </c>
      <c r="U174" s="9">
        <f>Aggregate_Efficiency_Decarboniz!U103</f>
        <v>0</v>
      </c>
      <c r="V174" s="9">
        <f>Aggregate_Efficiency_Decarboniz!V103</f>
        <v>0</v>
      </c>
      <c r="W174" s="9">
        <f>Aggregate_Efficiency_Decarboniz!W103</f>
        <v>0</v>
      </c>
      <c r="X174" s="9">
        <f>Aggregate_Efficiency_Decarboniz!X103</f>
        <v>0</v>
      </c>
      <c r="Y174" s="9">
        <f>Aggregate_Efficiency_Decarboniz!Y103</f>
        <v>0</v>
      </c>
      <c r="Z174" s="9">
        <f>Aggregate_Efficiency_Decarboniz!Z103</f>
        <v>0</v>
      </c>
      <c r="AA174" s="9">
        <f>Aggregate_Efficiency_Decarboniz!AA103</f>
        <v>0</v>
      </c>
      <c r="AB174" s="9">
        <f>Aggregate_Efficiency_Decarboniz!AB103</f>
        <v>0</v>
      </c>
      <c r="AC174" s="9">
        <f>Aggregate_Efficiency_Decarboniz!AC103</f>
        <v>0</v>
      </c>
      <c r="AD174" s="9">
        <f>Aggregate_Efficiency_Decarboniz!AD103</f>
        <v>0</v>
      </c>
      <c r="AE174" s="9">
        <f>Aggregate_Efficiency_Decarboniz!AE103</f>
        <v>0</v>
      </c>
      <c r="AF174" s="9">
        <f>Aggregate_Efficiency_Decarboniz!AF103</f>
        <v>0</v>
      </c>
      <c r="AG174" s="9">
        <f>Aggregate_Efficiency_Decarboniz!AG103</f>
        <v>0</v>
      </c>
      <c r="AH174" s="9">
        <f>Aggregate_Efficiency_Decarboniz!AH103</f>
        <v>0</v>
      </c>
      <c r="AI174" s="9">
        <f>Aggregate_Efficiency_Decarboniz!AI103</f>
        <v>0</v>
      </c>
      <c r="AJ174" s="10">
        <f>Aggregate_Efficiency_Decarboniz!AJ103</f>
        <v>0</v>
      </c>
    </row>
    <row r="175" spans="1:36" x14ac:dyDescent="0.3">
      <c r="A175" s="7" t="s">
        <v>16</v>
      </c>
      <c r="B175" s="51"/>
      <c r="C175" s="149">
        <f>Aggregate_Efficiency_Decarboniz!C104</f>
        <v>0</v>
      </c>
      <c r="D175" s="9">
        <f>Aggregate_Efficiency_Decarboniz!D104</f>
        <v>0</v>
      </c>
      <c r="E175" s="9">
        <f>Aggregate_Efficiency_Decarboniz!E104</f>
        <v>0</v>
      </c>
      <c r="F175" s="9">
        <f>Aggregate_Efficiency_Decarboniz!F104</f>
        <v>0</v>
      </c>
      <c r="G175" s="9">
        <f>Aggregate_Efficiency_Decarboniz!G104</f>
        <v>0</v>
      </c>
      <c r="H175" s="9">
        <f>Aggregate_Efficiency_Decarboniz!H104</f>
        <v>0</v>
      </c>
      <c r="I175" s="9">
        <f>Aggregate_Efficiency_Decarboniz!I104</f>
        <v>0</v>
      </c>
      <c r="J175" s="9">
        <f>Aggregate_Efficiency_Decarboniz!J104</f>
        <v>0</v>
      </c>
      <c r="K175" s="9">
        <f>Aggregate_Efficiency_Decarboniz!K104</f>
        <v>0</v>
      </c>
      <c r="L175" s="9">
        <f>Aggregate_Efficiency_Decarboniz!L104</f>
        <v>0</v>
      </c>
      <c r="M175" s="9">
        <f>Aggregate_Efficiency_Decarboniz!M104</f>
        <v>0</v>
      </c>
      <c r="N175" s="9">
        <f>Aggregate_Efficiency_Decarboniz!N104</f>
        <v>0</v>
      </c>
      <c r="O175" s="9">
        <f>Aggregate_Efficiency_Decarboniz!O104</f>
        <v>0</v>
      </c>
      <c r="P175" s="9">
        <f>Aggregate_Efficiency_Decarboniz!P104</f>
        <v>0</v>
      </c>
      <c r="Q175" s="9">
        <f>Aggregate_Efficiency_Decarboniz!Q104</f>
        <v>0</v>
      </c>
      <c r="R175" s="9">
        <f>Aggregate_Efficiency_Decarboniz!R104</f>
        <v>0</v>
      </c>
      <c r="S175" s="9">
        <f>Aggregate_Efficiency_Decarboniz!S104</f>
        <v>0</v>
      </c>
      <c r="T175" s="9">
        <f>Aggregate_Efficiency_Decarboniz!T104</f>
        <v>0</v>
      </c>
      <c r="U175" s="9">
        <f>Aggregate_Efficiency_Decarboniz!U104</f>
        <v>0</v>
      </c>
      <c r="V175" s="9">
        <f>Aggregate_Efficiency_Decarboniz!V104</f>
        <v>0</v>
      </c>
      <c r="W175" s="9">
        <f>Aggregate_Efficiency_Decarboniz!W104</f>
        <v>0</v>
      </c>
      <c r="X175" s="9">
        <f>Aggregate_Efficiency_Decarboniz!X104</f>
        <v>0</v>
      </c>
      <c r="Y175" s="9">
        <f>Aggregate_Efficiency_Decarboniz!Y104</f>
        <v>0</v>
      </c>
      <c r="Z175" s="9">
        <f>Aggregate_Efficiency_Decarboniz!Z104</f>
        <v>0</v>
      </c>
      <c r="AA175" s="9">
        <f>Aggregate_Efficiency_Decarboniz!AA104</f>
        <v>0</v>
      </c>
      <c r="AB175" s="9">
        <f>Aggregate_Efficiency_Decarboniz!AB104</f>
        <v>0</v>
      </c>
      <c r="AC175" s="9">
        <f>Aggregate_Efficiency_Decarboniz!AC104</f>
        <v>0</v>
      </c>
      <c r="AD175" s="9">
        <f>Aggregate_Efficiency_Decarboniz!AD104</f>
        <v>0</v>
      </c>
      <c r="AE175" s="9">
        <f>Aggregate_Efficiency_Decarboniz!AE104</f>
        <v>0</v>
      </c>
      <c r="AF175" s="9">
        <f>Aggregate_Efficiency_Decarboniz!AF104</f>
        <v>0</v>
      </c>
      <c r="AG175" s="9">
        <f>Aggregate_Efficiency_Decarboniz!AG104</f>
        <v>0</v>
      </c>
      <c r="AH175" s="9">
        <f>Aggregate_Efficiency_Decarboniz!AH104</f>
        <v>0</v>
      </c>
      <c r="AI175" s="9">
        <f>Aggregate_Efficiency_Decarboniz!AI104</f>
        <v>0</v>
      </c>
      <c r="AJ175" s="10">
        <f>Aggregate_Efficiency_Decarboniz!AJ104</f>
        <v>0</v>
      </c>
    </row>
    <row r="176" spans="1:36" x14ac:dyDescent="0.3">
      <c r="A176" s="7" t="s">
        <v>17</v>
      </c>
      <c r="B176" s="51"/>
      <c r="C176" s="149">
        <f>Aggregate_Efficiency_Decarboniz!C105</f>
        <v>0</v>
      </c>
      <c r="D176" s="9">
        <f>Aggregate_Efficiency_Decarboniz!D105</f>
        <v>0</v>
      </c>
      <c r="E176" s="9">
        <f>Aggregate_Efficiency_Decarboniz!E105</f>
        <v>0</v>
      </c>
      <c r="F176" s="9">
        <f>Aggregate_Efficiency_Decarboniz!F105</f>
        <v>0</v>
      </c>
      <c r="G176" s="9">
        <f>Aggregate_Efficiency_Decarboniz!G105</f>
        <v>0</v>
      </c>
      <c r="H176" s="9">
        <f>Aggregate_Efficiency_Decarboniz!H105</f>
        <v>0</v>
      </c>
      <c r="I176" s="9">
        <f>Aggregate_Efficiency_Decarboniz!I105</f>
        <v>0</v>
      </c>
      <c r="J176" s="9">
        <f>Aggregate_Efficiency_Decarboniz!J105</f>
        <v>0</v>
      </c>
      <c r="K176" s="9">
        <f>Aggregate_Efficiency_Decarboniz!K105</f>
        <v>0</v>
      </c>
      <c r="L176" s="9">
        <f>Aggregate_Efficiency_Decarboniz!L105</f>
        <v>0</v>
      </c>
      <c r="M176" s="9">
        <f>Aggregate_Efficiency_Decarboniz!M105</f>
        <v>0</v>
      </c>
      <c r="N176" s="9">
        <f>Aggregate_Efficiency_Decarboniz!N105</f>
        <v>0</v>
      </c>
      <c r="O176" s="9">
        <f>Aggregate_Efficiency_Decarboniz!O105</f>
        <v>0</v>
      </c>
      <c r="P176" s="9">
        <f>Aggregate_Efficiency_Decarboniz!P105</f>
        <v>0</v>
      </c>
      <c r="Q176" s="9">
        <f>Aggregate_Efficiency_Decarboniz!Q105</f>
        <v>0</v>
      </c>
      <c r="R176" s="9">
        <f>Aggregate_Efficiency_Decarboniz!R105</f>
        <v>0</v>
      </c>
      <c r="S176" s="9">
        <f>Aggregate_Efficiency_Decarboniz!S105</f>
        <v>0</v>
      </c>
      <c r="T176" s="9">
        <f>Aggregate_Efficiency_Decarboniz!T105</f>
        <v>0</v>
      </c>
      <c r="U176" s="9">
        <f>Aggregate_Efficiency_Decarboniz!U105</f>
        <v>0</v>
      </c>
      <c r="V176" s="9">
        <f>Aggregate_Efficiency_Decarboniz!V105</f>
        <v>0</v>
      </c>
      <c r="W176" s="9">
        <f>Aggregate_Efficiency_Decarboniz!W105</f>
        <v>0</v>
      </c>
      <c r="X176" s="9">
        <f>Aggregate_Efficiency_Decarboniz!X105</f>
        <v>0</v>
      </c>
      <c r="Y176" s="9">
        <f>Aggregate_Efficiency_Decarboniz!Y105</f>
        <v>0</v>
      </c>
      <c r="Z176" s="9">
        <f>Aggregate_Efficiency_Decarboniz!Z105</f>
        <v>0</v>
      </c>
      <c r="AA176" s="9">
        <f>Aggregate_Efficiency_Decarboniz!AA105</f>
        <v>0</v>
      </c>
      <c r="AB176" s="9">
        <f>Aggregate_Efficiency_Decarboniz!AB105</f>
        <v>0</v>
      </c>
      <c r="AC176" s="9">
        <f>Aggregate_Efficiency_Decarboniz!AC105</f>
        <v>0</v>
      </c>
      <c r="AD176" s="9">
        <f>Aggregate_Efficiency_Decarboniz!AD105</f>
        <v>0</v>
      </c>
      <c r="AE176" s="9">
        <f>Aggregate_Efficiency_Decarboniz!AE105</f>
        <v>0</v>
      </c>
      <c r="AF176" s="9">
        <f>Aggregate_Efficiency_Decarboniz!AF105</f>
        <v>0</v>
      </c>
      <c r="AG176" s="9">
        <f>Aggregate_Efficiency_Decarboniz!AG105</f>
        <v>0</v>
      </c>
      <c r="AH176" s="9">
        <f>Aggregate_Efficiency_Decarboniz!AH105</f>
        <v>0</v>
      </c>
      <c r="AI176" s="9">
        <f>Aggregate_Efficiency_Decarboniz!AI105</f>
        <v>0</v>
      </c>
      <c r="AJ176" s="10">
        <f>Aggregate_Efficiency_Decarboniz!AJ105</f>
        <v>0</v>
      </c>
    </row>
    <row r="177" spans="1:36" x14ac:dyDescent="0.3">
      <c r="A177" s="11" t="s">
        <v>18</v>
      </c>
      <c r="B177" s="50"/>
      <c r="C177" s="150">
        <f>Aggregate_Efficiency_Decarboniz!C106</f>
        <v>0</v>
      </c>
      <c r="D177" s="13">
        <f>Aggregate_Efficiency_Decarboniz!D106</f>
        <v>0</v>
      </c>
      <c r="E177" s="13">
        <f>Aggregate_Efficiency_Decarboniz!E106</f>
        <v>0</v>
      </c>
      <c r="F177" s="13">
        <f>Aggregate_Efficiency_Decarboniz!F106</f>
        <v>0</v>
      </c>
      <c r="G177" s="13">
        <f>Aggregate_Efficiency_Decarboniz!G106</f>
        <v>0</v>
      </c>
      <c r="H177" s="13">
        <f>Aggregate_Efficiency_Decarboniz!H106</f>
        <v>0</v>
      </c>
      <c r="I177" s="13">
        <f>Aggregate_Efficiency_Decarboniz!I106</f>
        <v>0</v>
      </c>
      <c r="J177" s="13">
        <f>Aggregate_Efficiency_Decarboniz!J106</f>
        <v>0</v>
      </c>
      <c r="K177" s="13">
        <f>Aggregate_Efficiency_Decarboniz!K106</f>
        <v>0</v>
      </c>
      <c r="L177" s="13">
        <f>Aggregate_Efficiency_Decarboniz!L106</f>
        <v>0</v>
      </c>
      <c r="M177" s="13">
        <f>Aggregate_Efficiency_Decarboniz!M106</f>
        <v>0</v>
      </c>
      <c r="N177" s="13">
        <f>Aggregate_Efficiency_Decarboniz!N106</f>
        <v>0</v>
      </c>
      <c r="O177" s="13">
        <f>Aggregate_Efficiency_Decarboniz!O106</f>
        <v>0</v>
      </c>
      <c r="P177" s="13">
        <f>Aggregate_Efficiency_Decarboniz!P106</f>
        <v>0</v>
      </c>
      <c r="Q177" s="13">
        <f>Aggregate_Efficiency_Decarboniz!Q106</f>
        <v>0</v>
      </c>
      <c r="R177" s="13">
        <f>Aggregate_Efficiency_Decarboniz!R106</f>
        <v>0</v>
      </c>
      <c r="S177" s="13">
        <f>Aggregate_Efficiency_Decarboniz!S106</f>
        <v>0</v>
      </c>
      <c r="T177" s="13">
        <f>Aggregate_Efficiency_Decarboniz!T106</f>
        <v>0</v>
      </c>
      <c r="U177" s="13">
        <f>Aggregate_Efficiency_Decarboniz!U106</f>
        <v>0</v>
      </c>
      <c r="V177" s="13">
        <f>Aggregate_Efficiency_Decarboniz!V106</f>
        <v>0</v>
      </c>
      <c r="W177" s="13">
        <f>Aggregate_Efficiency_Decarboniz!W106</f>
        <v>0</v>
      </c>
      <c r="X177" s="13">
        <f>Aggregate_Efficiency_Decarboniz!X106</f>
        <v>0</v>
      </c>
      <c r="Y177" s="13">
        <f>Aggregate_Efficiency_Decarboniz!Y106</f>
        <v>0</v>
      </c>
      <c r="Z177" s="13">
        <f>Aggregate_Efficiency_Decarboniz!Z106</f>
        <v>0</v>
      </c>
      <c r="AA177" s="13">
        <f>Aggregate_Efficiency_Decarboniz!AA106</f>
        <v>0</v>
      </c>
      <c r="AB177" s="13">
        <f>Aggregate_Efficiency_Decarboniz!AB106</f>
        <v>0</v>
      </c>
      <c r="AC177" s="13">
        <f>Aggregate_Efficiency_Decarboniz!AC106</f>
        <v>0</v>
      </c>
      <c r="AD177" s="13">
        <f>Aggregate_Efficiency_Decarboniz!AD106</f>
        <v>0</v>
      </c>
      <c r="AE177" s="13">
        <f>Aggregate_Efficiency_Decarboniz!AE106</f>
        <v>0</v>
      </c>
      <c r="AF177" s="13">
        <f>Aggregate_Efficiency_Decarboniz!AF106</f>
        <v>0</v>
      </c>
      <c r="AG177" s="13">
        <f>Aggregate_Efficiency_Decarboniz!AG106</f>
        <v>0</v>
      </c>
      <c r="AH177" s="13">
        <f>Aggregate_Efficiency_Decarboniz!AH106</f>
        <v>0</v>
      </c>
      <c r="AI177" s="13">
        <f>Aggregate_Efficiency_Decarboniz!AI106</f>
        <v>0</v>
      </c>
      <c r="AJ177" s="14">
        <f>Aggregate_Efficiency_Decarboniz!AJ106</f>
        <v>0</v>
      </c>
    </row>
    <row r="178" spans="1:36" x14ac:dyDescent="0.3">
      <c r="A178" s="16" t="s">
        <v>19</v>
      </c>
      <c r="B178" s="49"/>
      <c r="C178" s="148">
        <f>Aggregate_Efficiency_Decarboniz!C107</f>
        <v>1.4566748130761973E-3</v>
      </c>
      <c r="D178" s="44">
        <f>Aggregate_Efficiency_Decarboniz!D107</f>
        <v>1.0434608396103298E-3</v>
      </c>
      <c r="E178" s="44">
        <f>Aggregate_Efficiency_Decarboniz!E107</f>
        <v>1.0395557845326007E-3</v>
      </c>
      <c r="F178" s="44">
        <f>Aggregate_Efficiency_Decarboniz!F107</f>
        <v>7.3240395591833945E-4</v>
      </c>
      <c r="G178" s="44">
        <f>Aggregate_Efficiency_Decarboniz!G107</f>
        <v>5.9354653045073566E-4</v>
      </c>
      <c r="H178" s="44">
        <f>Aggregate_Efficiency_Decarboniz!H107</f>
        <v>4.9991799764070323E-4</v>
      </c>
      <c r="I178" s="44">
        <f>Aggregate_Efficiency_Decarboniz!I107</f>
        <v>3.6196349497724961E-2</v>
      </c>
      <c r="J178" s="44">
        <f>Aggregate_Efficiency_Decarboniz!J107</f>
        <v>7.1892780997809227E-2</v>
      </c>
      <c r="K178" s="44">
        <f>Aggregate_Efficiency_Decarboniz!K107</f>
        <v>0.10758921249789348</v>
      </c>
      <c r="L178" s="44">
        <f>Aggregate_Efficiency_Decarboniz!L107</f>
        <v>0.14328564399797775</v>
      </c>
      <c r="M178" s="44">
        <f>Aggregate_Efficiency_Decarboniz!M107</f>
        <v>0.17898207549806203</v>
      </c>
      <c r="N178" s="44">
        <f>Aggregate_Efficiency_Decarboniz!N107</f>
        <v>0.21467850699814625</v>
      </c>
      <c r="O178" s="44">
        <f>Aggregate_Efficiency_Decarboniz!O107</f>
        <v>0.2503749384982305</v>
      </c>
      <c r="P178" s="44">
        <f>Aggregate_Efficiency_Decarboniz!P107</f>
        <v>0.28607136999831478</v>
      </c>
      <c r="Q178" s="44">
        <f>Aggregate_Efficiency_Decarboniz!Q107</f>
        <v>0.32176780149839906</v>
      </c>
      <c r="R178" s="44">
        <f>Aggregate_Efficiency_Decarboniz!R107</f>
        <v>0.35746423299848334</v>
      </c>
      <c r="S178" s="44">
        <f>Aggregate_Efficiency_Decarboniz!S107</f>
        <v>0.39316066449856762</v>
      </c>
      <c r="T178" s="44">
        <f>Aggregate_Efficiency_Decarboniz!T107</f>
        <v>0.42885709599865179</v>
      </c>
      <c r="U178" s="44">
        <f>Aggregate_Efficiency_Decarboniz!U107</f>
        <v>0.46455352749873607</v>
      </c>
      <c r="V178" s="44">
        <f>Aggregate_Efficiency_Decarboniz!V107</f>
        <v>0.5002499589988203</v>
      </c>
      <c r="W178" s="44">
        <f>Aggregate_Efficiency_Decarboniz!W107</f>
        <v>0.53594639049890458</v>
      </c>
      <c r="X178" s="44">
        <f>Aggregate_Efficiency_Decarboniz!X107</f>
        <v>0.57164282199898886</v>
      </c>
      <c r="Y178" s="44">
        <f>Aggregate_Efficiency_Decarboniz!Y107</f>
        <v>0.60733925349907314</v>
      </c>
      <c r="Z178" s="44">
        <f>Aggregate_Efficiency_Decarboniz!Z107</f>
        <v>0.64303568499915742</v>
      </c>
      <c r="AA178" s="44">
        <f>Aggregate_Efficiency_Decarboniz!AA107</f>
        <v>0.6787321164992417</v>
      </c>
      <c r="AB178" s="44">
        <f>Aggregate_Efficiency_Decarboniz!AB107</f>
        <v>0.71442854799932598</v>
      </c>
      <c r="AC178" s="44">
        <f>Aggregate_Efficiency_Decarboniz!AC107</f>
        <v>0.75012497949941026</v>
      </c>
      <c r="AD178" s="44">
        <f>Aggregate_Efficiency_Decarboniz!AD107</f>
        <v>0.78582141099949454</v>
      </c>
      <c r="AE178" s="44">
        <f>Aggregate_Efficiency_Decarboniz!AE107</f>
        <v>0.8215178424995786</v>
      </c>
      <c r="AF178" s="44">
        <f>Aggregate_Efficiency_Decarboniz!AF107</f>
        <v>0.85721427399966288</v>
      </c>
      <c r="AG178" s="44">
        <f>Aggregate_Efficiency_Decarboniz!AG107</f>
        <v>0.89291070549974716</v>
      </c>
      <c r="AH178" s="44">
        <f>Aggregate_Efficiency_Decarboniz!AH107</f>
        <v>0.92860713699983144</v>
      </c>
      <c r="AI178" s="44">
        <f>Aggregate_Efficiency_Decarboniz!AI107</f>
        <v>0.96430356849991572</v>
      </c>
      <c r="AJ178" s="45">
        <f>Aggregate_Efficiency_Decarboniz!AJ107</f>
        <v>1</v>
      </c>
    </row>
    <row r="179" spans="1:36" x14ac:dyDescent="0.3">
      <c r="A179" s="7" t="s">
        <v>20</v>
      </c>
      <c r="B179" s="51"/>
      <c r="C179" s="149">
        <f>Aggregate_Efficiency_Decarboniz!C108</f>
        <v>0.10256732886490673</v>
      </c>
      <c r="D179" s="9">
        <f>Aggregate_Efficiency_Decarboniz!D108</f>
        <v>0.11993191070201265</v>
      </c>
      <c r="E179" s="9">
        <f>Aggregate_Efficiency_Decarboniz!E108</f>
        <v>0.1036098231152327</v>
      </c>
      <c r="F179" s="9">
        <f>Aggregate_Efficiency_Decarboniz!F108</f>
        <v>8.9575033926387951E-2</v>
      </c>
      <c r="G179" s="9">
        <f>Aggregate_Efficiency_Decarboniz!G108</f>
        <v>9.6812209385073289E-2</v>
      </c>
      <c r="H179" s="9">
        <f>Aggregate_Efficiency_Decarboniz!H108</f>
        <v>8.6535212603466236E-2</v>
      </c>
      <c r="I179" s="9">
        <f>Aggregate_Efficiency_Decarboniz!I108</f>
        <v>8.3444669296199578E-2</v>
      </c>
      <c r="J179" s="9">
        <f>Aggregate_Efficiency_Decarboniz!J108</f>
        <v>8.0354125988932934E-2</v>
      </c>
      <c r="K179" s="9">
        <f>Aggregate_Efficiency_Decarboniz!K108</f>
        <v>7.7263582681666276E-2</v>
      </c>
      <c r="L179" s="9">
        <f>Aggregate_Efficiency_Decarboniz!L108</f>
        <v>7.4173039374399632E-2</v>
      </c>
      <c r="M179" s="9">
        <f>Aggregate_Efficiency_Decarboniz!M108</f>
        <v>7.1082496067132975E-2</v>
      </c>
      <c r="N179" s="9">
        <f>Aggregate_Efficiency_Decarboniz!N108</f>
        <v>6.7991952759866331E-2</v>
      </c>
      <c r="O179" s="9">
        <f>Aggregate_Efficiency_Decarboniz!O108</f>
        <v>6.4901409452599673E-2</v>
      </c>
      <c r="P179" s="9">
        <f>Aggregate_Efficiency_Decarboniz!P108</f>
        <v>6.1810866145333029E-2</v>
      </c>
      <c r="Q179" s="9">
        <f>Aggregate_Efficiency_Decarboniz!Q108</f>
        <v>5.8720322838066372E-2</v>
      </c>
      <c r="R179" s="9">
        <f>Aggregate_Efficiency_Decarboniz!R108</f>
        <v>5.5629779530799721E-2</v>
      </c>
      <c r="S179" s="9">
        <f>Aggregate_Efficiency_Decarboniz!S108</f>
        <v>5.253923622353307E-2</v>
      </c>
      <c r="T179" s="9">
        <f>Aggregate_Efficiency_Decarboniz!T108</f>
        <v>4.9448692916266419E-2</v>
      </c>
      <c r="U179" s="9">
        <f>Aggregate_Efficiency_Decarboniz!U108</f>
        <v>4.6358149608999775E-2</v>
      </c>
      <c r="V179" s="9">
        <f>Aggregate_Efficiency_Decarboniz!V108</f>
        <v>4.3267606301733118E-2</v>
      </c>
      <c r="W179" s="9">
        <f>Aggregate_Efficiency_Decarboniz!W108</f>
        <v>4.0177062994466467E-2</v>
      </c>
      <c r="X179" s="9">
        <f>Aggregate_Efficiency_Decarboniz!X108</f>
        <v>3.7086519687199816E-2</v>
      </c>
      <c r="Y179" s="9">
        <f>Aggregate_Efficiency_Decarboniz!Y108</f>
        <v>3.3995976379933165E-2</v>
      </c>
      <c r="Z179" s="9">
        <f>Aggregate_Efficiency_Decarboniz!Z108</f>
        <v>3.0905433072666515E-2</v>
      </c>
      <c r="AA179" s="9">
        <f>Aggregate_Efficiency_Decarboniz!AA108</f>
        <v>2.7814889765399857E-2</v>
      </c>
      <c r="AB179" s="9">
        <f>Aggregate_Efficiency_Decarboniz!AB108</f>
        <v>2.4724346458133206E-2</v>
      </c>
      <c r="AC179" s="9">
        <f>Aggregate_Efficiency_Decarboniz!AC108</f>
        <v>2.1633803150866562E-2</v>
      </c>
      <c r="AD179" s="9">
        <f>Aggregate_Efficiency_Decarboniz!AD108</f>
        <v>1.8543259843599905E-2</v>
      </c>
      <c r="AE179" s="9">
        <f>Aggregate_Efficiency_Decarboniz!AE108</f>
        <v>1.5452716536333261E-2</v>
      </c>
      <c r="AF179" s="9">
        <f>Aggregate_Efficiency_Decarboniz!AF108</f>
        <v>1.2362173229066603E-2</v>
      </c>
      <c r="AG179" s="9">
        <f>Aggregate_Efficiency_Decarboniz!AG108</f>
        <v>9.2716299217999454E-3</v>
      </c>
      <c r="AH179" s="9">
        <f>Aggregate_Efficiency_Decarboniz!AH108</f>
        <v>6.1810866145333154E-3</v>
      </c>
      <c r="AI179" s="9">
        <f>Aggregate_Efficiency_Decarboniz!AI108</f>
        <v>3.0905433072666577E-3</v>
      </c>
      <c r="AJ179" s="10">
        <f>Aggregate_Efficiency_Decarboniz!AJ108</f>
        <v>0</v>
      </c>
    </row>
    <row r="180" spans="1:36" x14ac:dyDescent="0.3">
      <c r="A180" s="7" t="s">
        <v>21</v>
      </c>
      <c r="B180" s="51"/>
      <c r="C180" s="149">
        <f>Aggregate_Efficiency_Decarboniz!C109</f>
        <v>0</v>
      </c>
      <c r="D180" s="9">
        <f>Aggregate_Efficiency_Decarboniz!D109</f>
        <v>0</v>
      </c>
      <c r="E180" s="9">
        <f>Aggregate_Efficiency_Decarboniz!E109</f>
        <v>0</v>
      </c>
      <c r="F180" s="9">
        <f>Aggregate_Efficiency_Decarboniz!F109</f>
        <v>0</v>
      </c>
      <c r="G180" s="9">
        <f>Aggregate_Efficiency_Decarboniz!G109</f>
        <v>0</v>
      </c>
      <c r="H180" s="9">
        <f>Aggregate_Efficiency_Decarboniz!H109</f>
        <v>0</v>
      </c>
      <c r="I180" s="9">
        <f>Aggregate_Efficiency_Decarboniz!I109</f>
        <v>0</v>
      </c>
      <c r="J180" s="9">
        <f>Aggregate_Efficiency_Decarboniz!J109</f>
        <v>0</v>
      </c>
      <c r="K180" s="9">
        <f>Aggregate_Efficiency_Decarboniz!K109</f>
        <v>0</v>
      </c>
      <c r="L180" s="9">
        <f>Aggregate_Efficiency_Decarboniz!L109</f>
        <v>0</v>
      </c>
      <c r="M180" s="9">
        <f>Aggregate_Efficiency_Decarboniz!M109</f>
        <v>0</v>
      </c>
      <c r="N180" s="9">
        <f>Aggregate_Efficiency_Decarboniz!N109</f>
        <v>0</v>
      </c>
      <c r="O180" s="9">
        <f>Aggregate_Efficiency_Decarboniz!O109</f>
        <v>0</v>
      </c>
      <c r="P180" s="9">
        <f>Aggregate_Efficiency_Decarboniz!P109</f>
        <v>0</v>
      </c>
      <c r="Q180" s="9">
        <f>Aggregate_Efficiency_Decarboniz!Q109</f>
        <v>0</v>
      </c>
      <c r="R180" s="9">
        <f>Aggregate_Efficiency_Decarboniz!R109</f>
        <v>0</v>
      </c>
      <c r="S180" s="9">
        <f>Aggregate_Efficiency_Decarboniz!S109</f>
        <v>0</v>
      </c>
      <c r="T180" s="9">
        <f>Aggregate_Efficiency_Decarboniz!T109</f>
        <v>0</v>
      </c>
      <c r="U180" s="9">
        <f>Aggregate_Efficiency_Decarboniz!U109</f>
        <v>0</v>
      </c>
      <c r="V180" s="9">
        <f>Aggregate_Efficiency_Decarboniz!V109</f>
        <v>0</v>
      </c>
      <c r="W180" s="9">
        <f>Aggregate_Efficiency_Decarboniz!W109</f>
        <v>0</v>
      </c>
      <c r="X180" s="9">
        <f>Aggregate_Efficiency_Decarboniz!X109</f>
        <v>0</v>
      </c>
      <c r="Y180" s="9">
        <f>Aggregate_Efficiency_Decarboniz!Y109</f>
        <v>0</v>
      </c>
      <c r="Z180" s="9">
        <f>Aggregate_Efficiency_Decarboniz!Z109</f>
        <v>0</v>
      </c>
      <c r="AA180" s="9">
        <f>Aggregate_Efficiency_Decarboniz!AA109</f>
        <v>0</v>
      </c>
      <c r="AB180" s="9">
        <f>Aggregate_Efficiency_Decarboniz!AB109</f>
        <v>0</v>
      </c>
      <c r="AC180" s="9">
        <f>Aggregate_Efficiency_Decarboniz!AC109</f>
        <v>0</v>
      </c>
      <c r="AD180" s="9">
        <f>Aggregate_Efficiency_Decarboniz!AD109</f>
        <v>0</v>
      </c>
      <c r="AE180" s="9">
        <f>Aggregate_Efficiency_Decarboniz!AE109</f>
        <v>0</v>
      </c>
      <c r="AF180" s="9">
        <f>Aggregate_Efficiency_Decarboniz!AF109</f>
        <v>0</v>
      </c>
      <c r="AG180" s="9">
        <f>Aggregate_Efficiency_Decarboniz!AG109</f>
        <v>0</v>
      </c>
      <c r="AH180" s="9">
        <f>Aggregate_Efficiency_Decarboniz!AH109</f>
        <v>0</v>
      </c>
      <c r="AI180" s="9">
        <f>Aggregate_Efficiency_Decarboniz!AI109</f>
        <v>0</v>
      </c>
      <c r="AJ180" s="10">
        <f>Aggregate_Efficiency_Decarboniz!AJ109</f>
        <v>0</v>
      </c>
    </row>
    <row r="181" spans="1:36" x14ac:dyDescent="0.3">
      <c r="A181" s="7" t="s">
        <v>22</v>
      </c>
      <c r="B181" s="51"/>
      <c r="C181" s="149">
        <f>Aggregate_Efficiency_Decarboniz!C110</f>
        <v>0.2173003467121114</v>
      </c>
      <c r="D181" s="9">
        <f>Aggregate_Efficiency_Decarboniz!D110</f>
        <v>0.19395363138284993</v>
      </c>
      <c r="E181" s="9">
        <f>Aggregate_Efficiency_Decarboniz!E110</f>
        <v>0.16321178468525199</v>
      </c>
      <c r="F181" s="9">
        <f>Aggregate_Efficiency_Decarboniz!F110</f>
        <v>0.18614928859995286</v>
      </c>
      <c r="G181" s="9">
        <f>Aggregate_Efficiency_Decarboniz!G110</f>
        <v>0.1604147474807508</v>
      </c>
      <c r="H181" s="9">
        <f>Aggregate_Efficiency_Decarboniz!H110</f>
        <v>0.20550449893265205</v>
      </c>
      <c r="I181" s="9">
        <f>Aggregate_Efficiency_Decarboniz!I110</f>
        <v>0.19816505254220018</v>
      </c>
      <c r="J181" s="9">
        <f>Aggregate_Efficiency_Decarboniz!J110</f>
        <v>0.19082560615174832</v>
      </c>
      <c r="K181" s="9">
        <f>Aggregate_Efficiency_Decarboniz!K110</f>
        <v>0.18348615976129648</v>
      </c>
      <c r="L181" s="9">
        <f>Aggregate_Efficiency_Decarboniz!L110</f>
        <v>0.17614671337084462</v>
      </c>
      <c r="M181" s="9">
        <f>Aggregate_Efficiency_Decarboniz!M110</f>
        <v>0.16880726698039275</v>
      </c>
      <c r="N181" s="9">
        <f>Aggregate_Efficiency_Decarboniz!N110</f>
        <v>0.16146782058994089</v>
      </c>
      <c r="O181" s="9">
        <f>Aggregate_Efficiency_Decarboniz!O110</f>
        <v>0.15412837419948905</v>
      </c>
      <c r="P181" s="9">
        <f>Aggregate_Efficiency_Decarboniz!P110</f>
        <v>0.14678892780903718</v>
      </c>
      <c r="Q181" s="9">
        <f>Aggregate_Efficiency_Decarboniz!Q110</f>
        <v>0.13944948141858532</v>
      </c>
      <c r="R181" s="9">
        <f>Aggregate_Efficiency_Decarboniz!R110</f>
        <v>0.13211003502813345</v>
      </c>
      <c r="S181" s="9">
        <f>Aggregate_Efficiency_Decarboniz!S110</f>
        <v>0.1247705886376816</v>
      </c>
      <c r="T181" s="9">
        <f>Aggregate_Efficiency_Decarboniz!T110</f>
        <v>0.11743114224722974</v>
      </c>
      <c r="U181" s="9">
        <f>Aggregate_Efficiency_Decarboniz!U110</f>
        <v>0.11009169585677787</v>
      </c>
      <c r="V181" s="9">
        <f>Aggregate_Efficiency_Decarboniz!V110</f>
        <v>0.10275224946632602</v>
      </c>
      <c r="W181" s="9">
        <f>Aggregate_Efficiency_Decarboniz!W110</f>
        <v>9.5412803075874159E-2</v>
      </c>
      <c r="X181" s="9">
        <f>Aggregate_Efficiency_Decarboniz!X110</f>
        <v>8.8073356685422308E-2</v>
      </c>
      <c r="Y181" s="9">
        <f>Aggregate_Efficiency_Decarboniz!Y110</f>
        <v>8.0733910294970443E-2</v>
      </c>
      <c r="Z181" s="9">
        <f>Aggregate_Efficiency_Decarboniz!Z110</f>
        <v>7.3394463904518592E-2</v>
      </c>
      <c r="AA181" s="9">
        <f>Aggregate_Efficiency_Decarboniz!AA110</f>
        <v>6.6055017514066727E-2</v>
      </c>
      <c r="AB181" s="9">
        <f>Aggregate_Efficiency_Decarboniz!AB110</f>
        <v>5.871557112361489E-2</v>
      </c>
      <c r="AC181" s="9">
        <f>Aggregate_Efficiency_Decarboniz!AC110</f>
        <v>5.1376124733163026E-2</v>
      </c>
      <c r="AD181" s="9">
        <f>Aggregate_Efficiency_Decarboniz!AD110</f>
        <v>4.4036678342711161E-2</v>
      </c>
      <c r="AE181" s="9">
        <f>Aggregate_Efficiency_Decarboniz!AE110</f>
        <v>3.6697231952259296E-2</v>
      </c>
      <c r="AF181" s="9">
        <f>Aggregate_Efficiency_Decarboniz!AF110</f>
        <v>2.9357785561807431E-2</v>
      </c>
      <c r="AG181" s="9">
        <f>Aggregate_Efficiency_Decarboniz!AG110</f>
        <v>2.2018339171355567E-2</v>
      </c>
      <c r="AH181" s="9">
        <f>Aggregate_Efficiency_Decarboniz!AH110</f>
        <v>1.4678892780903702E-2</v>
      </c>
      <c r="AI181" s="9">
        <f>Aggregate_Efficiency_Decarboniz!AI110</f>
        <v>7.339446390451837E-3</v>
      </c>
      <c r="AJ181" s="10">
        <f>Aggregate_Efficiency_Decarboniz!AJ110</f>
        <v>0</v>
      </c>
    </row>
    <row r="182" spans="1:36" x14ac:dyDescent="0.3">
      <c r="A182" s="7" t="s">
        <v>23</v>
      </c>
      <c r="B182" s="51"/>
      <c r="C182" s="149">
        <f>Aggregate_Efficiency_Decarboniz!C111</f>
        <v>0.14795723307834033</v>
      </c>
      <c r="D182" s="9">
        <f>Aggregate_Efficiency_Decarboniz!D111</f>
        <v>0.14906811990617197</v>
      </c>
      <c r="E182" s="9">
        <f>Aggregate_Efficiency_Decarboniz!E111</f>
        <v>0.15821703207586776</v>
      </c>
      <c r="F182" s="9">
        <f>Aggregate_Efficiency_Decarboniz!F111</f>
        <v>0.14846874477830338</v>
      </c>
      <c r="G182" s="9">
        <f>Aggregate_Efficiency_Decarboniz!G111</f>
        <v>0.13420720482594775</v>
      </c>
      <c r="H182" s="9">
        <f>Aggregate_Efficiency_Decarboniz!H111</f>
        <v>0.1315462746888027</v>
      </c>
      <c r="I182" s="9">
        <f>Aggregate_Efficiency_Decarboniz!I111</f>
        <v>0.12684819344991688</v>
      </c>
      <c r="J182" s="9">
        <f>Aggregate_Efficiency_Decarboniz!J111</f>
        <v>0.12215011221103107</v>
      </c>
      <c r="K182" s="9">
        <f>Aggregate_Efficiency_Decarboniz!K111</f>
        <v>0.11745203097214527</v>
      </c>
      <c r="L182" s="9">
        <f>Aggregate_Efficiency_Decarboniz!L111</f>
        <v>0.11275394973325946</v>
      </c>
      <c r="M182" s="9">
        <f>Aggregate_Efficiency_Decarboniz!M111</f>
        <v>0.10805586849437365</v>
      </c>
      <c r="N182" s="9">
        <f>Aggregate_Efficiency_Decarboniz!N111</f>
        <v>0.10335778725548783</v>
      </c>
      <c r="O182" s="9">
        <f>Aggregate_Efficiency_Decarboniz!O111</f>
        <v>9.8659706016602025E-2</v>
      </c>
      <c r="P182" s="9">
        <f>Aggregate_Efficiency_Decarboniz!P111</f>
        <v>9.3961624777716218E-2</v>
      </c>
      <c r="Q182" s="9">
        <f>Aggregate_Efficiency_Decarboniz!Q111</f>
        <v>8.9263543538830398E-2</v>
      </c>
      <c r="R182" s="9">
        <f>Aggregate_Efficiency_Decarboniz!R111</f>
        <v>8.4565462299944591E-2</v>
      </c>
      <c r="S182" s="9">
        <f>Aggregate_Efficiency_Decarboniz!S111</f>
        <v>7.9867381061058784E-2</v>
      </c>
      <c r="T182" s="9">
        <f>Aggregate_Efficiency_Decarboniz!T111</f>
        <v>7.5169299822172964E-2</v>
      </c>
      <c r="U182" s="9">
        <f>Aggregate_Efficiency_Decarboniz!U111</f>
        <v>7.0471218583287157E-2</v>
      </c>
      <c r="V182" s="9">
        <f>Aggregate_Efficiency_Decarboniz!V111</f>
        <v>6.577313734440135E-2</v>
      </c>
      <c r="W182" s="9">
        <f>Aggregate_Efficiency_Decarboniz!W111</f>
        <v>6.1075056105515543E-2</v>
      </c>
      <c r="X182" s="9">
        <f>Aggregate_Efficiency_Decarboniz!X111</f>
        <v>5.6376974866629723E-2</v>
      </c>
      <c r="Y182" s="9">
        <f>Aggregate_Efficiency_Decarboniz!Y111</f>
        <v>5.167889362774393E-2</v>
      </c>
      <c r="Z182" s="9">
        <f>Aggregate_Efficiency_Decarboniz!Z111</f>
        <v>4.6980812388858109E-2</v>
      </c>
      <c r="AA182" s="9">
        <f>Aggregate_Efficiency_Decarboniz!AA111</f>
        <v>4.2282731149972302E-2</v>
      </c>
      <c r="AB182" s="9">
        <f>Aggregate_Efficiency_Decarboniz!AB111</f>
        <v>3.7584649911086482E-2</v>
      </c>
      <c r="AC182" s="9">
        <f>Aggregate_Efficiency_Decarboniz!AC111</f>
        <v>3.2886568672200675E-2</v>
      </c>
      <c r="AD182" s="9">
        <f>Aggregate_Efficiency_Decarboniz!AD111</f>
        <v>2.8188487433314868E-2</v>
      </c>
      <c r="AE182" s="9">
        <f>Aggregate_Efficiency_Decarboniz!AE111</f>
        <v>2.3490406194429048E-2</v>
      </c>
      <c r="AF182" s="9">
        <f>Aggregate_Efficiency_Decarboniz!AF111</f>
        <v>1.8792324955543241E-2</v>
      </c>
      <c r="AG182" s="9">
        <f>Aggregate_Efficiency_Decarboniz!AG111</f>
        <v>1.4094243716657434E-2</v>
      </c>
      <c r="AH182" s="9">
        <f>Aggregate_Efficiency_Decarboniz!AH111</f>
        <v>9.3961624777716135E-3</v>
      </c>
      <c r="AI182" s="9">
        <f>Aggregate_Efficiency_Decarboniz!AI111</f>
        <v>4.6980812388858206E-3</v>
      </c>
      <c r="AJ182" s="10">
        <f>Aggregate_Efficiency_Decarboniz!AJ111</f>
        <v>0</v>
      </c>
    </row>
    <row r="183" spans="1:36" x14ac:dyDescent="0.3">
      <c r="A183" s="7" t="s">
        <v>24</v>
      </c>
      <c r="B183" s="51"/>
      <c r="C183" s="149">
        <f>Aggregate_Efficiency_Decarboniz!C112</f>
        <v>0</v>
      </c>
      <c r="D183" s="9">
        <f>Aggregate_Efficiency_Decarboniz!D112</f>
        <v>0</v>
      </c>
      <c r="E183" s="9">
        <f>Aggregate_Efficiency_Decarboniz!E112</f>
        <v>0</v>
      </c>
      <c r="F183" s="9">
        <f>Aggregate_Efficiency_Decarboniz!F112</f>
        <v>0</v>
      </c>
      <c r="G183" s="9">
        <f>Aggregate_Efficiency_Decarboniz!G112</f>
        <v>0</v>
      </c>
      <c r="H183" s="9">
        <f>Aggregate_Efficiency_Decarboniz!H112</f>
        <v>0</v>
      </c>
      <c r="I183" s="9">
        <f>Aggregate_Efficiency_Decarboniz!I112</f>
        <v>0</v>
      </c>
      <c r="J183" s="9">
        <f>Aggregate_Efficiency_Decarboniz!J112</f>
        <v>0</v>
      </c>
      <c r="K183" s="9">
        <f>Aggregate_Efficiency_Decarboniz!K112</f>
        <v>0</v>
      </c>
      <c r="L183" s="9">
        <f>Aggregate_Efficiency_Decarboniz!L112</f>
        <v>0</v>
      </c>
      <c r="M183" s="9">
        <f>Aggregate_Efficiency_Decarboniz!M112</f>
        <v>0</v>
      </c>
      <c r="N183" s="9">
        <f>Aggregate_Efficiency_Decarboniz!N112</f>
        <v>0</v>
      </c>
      <c r="O183" s="9">
        <f>Aggregate_Efficiency_Decarboniz!O112</f>
        <v>0</v>
      </c>
      <c r="P183" s="9">
        <f>Aggregate_Efficiency_Decarboniz!P112</f>
        <v>0</v>
      </c>
      <c r="Q183" s="9">
        <f>Aggregate_Efficiency_Decarboniz!Q112</f>
        <v>0</v>
      </c>
      <c r="R183" s="9">
        <f>Aggregate_Efficiency_Decarboniz!R112</f>
        <v>0</v>
      </c>
      <c r="S183" s="9">
        <f>Aggregate_Efficiency_Decarboniz!S112</f>
        <v>0</v>
      </c>
      <c r="T183" s="9">
        <f>Aggregate_Efficiency_Decarboniz!T112</f>
        <v>0</v>
      </c>
      <c r="U183" s="9">
        <f>Aggregate_Efficiency_Decarboniz!U112</f>
        <v>0</v>
      </c>
      <c r="V183" s="9">
        <f>Aggregate_Efficiency_Decarboniz!V112</f>
        <v>0</v>
      </c>
      <c r="W183" s="9">
        <f>Aggregate_Efficiency_Decarboniz!W112</f>
        <v>0</v>
      </c>
      <c r="X183" s="9">
        <f>Aggregate_Efficiency_Decarboniz!X112</f>
        <v>0</v>
      </c>
      <c r="Y183" s="9">
        <f>Aggregate_Efficiency_Decarboniz!Y112</f>
        <v>0</v>
      </c>
      <c r="Z183" s="9">
        <f>Aggregate_Efficiency_Decarboniz!Z112</f>
        <v>0</v>
      </c>
      <c r="AA183" s="9">
        <f>Aggregate_Efficiency_Decarboniz!AA112</f>
        <v>0</v>
      </c>
      <c r="AB183" s="9">
        <f>Aggregate_Efficiency_Decarboniz!AB112</f>
        <v>0</v>
      </c>
      <c r="AC183" s="9">
        <f>Aggregate_Efficiency_Decarboniz!AC112</f>
        <v>0</v>
      </c>
      <c r="AD183" s="9">
        <f>Aggregate_Efficiency_Decarboniz!AD112</f>
        <v>0</v>
      </c>
      <c r="AE183" s="9">
        <f>Aggregate_Efficiency_Decarboniz!AE112</f>
        <v>0</v>
      </c>
      <c r="AF183" s="9">
        <f>Aggregate_Efficiency_Decarboniz!AF112</f>
        <v>0</v>
      </c>
      <c r="AG183" s="9">
        <f>Aggregate_Efficiency_Decarboniz!AG112</f>
        <v>0</v>
      </c>
      <c r="AH183" s="9">
        <f>Aggregate_Efficiency_Decarboniz!AH112</f>
        <v>0</v>
      </c>
      <c r="AI183" s="9">
        <f>Aggregate_Efficiency_Decarboniz!AI112</f>
        <v>0</v>
      </c>
      <c r="AJ183" s="10">
        <f>Aggregate_Efficiency_Decarboniz!AJ112</f>
        <v>0</v>
      </c>
    </row>
    <row r="184" spans="1:36" x14ac:dyDescent="0.3">
      <c r="A184" s="7" t="s">
        <v>25</v>
      </c>
      <c r="B184" s="51"/>
      <c r="C184" s="149">
        <f>Aggregate_Efficiency_Decarboniz!C113</f>
        <v>4.2341741303679022E-2</v>
      </c>
      <c r="D184" s="9">
        <f>Aggregate_Efficiency_Decarboniz!D113</f>
        <v>5.7620603203842151E-2</v>
      </c>
      <c r="E184" s="9">
        <f>Aggregate_Efficiency_Decarboniz!E113</f>
        <v>6.5082145514912135E-2</v>
      </c>
      <c r="F184" s="9">
        <f>Aggregate_Efficiency_Decarboniz!F113</f>
        <v>7.3005370441800443E-2</v>
      </c>
      <c r="G184" s="9">
        <f>Aggregate_Efficiency_Decarboniz!G113</f>
        <v>8.0117051442263318E-2</v>
      </c>
      <c r="H184" s="9">
        <f>Aggregate_Efficiency_Decarboniz!H113</f>
        <v>8.2442998480486404E-2</v>
      </c>
      <c r="I184" s="9">
        <f>Aggregate_Efficiency_Decarboniz!I113</f>
        <v>7.9498605677611883E-2</v>
      </c>
      <c r="J184" s="9">
        <f>Aggregate_Efficiency_Decarboniz!J113</f>
        <v>7.6554212874737376E-2</v>
      </c>
      <c r="K184" s="9">
        <f>Aggregate_Efficiency_Decarboniz!K113</f>
        <v>7.3609820071862855E-2</v>
      </c>
      <c r="L184" s="9">
        <f>Aggregate_Efficiency_Decarboniz!L113</f>
        <v>7.0665427268988348E-2</v>
      </c>
      <c r="M184" s="9">
        <f>Aggregate_Efficiency_Decarboniz!M113</f>
        <v>6.7721034466113827E-2</v>
      </c>
      <c r="N184" s="9">
        <f>Aggregate_Efficiency_Decarboniz!N113</f>
        <v>6.477664166323932E-2</v>
      </c>
      <c r="O184" s="9">
        <f>Aggregate_Efficiency_Decarboniz!O113</f>
        <v>6.18322488603648E-2</v>
      </c>
      <c r="P184" s="9">
        <f>Aggregate_Efficiency_Decarboniz!P113</f>
        <v>5.8887856057490293E-2</v>
      </c>
      <c r="Q184" s="9">
        <f>Aggregate_Efficiency_Decarboniz!Q113</f>
        <v>5.5943463254615772E-2</v>
      </c>
      <c r="R184" s="9">
        <f>Aggregate_Efficiency_Decarboniz!R113</f>
        <v>5.2999070451741258E-2</v>
      </c>
      <c r="S184" s="9">
        <f>Aggregate_Efficiency_Decarboniz!S113</f>
        <v>5.0054677648866744E-2</v>
      </c>
      <c r="T184" s="9">
        <f>Aggregate_Efficiency_Decarboniz!T113</f>
        <v>4.711028484599223E-2</v>
      </c>
      <c r="U184" s="9">
        <f>Aggregate_Efficiency_Decarboniz!U113</f>
        <v>4.4165892043117716E-2</v>
      </c>
      <c r="V184" s="9">
        <f>Aggregate_Efficiency_Decarboniz!V113</f>
        <v>4.1221499240243202E-2</v>
      </c>
      <c r="W184" s="9">
        <f>Aggregate_Efficiency_Decarboniz!W113</f>
        <v>3.8277106437368688E-2</v>
      </c>
      <c r="X184" s="9">
        <f>Aggregate_Efficiency_Decarboniz!X113</f>
        <v>3.5332713634494174E-2</v>
      </c>
      <c r="Y184" s="9">
        <f>Aggregate_Efficiency_Decarboniz!Y113</f>
        <v>3.238832083161966E-2</v>
      </c>
      <c r="Z184" s="9">
        <f>Aggregate_Efficiency_Decarboniz!Z113</f>
        <v>2.9443928028745146E-2</v>
      </c>
      <c r="AA184" s="9">
        <f>Aggregate_Efficiency_Decarboniz!AA113</f>
        <v>2.6499535225870625E-2</v>
      </c>
      <c r="AB184" s="9">
        <f>Aggregate_Efficiency_Decarboniz!AB113</f>
        <v>2.3555142422996111E-2</v>
      </c>
      <c r="AC184" s="9">
        <f>Aggregate_Efficiency_Decarboniz!AC113</f>
        <v>2.0610749620121598E-2</v>
      </c>
      <c r="AD184" s="9">
        <f>Aggregate_Efficiency_Decarboniz!AD113</f>
        <v>1.7666356817247084E-2</v>
      </c>
      <c r="AE184" s="9">
        <f>Aggregate_Efficiency_Decarboniz!AE113</f>
        <v>1.4721964014372563E-2</v>
      </c>
      <c r="AF184" s="9">
        <f>Aggregate_Efficiency_Decarboniz!AF113</f>
        <v>1.1777571211498056E-2</v>
      </c>
      <c r="AG184" s="9">
        <f>Aggregate_Efficiency_Decarboniz!AG113</f>
        <v>8.8331784086235349E-3</v>
      </c>
      <c r="AH184" s="9">
        <f>Aggregate_Efficiency_Decarboniz!AH113</f>
        <v>5.8887856057490279E-3</v>
      </c>
      <c r="AI184" s="9">
        <f>Aggregate_Efficiency_Decarboniz!AI113</f>
        <v>2.944392802874507E-3</v>
      </c>
      <c r="AJ184" s="10">
        <f>Aggregate_Efficiency_Decarboniz!AJ113</f>
        <v>0</v>
      </c>
    </row>
    <row r="185" spans="1:36" x14ac:dyDescent="0.3">
      <c r="A185" s="7" t="s">
        <v>26</v>
      </c>
      <c r="B185" s="51"/>
      <c r="C185" s="149">
        <f>Aggregate_Efficiency_Decarboniz!C114</f>
        <v>2.6630808637729052E-2</v>
      </c>
      <c r="D185" s="9">
        <f>Aggregate_Efficiency_Decarboniz!D114</f>
        <v>2.6899724804594564E-2</v>
      </c>
      <c r="E185" s="9">
        <f>Aggregate_Efficiency_Decarboniz!E114</f>
        <v>2.7126147270402808E-2</v>
      </c>
      <c r="F185" s="9">
        <f>Aggregate_Efficiency_Decarboniz!F114</f>
        <v>2.6485226209754874E-2</v>
      </c>
      <c r="G185" s="9">
        <f>Aggregate_Efficiency_Decarboniz!G114</f>
        <v>2.7296102299582254E-2</v>
      </c>
      <c r="H185" s="9">
        <f>Aggregate_Efficiency_Decarboniz!H114</f>
        <v>2.5077572914587794E-2</v>
      </c>
      <c r="I185" s="9">
        <f>Aggregate_Efficiency_Decarboniz!I114</f>
        <v>2.4181945310495372E-2</v>
      </c>
      <c r="J185" s="9">
        <f>Aggregate_Efficiency_Decarboniz!J114</f>
        <v>2.3286317706402951E-2</v>
      </c>
      <c r="K185" s="9">
        <f>Aggregate_Efficiency_Decarboniz!K114</f>
        <v>2.2390690102310529E-2</v>
      </c>
      <c r="L185" s="9">
        <f>Aggregate_Efficiency_Decarboniz!L114</f>
        <v>2.1495062498218108E-2</v>
      </c>
      <c r="M185" s="9">
        <f>Aggregate_Efficiency_Decarboniz!M114</f>
        <v>2.059943489412569E-2</v>
      </c>
      <c r="N185" s="9">
        <f>Aggregate_Efficiency_Decarboniz!N114</f>
        <v>1.9703807290033265E-2</v>
      </c>
      <c r="O185" s="9">
        <f>Aggregate_Efficiency_Decarboniz!O114</f>
        <v>1.8808179685940847E-2</v>
      </c>
      <c r="P185" s="9">
        <f>Aggregate_Efficiency_Decarboniz!P114</f>
        <v>1.7912552081848422E-2</v>
      </c>
      <c r="Q185" s="9">
        <f>Aggregate_Efficiency_Decarboniz!Q114</f>
        <v>1.7016924477756004E-2</v>
      </c>
      <c r="R185" s="9">
        <f>Aggregate_Efficiency_Decarboniz!R114</f>
        <v>1.6121296873663583E-2</v>
      </c>
      <c r="S185" s="9">
        <f>Aggregate_Efficiency_Decarboniz!S114</f>
        <v>1.5225669269571161E-2</v>
      </c>
      <c r="T185" s="9">
        <f>Aggregate_Efficiency_Decarboniz!T114</f>
        <v>1.4330041665478738E-2</v>
      </c>
      <c r="U185" s="9">
        <f>Aggregate_Efficiency_Decarboniz!U114</f>
        <v>1.3434414061386317E-2</v>
      </c>
      <c r="V185" s="9">
        <f>Aggregate_Efficiency_Decarboniz!V114</f>
        <v>1.2538786457293897E-2</v>
      </c>
      <c r="W185" s="9">
        <f>Aggregate_Efficiency_Decarboniz!W114</f>
        <v>1.1643158853201475E-2</v>
      </c>
      <c r="X185" s="9">
        <f>Aggregate_Efficiency_Decarboniz!X114</f>
        <v>1.0747531249109054E-2</v>
      </c>
      <c r="Y185" s="9">
        <f>Aggregate_Efficiency_Decarboniz!Y114</f>
        <v>9.8519036450166343E-3</v>
      </c>
      <c r="Z185" s="9">
        <f>Aggregate_Efficiency_Decarboniz!Z114</f>
        <v>8.9562760409242111E-3</v>
      </c>
      <c r="AA185" s="9">
        <f>Aggregate_Efficiency_Decarboniz!AA114</f>
        <v>8.0606484368317931E-3</v>
      </c>
      <c r="AB185" s="9">
        <f>Aggregate_Efficiency_Decarboniz!AB114</f>
        <v>7.1650208327393716E-3</v>
      </c>
      <c r="AC185" s="9">
        <f>Aggregate_Efficiency_Decarboniz!AC114</f>
        <v>6.2693932286469502E-3</v>
      </c>
      <c r="AD185" s="9">
        <f>Aggregate_Efficiency_Decarboniz!AD114</f>
        <v>5.3737656245545287E-3</v>
      </c>
      <c r="AE185" s="9">
        <f>Aggregate_Efficiency_Decarboniz!AE114</f>
        <v>4.4781380204621073E-3</v>
      </c>
      <c r="AF185" s="9">
        <f>Aggregate_Efficiency_Decarboniz!AF114</f>
        <v>3.5825104163696823E-3</v>
      </c>
      <c r="AG185" s="9">
        <f>Aggregate_Efficiency_Decarboniz!AG114</f>
        <v>2.6868828122772609E-3</v>
      </c>
      <c r="AH185" s="9">
        <f>Aggregate_Efficiency_Decarboniz!AH114</f>
        <v>1.7912552081848394E-3</v>
      </c>
      <c r="AI185" s="9">
        <f>Aggregate_Efficiency_Decarboniz!AI114</f>
        <v>8.9562760409242145E-4</v>
      </c>
      <c r="AJ185" s="10">
        <f>Aggregate_Efficiency_Decarboniz!AJ114</f>
        <v>0</v>
      </c>
    </row>
    <row r="186" spans="1:36" x14ac:dyDescent="0.3">
      <c r="A186" s="7" t="s">
        <v>27</v>
      </c>
      <c r="B186" s="51"/>
      <c r="C186" s="149">
        <f>Aggregate_Efficiency_Decarboniz!C115</f>
        <v>0.36120488508031767</v>
      </c>
      <c r="D186" s="9">
        <f>Aggregate_Efficiency_Decarboniz!D115</f>
        <v>0.35647265715215876</v>
      </c>
      <c r="E186" s="9">
        <f>Aggregate_Efficiency_Decarboniz!E115</f>
        <v>0.38943041960043512</v>
      </c>
      <c r="F186" s="9">
        <f>Aggregate_Efficiency_Decarboniz!F115</f>
        <v>0.40767571838833666</v>
      </c>
      <c r="G186" s="9">
        <f>Aggregate_Efficiency_Decarboniz!G115</f>
        <v>0.44213038629791201</v>
      </c>
      <c r="H186" s="9">
        <f>Aggregate_Efficiency_Decarboniz!H115</f>
        <v>0.35791428151772198</v>
      </c>
      <c r="I186" s="9">
        <f>Aggregate_Efficiency_Decarboniz!I115</f>
        <v>0.34513162860637475</v>
      </c>
      <c r="J186" s="9">
        <f>Aggregate_Efficiency_Decarboniz!J115</f>
        <v>0.33234897569502753</v>
      </c>
      <c r="K186" s="9">
        <f>Aggregate_Efficiency_Decarboniz!K115</f>
        <v>0.31956632278368036</v>
      </c>
      <c r="L186" s="9">
        <f>Aggregate_Efficiency_Decarboniz!L115</f>
        <v>0.30678366987233313</v>
      </c>
      <c r="M186" s="9">
        <f>Aggregate_Efficiency_Decarboniz!M115</f>
        <v>0.29400101696098591</v>
      </c>
      <c r="N186" s="9">
        <f>Aggregate_Efficiency_Decarboniz!N115</f>
        <v>0.28121836404963874</v>
      </c>
      <c r="O186" s="9">
        <f>Aggregate_Efficiency_Decarboniz!O115</f>
        <v>0.26843571113829146</v>
      </c>
      <c r="P186" s="9">
        <f>Aggregate_Efficiency_Decarboniz!P115</f>
        <v>0.25565305822694429</v>
      </c>
      <c r="Q186" s="9">
        <f>Aggregate_Efficiency_Decarboniz!Q115</f>
        <v>0.24287040531559706</v>
      </c>
      <c r="R186" s="9">
        <f>Aggregate_Efficiency_Decarboniz!R115</f>
        <v>0.23008775240424983</v>
      </c>
      <c r="S186" s="9">
        <f>Aggregate_Efficiency_Decarboniz!S115</f>
        <v>0.21730509949290264</v>
      </c>
      <c r="T186" s="9">
        <f>Aggregate_Efficiency_Decarboniz!T115</f>
        <v>0.20452244658155544</v>
      </c>
      <c r="U186" s="9">
        <f>Aggregate_Efficiency_Decarboniz!U115</f>
        <v>0.19173979367020821</v>
      </c>
      <c r="V186" s="9">
        <f>Aggregate_Efficiency_Decarboniz!V115</f>
        <v>0.17895714075886099</v>
      </c>
      <c r="W186" s="9">
        <f>Aggregate_Efficiency_Decarboniz!W115</f>
        <v>0.16617448784751379</v>
      </c>
      <c r="X186" s="9">
        <f>Aggregate_Efficiency_Decarboniz!X115</f>
        <v>0.15339183493616657</v>
      </c>
      <c r="Y186" s="9">
        <f>Aggregate_Efficiency_Decarboniz!Y115</f>
        <v>0.14060918202481934</v>
      </c>
      <c r="Z186" s="9">
        <f>Aggregate_Efficiency_Decarboniz!Z115</f>
        <v>0.12782652911347211</v>
      </c>
      <c r="AA186" s="9">
        <f>Aggregate_Efficiency_Decarboniz!AA115</f>
        <v>0.11504387620212492</v>
      </c>
      <c r="AB186" s="9">
        <f>Aggregate_Efficiency_Decarboniz!AB115</f>
        <v>0.10226122329077769</v>
      </c>
      <c r="AC186" s="9">
        <f>Aggregate_Efficiency_Decarboniz!AC115</f>
        <v>8.9478570379430522E-2</v>
      </c>
      <c r="AD186" s="9">
        <f>Aggregate_Efficiency_Decarboniz!AD115</f>
        <v>7.6695917468083297E-2</v>
      </c>
      <c r="AE186" s="9">
        <f>Aggregate_Efficiency_Decarboniz!AE115</f>
        <v>6.3913264556736016E-2</v>
      </c>
      <c r="AF186" s="9">
        <f>Aggregate_Efficiency_Decarboniz!AF115</f>
        <v>5.1130611645388901E-2</v>
      </c>
      <c r="AG186" s="9">
        <f>Aggregate_Efficiency_Decarboniz!AG115</f>
        <v>3.8347958734041676E-2</v>
      </c>
      <c r="AH186" s="9">
        <f>Aggregate_Efficiency_Decarboniz!AH115</f>
        <v>2.5565305822694451E-2</v>
      </c>
      <c r="AI186" s="9">
        <f>Aggregate_Efficiency_Decarboniz!AI115</f>
        <v>1.2782652911347225E-2</v>
      </c>
      <c r="AJ186" s="10">
        <f>Aggregate_Efficiency_Decarboniz!AJ115</f>
        <v>0</v>
      </c>
    </row>
    <row r="187" spans="1:36" x14ac:dyDescent="0.3">
      <c r="A187" s="11" t="s">
        <v>28</v>
      </c>
      <c r="B187" s="50"/>
      <c r="C187" s="150">
        <f>Aggregate_Efficiency_Decarboniz!C116</f>
        <v>0.10053890745932269</v>
      </c>
      <c r="D187" s="13">
        <f>Aggregate_Efficiency_Decarboniz!D116</f>
        <v>9.5010587649319231E-2</v>
      </c>
      <c r="E187" s="13">
        <f>Aggregate_Efficiency_Decarboniz!E116</f>
        <v>9.2283091953364871E-2</v>
      </c>
      <c r="F187" s="13">
        <f>Aggregate_Efficiency_Decarboniz!F116</f>
        <v>6.7908213699545472E-2</v>
      </c>
      <c r="G187" s="13">
        <f>Aggregate_Efficiency_Decarboniz!G116</f>
        <v>5.8428751738019868E-2</v>
      </c>
      <c r="H187" s="13">
        <f>Aggregate_Efficiency_Decarboniz!H116</f>
        <v>0.11047924286464206</v>
      </c>
      <c r="I187" s="13">
        <f>Aggregate_Efficiency_Decarboniz!I116</f>
        <v>0.10653355561947631</v>
      </c>
      <c r="J187" s="13">
        <f>Aggregate_Efficiency_Decarboniz!J116</f>
        <v>0.10258786837431039</v>
      </c>
      <c r="K187" s="13">
        <f>Aggregate_Efficiency_Decarboniz!K116</f>
        <v>9.8642181129144746E-2</v>
      </c>
      <c r="L187" s="13">
        <f>Aggregate_Efficiency_Decarboniz!L116</f>
        <v>9.4696493883978938E-2</v>
      </c>
      <c r="M187" s="13">
        <f>Aggregate_Efficiency_Decarboniz!M116</f>
        <v>9.0750806638813186E-2</v>
      </c>
      <c r="N187" s="13">
        <f>Aggregate_Efficiency_Decarboniz!N116</f>
        <v>8.6805119393647323E-2</v>
      </c>
      <c r="O187" s="13">
        <f>Aggregate_Efficiency_Decarboniz!O116</f>
        <v>8.2859432148481627E-2</v>
      </c>
      <c r="P187" s="13">
        <f>Aggregate_Efficiency_Decarboniz!P116</f>
        <v>7.8913744903315708E-2</v>
      </c>
      <c r="Q187" s="13">
        <f>Aggregate_Efficiency_Decarboniz!Q116</f>
        <v>7.4968057658149956E-2</v>
      </c>
      <c r="R187" s="13">
        <f>Aggregate_Efficiency_Decarboniz!R116</f>
        <v>7.1022370412984148E-2</v>
      </c>
      <c r="S187" s="13">
        <f>Aggregate_Efficiency_Decarboniz!S116</f>
        <v>6.7076683167818368E-2</v>
      </c>
      <c r="T187" s="13">
        <f>Aggregate_Efficiency_Decarboniz!T116</f>
        <v>6.3130995922652755E-2</v>
      </c>
      <c r="U187" s="13">
        <f>Aggregate_Efficiency_Decarboniz!U116</f>
        <v>5.9185308677487003E-2</v>
      </c>
      <c r="V187" s="13">
        <f>Aggregate_Efficiency_Decarboniz!V116</f>
        <v>5.523962143232114E-2</v>
      </c>
      <c r="W187" s="13">
        <f>Aggregate_Efficiency_Decarboniz!W116</f>
        <v>5.1293934187155277E-2</v>
      </c>
      <c r="X187" s="13">
        <f>Aggregate_Efficiency_Decarboniz!X116</f>
        <v>4.7348246941989469E-2</v>
      </c>
      <c r="Y187" s="13">
        <f>Aggregate_Efficiency_Decarboniz!Y116</f>
        <v>4.3402559696823662E-2</v>
      </c>
      <c r="Z187" s="13">
        <f>Aggregate_Efficiency_Decarboniz!Z116</f>
        <v>3.9456872451657882E-2</v>
      </c>
      <c r="AA187" s="13">
        <f>Aggregate_Efficiency_Decarboniz!AA116</f>
        <v>3.5511185206492074E-2</v>
      </c>
      <c r="AB187" s="13">
        <f>Aggregate_Efficiency_Decarboniz!AB116</f>
        <v>3.1565497961326267E-2</v>
      </c>
      <c r="AC187" s="13">
        <f>Aggregate_Efficiency_Decarboniz!AC116</f>
        <v>2.7619810716160431E-2</v>
      </c>
      <c r="AD187" s="13">
        <f>Aggregate_Efficiency_Decarboniz!AD116</f>
        <v>2.3674123470994624E-2</v>
      </c>
      <c r="AE187" s="13">
        <f>Aggregate_Efficiency_Decarboniz!AE116</f>
        <v>1.9728436225829107E-2</v>
      </c>
      <c r="AF187" s="13">
        <f>Aggregate_Efficiency_Decarboniz!AF116</f>
        <v>1.5782748980663203E-2</v>
      </c>
      <c r="AG187" s="13">
        <f>Aggregate_Efficiency_Decarboniz!AG116</f>
        <v>1.1837061735497423E-2</v>
      </c>
      <c r="AH187" s="13">
        <f>Aggregate_Efficiency_Decarboniz!AH116</f>
        <v>7.8913744903316152E-3</v>
      </c>
      <c r="AI187" s="13">
        <f>Aggregate_Efficiency_Decarboniz!AI116</f>
        <v>3.9456872451658111E-3</v>
      </c>
      <c r="AJ187" s="14">
        <f>Aggregate_Efficiency_Decarboniz!AJ116</f>
        <v>0</v>
      </c>
    </row>
    <row r="188" spans="1:36" x14ac:dyDescent="0.3">
      <c r="A188" s="16" t="s">
        <v>29</v>
      </c>
      <c r="B188" s="49"/>
      <c r="C188" s="148">
        <f>Aggregate_Efficiency_Decarboniz!C117</f>
        <v>3.3716815029754592E-2</v>
      </c>
      <c r="D188" s="44">
        <f>Aggregate_Efficiency_Decarboniz!D117</f>
        <v>3.8575101548092759E-2</v>
      </c>
      <c r="E188" s="44">
        <f>Aggregate_Efficiency_Decarboniz!E117</f>
        <v>3.9759742731748912E-2</v>
      </c>
      <c r="F188" s="44">
        <f>Aggregate_Efficiency_Decarboniz!F117</f>
        <v>4.4386899746656341E-2</v>
      </c>
      <c r="G188" s="44">
        <f>Aggregate_Efficiency_Decarboniz!G117</f>
        <v>3.7691361904523921E-2</v>
      </c>
      <c r="H188" s="44">
        <f>Aggregate_Efficiency_Decarboniz!H117</f>
        <v>3.7378444566458925E-2</v>
      </c>
      <c r="I188" s="44">
        <f>Aggregate_Efficiency_Decarboniz!I117</f>
        <v>7.1757785831942533E-2</v>
      </c>
      <c r="J188" s="44">
        <f>Aggregate_Efficiency_Decarboniz!J117</f>
        <v>0.10613712709742615</v>
      </c>
      <c r="K188" s="44">
        <f>Aggregate_Efficiency_Decarboniz!K117</f>
        <v>0.14051646836290976</v>
      </c>
      <c r="L188" s="44">
        <f>Aggregate_Efficiency_Decarboniz!L117</f>
        <v>0.17489580962839335</v>
      </c>
      <c r="M188" s="44">
        <f>Aggregate_Efficiency_Decarboniz!M117</f>
        <v>0.20927515089387699</v>
      </c>
      <c r="N188" s="44">
        <f>Aggregate_Efficiency_Decarboniz!N117</f>
        <v>0.24365449215936058</v>
      </c>
      <c r="O188" s="44">
        <f>Aggregate_Efficiency_Decarboniz!O117</f>
        <v>0.27803383342484422</v>
      </c>
      <c r="P188" s="44">
        <f>Aggregate_Efficiency_Decarboniz!P117</f>
        <v>0.31241317469032781</v>
      </c>
      <c r="Q188" s="44">
        <f>Aggregate_Efficiency_Decarboniz!Q117</f>
        <v>0.34679251595581145</v>
      </c>
      <c r="R188" s="44">
        <f>Aggregate_Efficiency_Decarboniz!R117</f>
        <v>0.3811718572212951</v>
      </c>
      <c r="S188" s="44">
        <f>Aggregate_Efficiency_Decarboniz!S117</f>
        <v>0.41555119848677868</v>
      </c>
      <c r="T188" s="44">
        <f>Aggregate_Efficiency_Decarboniz!T117</f>
        <v>0.44993053975226227</v>
      </c>
      <c r="U188" s="44">
        <f>Aggregate_Efficiency_Decarboniz!U117</f>
        <v>0.48430988101774586</v>
      </c>
      <c r="V188" s="44">
        <f>Aggregate_Efficiency_Decarboniz!V117</f>
        <v>0.51868922228322945</v>
      </c>
      <c r="W188" s="44">
        <f>Aggregate_Efficiency_Decarboniz!W117</f>
        <v>0.55306856354871303</v>
      </c>
      <c r="X188" s="44">
        <f>Aggregate_Efficiency_Decarboniz!X117</f>
        <v>0.58744790481419662</v>
      </c>
      <c r="Y188" s="44">
        <f>Aggregate_Efficiency_Decarboniz!Y117</f>
        <v>0.62182724607968021</v>
      </c>
      <c r="Z188" s="44">
        <f>Aggregate_Efficiency_Decarboniz!Z117</f>
        <v>0.65620658734516391</v>
      </c>
      <c r="AA188" s="44">
        <f>Aggregate_Efficiency_Decarboniz!AA117</f>
        <v>0.69058592861064749</v>
      </c>
      <c r="AB188" s="44">
        <f>Aggregate_Efficiency_Decarboniz!AB117</f>
        <v>0.72496526987613119</v>
      </c>
      <c r="AC188" s="44">
        <f>Aggregate_Efficiency_Decarboniz!AC117</f>
        <v>0.75934461114161467</v>
      </c>
      <c r="AD188" s="44">
        <f>Aggregate_Efficiency_Decarboniz!AD117</f>
        <v>0.79372395240709837</v>
      </c>
      <c r="AE188" s="44">
        <f>Aggregate_Efficiency_Decarboniz!AE117</f>
        <v>0.82810329367258195</v>
      </c>
      <c r="AF188" s="44">
        <f>Aggregate_Efficiency_Decarboniz!AF117</f>
        <v>0.86248263493806554</v>
      </c>
      <c r="AG188" s="44">
        <f>Aggregate_Efficiency_Decarboniz!AG117</f>
        <v>0.89686197620354913</v>
      </c>
      <c r="AH188" s="44">
        <f>Aggregate_Efficiency_Decarboniz!AH117</f>
        <v>0.93124131746903271</v>
      </c>
      <c r="AI188" s="44">
        <f>Aggregate_Efficiency_Decarboniz!AI117</f>
        <v>0.96562065873451641</v>
      </c>
      <c r="AJ188" s="45">
        <f>Aggregate_Efficiency_Decarboniz!AJ117</f>
        <v>1</v>
      </c>
    </row>
    <row r="189" spans="1:36" x14ac:dyDescent="0.3">
      <c r="A189" s="7" t="s">
        <v>30</v>
      </c>
      <c r="B189" s="51"/>
      <c r="C189" s="149">
        <f>Aggregate_Efficiency_Decarboniz!C118</f>
        <v>0.57264702700044268</v>
      </c>
      <c r="D189" s="9">
        <f>Aggregate_Efficiency_Decarboniz!D118</f>
        <v>0.57591947155951451</v>
      </c>
      <c r="E189" s="9">
        <f>Aggregate_Efficiency_Decarboniz!E118</f>
        <v>0.57521015080099103</v>
      </c>
      <c r="F189" s="9">
        <f>Aggregate_Efficiency_Decarboniz!F118</f>
        <v>0.54368175239694649</v>
      </c>
      <c r="G189" s="9">
        <f>Aggregate_Efficiency_Decarboniz!G118</f>
        <v>0.53621715500777078</v>
      </c>
      <c r="H189" s="9">
        <f>Aggregate_Efficiency_Decarboniz!H118</f>
        <v>0.56396692032387596</v>
      </c>
      <c r="I189" s="9">
        <f>Aggregate_Efficiency_Decarboniz!I118</f>
        <v>0.54382524459802328</v>
      </c>
      <c r="J189" s="9">
        <f>Aggregate_Efficiency_Decarboniz!J118</f>
        <v>0.52368356887217049</v>
      </c>
      <c r="K189" s="9">
        <f>Aggregate_Efficiency_Decarboniz!K118</f>
        <v>0.50354189314631781</v>
      </c>
      <c r="L189" s="9">
        <f>Aggregate_Efficiency_Decarboniz!L118</f>
        <v>0.48340021742046513</v>
      </c>
      <c r="M189" s="9">
        <f>Aggregate_Efficiency_Decarboniz!M118</f>
        <v>0.46325854169461239</v>
      </c>
      <c r="N189" s="9">
        <f>Aggregate_Efficiency_Decarboniz!N118</f>
        <v>0.44311686596875965</v>
      </c>
      <c r="O189" s="9">
        <f>Aggregate_Efficiency_Decarboniz!O118</f>
        <v>0.42297519024290697</v>
      </c>
      <c r="P189" s="9">
        <f>Aggregate_Efficiency_Decarboniz!P118</f>
        <v>0.40283351451705429</v>
      </c>
      <c r="Q189" s="9">
        <f>Aggregate_Efficiency_Decarboniz!Q118</f>
        <v>0.3826918387912015</v>
      </c>
      <c r="R189" s="9">
        <f>Aggregate_Efficiency_Decarboniz!R118</f>
        <v>0.36255016306534882</v>
      </c>
      <c r="S189" s="9">
        <f>Aggregate_Efficiency_Decarboniz!S118</f>
        <v>0.34240848733949614</v>
      </c>
      <c r="T189" s="9">
        <f>Aggregate_Efficiency_Decarboniz!T118</f>
        <v>0.3222668116136434</v>
      </c>
      <c r="U189" s="9">
        <f>Aggregate_Efficiency_Decarboniz!U118</f>
        <v>0.30212513588779066</v>
      </c>
      <c r="V189" s="9">
        <f>Aggregate_Efficiency_Decarboniz!V118</f>
        <v>0.28198346016193798</v>
      </c>
      <c r="W189" s="9">
        <f>Aggregate_Efficiency_Decarboniz!W118</f>
        <v>0.2618417844360853</v>
      </c>
      <c r="X189" s="9">
        <f>Aggregate_Efficiency_Decarboniz!X118</f>
        <v>0.24170010871023256</v>
      </c>
      <c r="Y189" s="9">
        <f>Aggregate_Efficiency_Decarboniz!Y118</f>
        <v>0.22155843298437983</v>
      </c>
      <c r="Z189" s="9">
        <f>Aggregate_Efficiency_Decarboniz!Z118</f>
        <v>0.20141675725852709</v>
      </c>
      <c r="AA189" s="9">
        <f>Aggregate_Efficiency_Decarboniz!AA118</f>
        <v>0.18127508153267441</v>
      </c>
      <c r="AB189" s="9">
        <f>Aggregate_Efficiency_Decarboniz!AB118</f>
        <v>0.16113340580682173</v>
      </c>
      <c r="AC189" s="9">
        <f>Aggregate_Efficiency_Decarboniz!AC118</f>
        <v>0.14099173008096899</v>
      </c>
      <c r="AD189" s="9">
        <f>Aggregate_Efficiency_Decarboniz!AD118</f>
        <v>0.12085005435511631</v>
      </c>
      <c r="AE189" s="9">
        <f>Aggregate_Efficiency_Decarboniz!AE118</f>
        <v>0.10070837862926357</v>
      </c>
      <c r="AF189" s="9">
        <f>Aggregate_Efficiency_Decarboniz!AF118</f>
        <v>8.0566702903410836E-2</v>
      </c>
      <c r="AG189" s="9">
        <f>Aggregate_Efficiency_Decarboniz!AG118</f>
        <v>6.0425027177558155E-2</v>
      </c>
      <c r="AH189" s="9">
        <f>Aggregate_Efficiency_Decarboniz!AH118</f>
        <v>4.0283351451705363E-2</v>
      </c>
      <c r="AI189" s="9">
        <f>Aggregate_Efficiency_Decarboniz!AI118</f>
        <v>2.0141675725852681E-2</v>
      </c>
      <c r="AJ189" s="10">
        <f>Aggregate_Efficiency_Decarboniz!AJ118</f>
        <v>0</v>
      </c>
    </row>
    <row r="190" spans="1:36" x14ac:dyDescent="0.3">
      <c r="A190" s="7" t="s">
        <v>31</v>
      </c>
      <c r="B190" s="51"/>
      <c r="C190" s="149">
        <f>Aggregate_Efficiency_Decarboniz!C119</f>
        <v>0</v>
      </c>
      <c r="D190" s="9">
        <f>Aggregate_Efficiency_Decarboniz!D119</f>
        <v>0</v>
      </c>
      <c r="E190" s="9">
        <f>Aggregate_Efficiency_Decarboniz!E119</f>
        <v>0</v>
      </c>
      <c r="F190" s="9">
        <f>Aggregate_Efficiency_Decarboniz!F119</f>
        <v>0</v>
      </c>
      <c r="G190" s="9">
        <f>Aggregate_Efficiency_Decarboniz!G119</f>
        <v>0</v>
      </c>
      <c r="H190" s="9">
        <f>Aggregate_Efficiency_Decarboniz!H119</f>
        <v>0</v>
      </c>
      <c r="I190" s="9">
        <f>Aggregate_Efficiency_Decarboniz!I119</f>
        <v>1.1102230246251565E-16</v>
      </c>
      <c r="J190" s="9">
        <f>Aggregate_Efficiency_Decarboniz!J119</f>
        <v>8.3266726846886741E-17</v>
      </c>
      <c r="K190" s="9">
        <f>Aggregate_Efficiency_Decarboniz!K119</f>
        <v>8.3266726846886741E-17</v>
      </c>
      <c r="L190" s="9">
        <f>Aggregate_Efficiency_Decarboniz!L119</f>
        <v>5.5511151231257827E-17</v>
      </c>
      <c r="M190" s="9">
        <f>Aggregate_Efficiency_Decarboniz!M119</f>
        <v>0</v>
      </c>
      <c r="N190" s="9">
        <f>Aggregate_Efficiency_Decarboniz!N119</f>
        <v>5.5511151231257827E-17</v>
      </c>
      <c r="O190" s="9">
        <f>Aggregate_Efficiency_Decarboniz!O119</f>
        <v>2.7755575615628914E-17</v>
      </c>
      <c r="P190" s="9">
        <f>Aggregate_Efficiency_Decarboniz!P119</f>
        <v>0</v>
      </c>
      <c r="Q190" s="9">
        <f>Aggregate_Efficiency_Decarboniz!Q119</f>
        <v>1.1102230246251565E-16</v>
      </c>
      <c r="R190" s="9">
        <f>Aggregate_Efficiency_Decarboniz!R119</f>
        <v>0</v>
      </c>
      <c r="S190" s="9">
        <f>Aggregate_Efficiency_Decarboniz!S119</f>
        <v>0</v>
      </c>
      <c r="T190" s="9">
        <f>Aggregate_Efficiency_Decarboniz!T119</f>
        <v>2.7755575615628914E-17</v>
      </c>
      <c r="U190" s="9">
        <f>Aggregate_Efficiency_Decarboniz!U119</f>
        <v>5.5511151231257827E-17</v>
      </c>
      <c r="V190" s="9">
        <f>Aggregate_Efficiency_Decarboniz!V119</f>
        <v>5.5511151231257827E-17</v>
      </c>
      <c r="W190" s="9">
        <f>Aggregate_Efficiency_Decarboniz!W119</f>
        <v>5.5511151231257827E-17</v>
      </c>
      <c r="X190" s="9">
        <f>Aggregate_Efficiency_Decarboniz!X119</f>
        <v>8.3266726846886741E-17</v>
      </c>
      <c r="Y190" s="9">
        <f>Aggregate_Efficiency_Decarboniz!Y119</f>
        <v>1.3877787807814457E-16</v>
      </c>
      <c r="Z190" s="9">
        <f>Aggregate_Efficiency_Decarboniz!Z119</f>
        <v>5.5511151231257827E-17</v>
      </c>
      <c r="AA190" s="9">
        <f>Aggregate_Efficiency_Decarboniz!AA119</f>
        <v>2.7755575615628914E-17</v>
      </c>
      <c r="AB190" s="9">
        <f>Aggregate_Efficiency_Decarboniz!AB119</f>
        <v>-8.3266726846886741E-17</v>
      </c>
      <c r="AC190" s="9">
        <f>Aggregate_Efficiency_Decarboniz!AC119</f>
        <v>8.3266726846886741E-17</v>
      </c>
      <c r="AD190" s="9">
        <f>Aggregate_Efficiency_Decarboniz!AD119</f>
        <v>-2.7755575615628914E-17</v>
      </c>
      <c r="AE190" s="9">
        <f>Aggregate_Efficiency_Decarboniz!AE119</f>
        <v>0</v>
      </c>
      <c r="AF190" s="9">
        <f>Aggregate_Efficiency_Decarboniz!AF119</f>
        <v>5.5511151231257827E-17</v>
      </c>
      <c r="AG190" s="9">
        <f>Aggregate_Efficiency_Decarboniz!AG119</f>
        <v>2.7755575615628914E-17</v>
      </c>
      <c r="AH190" s="9">
        <f>Aggregate_Efficiency_Decarboniz!AH119</f>
        <v>1.3877787807814457E-16</v>
      </c>
      <c r="AI190" s="9">
        <f>Aggregate_Efficiency_Decarboniz!AI119</f>
        <v>0</v>
      </c>
      <c r="AJ190" s="10">
        <f>Aggregate_Efficiency_Decarboniz!AJ119</f>
        <v>0</v>
      </c>
    </row>
    <row r="191" spans="1:36" x14ac:dyDescent="0.3">
      <c r="A191" s="7" t="s">
        <v>32</v>
      </c>
      <c r="B191" s="51"/>
      <c r="C191" s="149">
        <f>Aggregate_Efficiency_Decarboniz!C120</f>
        <v>0.26400550828702113</v>
      </c>
      <c r="D191" s="9">
        <f>Aggregate_Efficiency_Decarboniz!D120</f>
        <v>0.26322481087082406</v>
      </c>
      <c r="E191" s="9">
        <f>Aggregate_Efficiency_Decarboniz!E120</f>
        <v>0.25639426610984661</v>
      </c>
      <c r="F191" s="9">
        <f>Aggregate_Efficiency_Decarboniz!F120</f>
        <v>0.26942667597277675</v>
      </c>
      <c r="G191" s="9">
        <f>Aggregate_Efficiency_Decarboniz!G120</f>
        <v>0.29114879430577667</v>
      </c>
      <c r="H191" s="9">
        <f>Aggregate_Efficiency_Decarboniz!H120</f>
        <v>0.25643868423868377</v>
      </c>
      <c r="I191" s="9">
        <f>Aggregate_Efficiency_Decarboniz!I120</f>
        <v>0.24728015980158791</v>
      </c>
      <c r="J191" s="9">
        <f>Aggregate_Efficiency_Decarboniz!J120</f>
        <v>0.23812163536449207</v>
      </c>
      <c r="K191" s="9">
        <f>Aggregate_Efficiency_Decarboniz!K120</f>
        <v>0.22896311092739621</v>
      </c>
      <c r="L191" s="9">
        <f>Aggregate_Efficiency_Decarboniz!L120</f>
        <v>0.21980458649030038</v>
      </c>
      <c r="M191" s="9">
        <f>Aggregate_Efficiency_Decarboniz!M120</f>
        <v>0.21064606205320452</v>
      </c>
      <c r="N191" s="9">
        <f>Aggregate_Efficiency_Decarboniz!N120</f>
        <v>0.20148753761610866</v>
      </c>
      <c r="O191" s="9">
        <f>Aggregate_Efficiency_Decarboniz!O120</f>
        <v>0.19232901317901283</v>
      </c>
      <c r="P191" s="9">
        <f>Aggregate_Efficiency_Decarboniz!P120</f>
        <v>0.18317048874191699</v>
      </c>
      <c r="Q191" s="9">
        <f>Aggregate_Efficiency_Decarboniz!Q120</f>
        <v>0.17401196430482113</v>
      </c>
      <c r="R191" s="9">
        <f>Aggregate_Efficiency_Decarboniz!R120</f>
        <v>0.16485343986772527</v>
      </c>
      <c r="S191" s="9">
        <f>Aggregate_Efficiency_Decarboniz!S120</f>
        <v>0.15569491543062941</v>
      </c>
      <c r="T191" s="9">
        <f>Aggregate_Efficiency_Decarboniz!T120</f>
        <v>0.14653639099353358</v>
      </c>
      <c r="U191" s="9">
        <f>Aggregate_Efficiency_Decarboniz!U120</f>
        <v>0.13737786655643774</v>
      </c>
      <c r="V191" s="9">
        <f>Aggregate_Efficiency_Decarboniz!V120</f>
        <v>0.12821934211934188</v>
      </c>
      <c r="W191" s="9">
        <f>Aggregate_Efficiency_Decarboniz!W120</f>
        <v>0.11906081768224602</v>
      </c>
      <c r="X191" s="9">
        <f>Aggregate_Efficiency_Decarboniz!X120</f>
        <v>0.10990229324515019</v>
      </c>
      <c r="Y191" s="9">
        <f>Aggregate_Efficiency_Decarboniz!Y120</f>
        <v>0.10074376880805433</v>
      </c>
      <c r="Z191" s="9">
        <f>Aggregate_Efficiency_Decarboniz!Z120</f>
        <v>9.1585244370958496E-2</v>
      </c>
      <c r="AA191" s="9">
        <f>Aggregate_Efficiency_Decarboniz!AA120</f>
        <v>8.2426719933862663E-2</v>
      </c>
      <c r="AB191" s="9">
        <f>Aggregate_Efficiency_Decarboniz!AB120</f>
        <v>7.3268195496766803E-2</v>
      </c>
      <c r="AC191" s="9">
        <f>Aggregate_Efficiency_Decarboniz!AC120</f>
        <v>6.4109671059670942E-2</v>
      </c>
      <c r="AD191" s="9">
        <f>Aggregate_Efficiency_Decarboniz!AD120</f>
        <v>5.4951146622575081E-2</v>
      </c>
      <c r="AE191" s="9">
        <f>Aggregate_Efficiency_Decarboniz!AE120</f>
        <v>4.5792622185479248E-2</v>
      </c>
      <c r="AF191" s="9">
        <f>Aggregate_Efficiency_Decarboniz!AF120</f>
        <v>3.6634097748383387E-2</v>
      </c>
      <c r="AG191" s="9">
        <f>Aggregate_Efficiency_Decarboniz!AG120</f>
        <v>2.7475573311287554E-2</v>
      </c>
      <c r="AH191" s="9">
        <f>Aggregate_Efficiency_Decarboniz!AH120</f>
        <v>1.8317048874191694E-2</v>
      </c>
      <c r="AI191" s="9">
        <f>Aggregate_Efficiency_Decarboniz!AI120</f>
        <v>9.1585244370958607E-3</v>
      </c>
      <c r="AJ191" s="10">
        <f>Aggregate_Efficiency_Decarboniz!AJ120</f>
        <v>0</v>
      </c>
    </row>
    <row r="192" spans="1:36" x14ac:dyDescent="0.3">
      <c r="A192" s="7" t="s">
        <v>33</v>
      </c>
      <c r="B192" s="51"/>
      <c r="C192" s="149">
        <f>Aggregate_Efficiency_Decarboniz!C121</f>
        <v>0.12963064968278168</v>
      </c>
      <c r="D192" s="9">
        <f>Aggregate_Efficiency_Decarboniz!D121</f>
        <v>0.12228061602156873</v>
      </c>
      <c r="E192" s="9">
        <f>Aggregate_Efficiency_Decarboniz!E121</f>
        <v>0.12863603089261552</v>
      </c>
      <c r="F192" s="9">
        <f>Aggregate_Efficiency_Decarboniz!F121</f>
        <v>0.14250426107829003</v>
      </c>
      <c r="G192" s="9">
        <f>Aggregate_Efficiency_Decarboniz!G121</f>
        <v>0.13494305357175757</v>
      </c>
      <c r="H192" s="9">
        <f>Aggregate_Efficiency_Decarboniz!H121</f>
        <v>0.14221595087098127</v>
      </c>
      <c r="I192" s="9">
        <f>Aggregate_Efficiency_Decarboniz!I121</f>
        <v>0.13713680976844622</v>
      </c>
      <c r="J192" s="9">
        <f>Aggregate_Efficiency_Decarboniz!J121</f>
        <v>0.13205766866591118</v>
      </c>
      <c r="K192" s="9">
        <f>Aggregate_Efficiency_Decarboniz!K121</f>
        <v>0.12697852756337613</v>
      </c>
      <c r="L192" s="9">
        <f>Aggregate_Efficiency_Decarboniz!L121</f>
        <v>0.12189938646084109</v>
      </c>
      <c r="M192" s="9">
        <f>Aggregate_Efficiency_Decarboniz!M121</f>
        <v>0.11682024535830604</v>
      </c>
      <c r="N192" s="9">
        <f>Aggregate_Efficiency_Decarboniz!N121</f>
        <v>0.111741104255771</v>
      </c>
      <c r="O192" s="9">
        <f>Aggregate_Efficiency_Decarboniz!O121</f>
        <v>0.10666196315323595</v>
      </c>
      <c r="P192" s="9">
        <f>Aggregate_Efficiency_Decarboniz!P121</f>
        <v>0.1015828220507009</v>
      </c>
      <c r="Q192" s="9">
        <f>Aggregate_Efficiency_Decarboniz!Q121</f>
        <v>9.650368094816586E-2</v>
      </c>
      <c r="R192" s="9">
        <f>Aggregate_Efficiency_Decarboniz!R121</f>
        <v>9.1424539845630814E-2</v>
      </c>
      <c r="S192" s="9">
        <f>Aggregate_Efficiency_Decarboniz!S121</f>
        <v>8.6345398743095769E-2</v>
      </c>
      <c r="T192" s="9">
        <f>Aggregate_Efficiency_Decarboniz!T121</f>
        <v>8.1266257640560724E-2</v>
      </c>
      <c r="U192" s="9">
        <f>Aggregate_Efficiency_Decarboniz!U121</f>
        <v>7.6187116538025679E-2</v>
      </c>
      <c r="V192" s="9">
        <f>Aggregate_Efficiency_Decarboniz!V121</f>
        <v>7.1107975435490633E-2</v>
      </c>
      <c r="W192" s="9">
        <f>Aggregate_Efficiency_Decarboniz!W121</f>
        <v>6.6028834332955588E-2</v>
      </c>
      <c r="X192" s="9">
        <f>Aggregate_Efficiency_Decarboniz!X121</f>
        <v>6.0949693230420543E-2</v>
      </c>
      <c r="Y192" s="9">
        <f>Aggregate_Efficiency_Decarboniz!Y121</f>
        <v>5.5870552127885498E-2</v>
      </c>
      <c r="Z192" s="9">
        <f>Aggregate_Efficiency_Decarboniz!Z121</f>
        <v>5.0791411025350452E-2</v>
      </c>
      <c r="AA192" s="9">
        <f>Aggregate_Efficiency_Decarboniz!AA121</f>
        <v>4.5712269922815407E-2</v>
      </c>
      <c r="AB192" s="9">
        <f>Aggregate_Efficiency_Decarboniz!AB121</f>
        <v>4.0633128820280362E-2</v>
      </c>
      <c r="AC192" s="9">
        <f>Aggregate_Efficiency_Decarboniz!AC121</f>
        <v>3.5553987717745317E-2</v>
      </c>
      <c r="AD192" s="9">
        <f>Aggregate_Efficiency_Decarboniz!AD121</f>
        <v>3.0474846615210271E-2</v>
      </c>
      <c r="AE192" s="9">
        <f>Aggregate_Efficiency_Decarboniz!AE121</f>
        <v>2.5395705512675226E-2</v>
      </c>
      <c r="AF192" s="9">
        <f>Aggregate_Efficiency_Decarboniz!AF121</f>
        <v>2.0316564410140181E-2</v>
      </c>
      <c r="AG192" s="9">
        <f>Aggregate_Efficiency_Decarboniz!AG121</f>
        <v>1.5237423307605136E-2</v>
      </c>
      <c r="AH192" s="9">
        <f>Aggregate_Efficiency_Decarboniz!AH121</f>
        <v>1.015828220507009E-2</v>
      </c>
      <c r="AI192" s="9">
        <f>Aggregate_Efficiency_Decarboniz!AI121</f>
        <v>5.0791411025350452E-3</v>
      </c>
      <c r="AJ192" s="10">
        <f>Aggregate_Efficiency_Decarboniz!AJ121</f>
        <v>0</v>
      </c>
    </row>
    <row r="193" spans="1:36" x14ac:dyDescent="0.3">
      <c r="A193" s="11" t="s">
        <v>34</v>
      </c>
      <c r="B193" s="50"/>
      <c r="C193" s="150">
        <f>Aggregate_Efficiency_Decarboniz!C122</f>
        <v>0</v>
      </c>
      <c r="D193" s="13">
        <f>Aggregate_Efficiency_Decarboniz!D122</f>
        <v>0</v>
      </c>
      <c r="E193" s="13">
        <f>Aggregate_Efficiency_Decarboniz!E122</f>
        <v>0</v>
      </c>
      <c r="F193" s="13">
        <f>Aggregate_Efficiency_Decarboniz!F122</f>
        <v>0</v>
      </c>
      <c r="G193" s="13">
        <f>Aggregate_Efficiency_Decarboniz!G122</f>
        <v>0</v>
      </c>
      <c r="H193" s="13">
        <f>Aggregate_Efficiency_Decarboniz!H122</f>
        <v>0</v>
      </c>
      <c r="I193" s="13">
        <f>Aggregate_Efficiency_Decarboniz!I122</f>
        <v>0</v>
      </c>
      <c r="J193" s="13">
        <f>Aggregate_Efficiency_Decarboniz!J122</f>
        <v>0</v>
      </c>
      <c r="K193" s="13">
        <f>Aggregate_Efficiency_Decarboniz!K122</f>
        <v>0</v>
      </c>
      <c r="L193" s="13">
        <f>Aggregate_Efficiency_Decarboniz!L122</f>
        <v>0</v>
      </c>
      <c r="M193" s="13">
        <f>Aggregate_Efficiency_Decarboniz!M122</f>
        <v>0</v>
      </c>
      <c r="N193" s="13">
        <f>Aggregate_Efficiency_Decarboniz!N122</f>
        <v>0</v>
      </c>
      <c r="O193" s="13">
        <f>Aggregate_Efficiency_Decarboniz!O122</f>
        <v>0</v>
      </c>
      <c r="P193" s="13">
        <f>Aggregate_Efficiency_Decarboniz!P122</f>
        <v>0</v>
      </c>
      <c r="Q193" s="13">
        <f>Aggregate_Efficiency_Decarboniz!Q122</f>
        <v>0</v>
      </c>
      <c r="R193" s="13">
        <f>Aggregate_Efficiency_Decarboniz!R122</f>
        <v>0</v>
      </c>
      <c r="S193" s="13">
        <f>Aggregate_Efficiency_Decarboniz!S122</f>
        <v>0</v>
      </c>
      <c r="T193" s="13">
        <f>Aggregate_Efficiency_Decarboniz!T122</f>
        <v>0</v>
      </c>
      <c r="U193" s="13">
        <f>Aggregate_Efficiency_Decarboniz!U122</f>
        <v>0</v>
      </c>
      <c r="V193" s="13">
        <f>Aggregate_Efficiency_Decarboniz!V122</f>
        <v>0</v>
      </c>
      <c r="W193" s="13">
        <f>Aggregate_Efficiency_Decarboniz!W122</f>
        <v>0</v>
      </c>
      <c r="X193" s="13">
        <f>Aggregate_Efficiency_Decarboniz!X122</f>
        <v>0</v>
      </c>
      <c r="Y193" s="13">
        <f>Aggregate_Efficiency_Decarboniz!Y122</f>
        <v>0</v>
      </c>
      <c r="Z193" s="13">
        <f>Aggregate_Efficiency_Decarboniz!Z122</f>
        <v>0</v>
      </c>
      <c r="AA193" s="13">
        <f>Aggregate_Efficiency_Decarboniz!AA122</f>
        <v>0</v>
      </c>
      <c r="AB193" s="13">
        <f>Aggregate_Efficiency_Decarboniz!AB122</f>
        <v>0</v>
      </c>
      <c r="AC193" s="13">
        <f>Aggregate_Efficiency_Decarboniz!AC122</f>
        <v>0</v>
      </c>
      <c r="AD193" s="13">
        <f>Aggregate_Efficiency_Decarboniz!AD122</f>
        <v>0</v>
      </c>
      <c r="AE193" s="13">
        <f>Aggregate_Efficiency_Decarboniz!AE122</f>
        <v>0</v>
      </c>
      <c r="AF193" s="13">
        <f>Aggregate_Efficiency_Decarboniz!AF122</f>
        <v>0</v>
      </c>
      <c r="AG193" s="13">
        <f>Aggregate_Efficiency_Decarboniz!AG122</f>
        <v>0</v>
      </c>
      <c r="AH193" s="13">
        <f>Aggregate_Efficiency_Decarboniz!AH122</f>
        <v>0</v>
      </c>
      <c r="AI193" s="13">
        <f>Aggregate_Efficiency_Decarboniz!AI122</f>
        <v>0</v>
      </c>
      <c r="AJ193" s="14">
        <f>Aggregate_Efficiency_Decarboniz!AJ122</f>
        <v>0</v>
      </c>
    </row>
    <row r="194" spans="1:36" x14ac:dyDescent="0.3">
      <c r="A194" s="16" t="s">
        <v>36</v>
      </c>
      <c r="B194" s="49"/>
      <c r="C194" s="148">
        <f>Aggregate_Efficiency_Decarboniz!C123</f>
        <v>7.8040245854244601E-5</v>
      </c>
      <c r="D194" s="44">
        <f>Aggregate_Efficiency_Decarboniz!D123</f>
        <v>1.1814161677346006E-4</v>
      </c>
      <c r="E194" s="44">
        <f>Aggregate_Efficiency_Decarboniz!E123</f>
        <v>7.7888830210489529E-4</v>
      </c>
      <c r="F194" s="44">
        <f>Aggregate_Efficiency_Decarboniz!F123</f>
        <v>2.6172324465876661E-4</v>
      </c>
      <c r="G194" s="44">
        <f>Aggregate_Efficiency_Decarboniz!G123</f>
        <v>6.7391085577320014E-4</v>
      </c>
      <c r="H194" s="44">
        <f>Aggregate_Efficiency_Decarboniz!H123</f>
        <v>3.3227340073789399E-4</v>
      </c>
      <c r="I194" s="44">
        <f>Aggregate_Efficiency_Decarboniz!I123</f>
        <v>2.5320831634303365E-2</v>
      </c>
      <c r="J194" s="44">
        <f>Aggregate_Efficiency_Decarboniz!J123</f>
        <v>5.0308948981181087E-2</v>
      </c>
      <c r="K194" s="44">
        <f>Aggregate_Efficiency_Decarboniz!K123</f>
        <v>7.5297066328058673E-2</v>
      </c>
      <c r="L194" s="44">
        <f>Aggregate_Efficiency_Decarboniz!L123</f>
        <v>0.10028518367493632</v>
      </c>
      <c r="M194" s="44">
        <f>Aggregate_Efficiency_Decarboniz!M123</f>
        <v>0.125273301021814</v>
      </c>
      <c r="N194" s="44">
        <f>Aggregate_Efficiency_Decarboniz!N123</f>
        <v>0.15026141836869161</v>
      </c>
      <c r="O194" s="44">
        <f>Aggregate_Efficiency_Decarboniz!O123</f>
        <v>0.17524953571556937</v>
      </c>
      <c r="P194" s="44">
        <f>Aggregate_Efficiency_Decarboniz!P123</f>
        <v>0.20023765306244692</v>
      </c>
      <c r="Q194" s="44">
        <f>Aggregate_Efficiency_Decarboniz!Q123</f>
        <v>0.22522577040932465</v>
      </c>
      <c r="R194" s="44">
        <f>Aggregate_Efficiency_Decarboniz!R123</f>
        <v>0.25021388775620212</v>
      </c>
      <c r="S194" s="44">
        <f>Aggregate_Efficiency_Decarboniz!S123</f>
        <v>0.27520200510308002</v>
      </c>
      <c r="T194" s="44">
        <f>Aggregate_Efficiency_Decarboniz!T123</f>
        <v>0.30019012244995757</v>
      </c>
      <c r="U194" s="44">
        <f>Aggregate_Efficiency_Decarboniz!U123</f>
        <v>0.32517823979683513</v>
      </c>
      <c r="V194" s="44">
        <f>Aggregate_Efficiency_Decarboniz!V123</f>
        <v>0.35016635714371297</v>
      </c>
      <c r="W194" s="44">
        <f>Aggregate_Efficiency_Decarboniz!W123</f>
        <v>0.37515447449059053</v>
      </c>
      <c r="X194" s="44">
        <f>Aggregate_Efficiency_Decarboniz!X123</f>
        <v>0.4001425918374682</v>
      </c>
      <c r="Y194" s="44">
        <f>Aggregate_Efficiency_Decarboniz!Y123</f>
        <v>0.42513070918434581</v>
      </c>
      <c r="Z194" s="44">
        <f>Aggregate_Efficiency_Decarboniz!Z123</f>
        <v>0.45011882653122348</v>
      </c>
      <c r="AA194" s="44">
        <f>Aggregate_Efficiency_Decarboniz!AA123</f>
        <v>0.47510694387810121</v>
      </c>
      <c r="AB194" s="44">
        <f>Aggregate_Efficiency_Decarboniz!AB123</f>
        <v>0.50009506122497882</v>
      </c>
      <c r="AC194" s="44">
        <f>Aggregate_Efficiency_Decarboniz!AC123</f>
        <v>0.52508317857185649</v>
      </c>
      <c r="AD194" s="44">
        <f>Aggregate_Efficiency_Decarboniz!AD123</f>
        <v>0.55007129591873405</v>
      </c>
      <c r="AE194" s="44">
        <f>Aggregate_Efficiency_Decarboniz!AE123</f>
        <v>0.57505941326561183</v>
      </c>
      <c r="AF194" s="44">
        <f>Aggregate_Efficiency_Decarboniz!AF123</f>
        <v>0.60004753061248939</v>
      </c>
      <c r="AG194" s="44">
        <f>Aggregate_Efficiency_Decarboniz!AG123</f>
        <v>0.62503564795936695</v>
      </c>
      <c r="AH194" s="44">
        <f>Aggregate_Efficiency_Decarboniz!AH123</f>
        <v>0.65002376530624484</v>
      </c>
      <c r="AI194" s="44">
        <f>Aggregate_Efficiency_Decarboniz!AI123</f>
        <v>0.67501188265312229</v>
      </c>
      <c r="AJ194" s="45">
        <f>Aggregate_Efficiency_Decarboniz!AJ123</f>
        <v>0.7</v>
      </c>
    </row>
    <row r="195" spans="1:36" x14ac:dyDescent="0.3">
      <c r="A195" s="7" t="s">
        <v>37</v>
      </c>
      <c r="B195" s="51"/>
      <c r="C195" s="149">
        <f>Aggregate_Efficiency_Decarboniz!C124</f>
        <v>8.3618562627905998E-2</v>
      </c>
      <c r="D195" s="9">
        <f>Aggregate_Efficiency_Decarboniz!D124</f>
        <v>7.7179490427876765E-2</v>
      </c>
      <c r="E195" s="9">
        <f>Aggregate_Efficiency_Decarboniz!E124</f>
        <v>7.3833918005429947E-2</v>
      </c>
      <c r="F195" s="9">
        <f>Aggregate_Efficiency_Decarboniz!F124</f>
        <v>8.2134572586068127E-2</v>
      </c>
      <c r="G195" s="9">
        <f>Aggregate_Efficiency_Decarboniz!G124</f>
        <v>7.8519154620246168E-2</v>
      </c>
      <c r="H195" s="9">
        <f>Aggregate_Efficiency_Decarboniz!H124</f>
        <v>7.6581101831880202E-2</v>
      </c>
      <c r="I195" s="9">
        <f>Aggregate_Efficiency_Decarboniz!I124</f>
        <v>7.741749105217019E-2</v>
      </c>
      <c r="J195" s="9">
        <f>Aggregate_Efficiency_Decarboniz!J124</f>
        <v>7.8253880272460191E-2</v>
      </c>
      <c r="K195" s="9">
        <f>Aggregate_Efficiency_Decarboniz!K124</f>
        <v>7.9090269492750179E-2</v>
      </c>
      <c r="L195" s="9">
        <f>Aggregate_Efficiency_Decarboniz!L124</f>
        <v>7.992665871304018E-2</v>
      </c>
      <c r="M195" s="9">
        <f>Aggregate_Efficiency_Decarboniz!M124</f>
        <v>8.0763047933330168E-2</v>
      </c>
      <c r="N195" s="9">
        <f>Aggregate_Efficiency_Decarboniz!N124</f>
        <v>8.1599437153620155E-2</v>
      </c>
      <c r="O195" s="9">
        <f>Aggregate_Efficiency_Decarboniz!O124</f>
        <v>8.2435826373910157E-2</v>
      </c>
      <c r="P195" s="9">
        <f>Aggregate_Efficiency_Decarboniz!P124</f>
        <v>8.3272215594200144E-2</v>
      </c>
      <c r="Q195" s="9">
        <f>Aggregate_Efficiency_Decarboniz!Q124</f>
        <v>8.4108604814490145E-2</v>
      </c>
      <c r="R195" s="9">
        <f>Aggregate_Efficiency_Decarboniz!R124</f>
        <v>8.4944994034780133E-2</v>
      </c>
      <c r="S195" s="9">
        <f>Aggregate_Efficiency_Decarboniz!S124</f>
        <v>8.5781383255070121E-2</v>
      </c>
      <c r="T195" s="9">
        <f>Aggregate_Efficiency_Decarboniz!T124</f>
        <v>8.6617772475360122E-2</v>
      </c>
      <c r="U195" s="9">
        <f>Aggregate_Efficiency_Decarboniz!U124</f>
        <v>8.7454161695650109E-2</v>
      </c>
      <c r="V195" s="9">
        <f>Aggregate_Efficiency_Decarboniz!V124</f>
        <v>8.8290550915940097E-2</v>
      </c>
      <c r="W195" s="9">
        <f>Aggregate_Efficiency_Decarboniz!W124</f>
        <v>8.9126940136230098E-2</v>
      </c>
      <c r="X195" s="9">
        <f>Aggregate_Efficiency_Decarboniz!X124</f>
        <v>8.9963329356520086E-2</v>
      </c>
      <c r="Y195" s="9">
        <f>Aggregate_Efficiency_Decarboniz!Y124</f>
        <v>9.0799718576810087E-2</v>
      </c>
      <c r="Z195" s="9">
        <f>Aggregate_Efficiency_Decarboniz!Z124</f>
        <v>9.1636107797100075E-2</v>
      </c>
      <c r="AA195" s="9">
        <f>Aggregate_Efficiency_Decarboniz!AA124</f>
        <v>9.2472497017390076E-2</v>
      </c>
      <c r="AB195" s="9">
        <f>Aggregate_Efficiency_Decarboniz!AB124</f>
        <v>9.3308886237680064E-2</v>
      </c>
      <c r="AC195" s="9">
        <f>Aggregate_Efficiency_Decarboniz!AC124</f>
        <v>9.4145275457970051E-2</v>
      </c>
      <c r="AD195" s="9">
        <f>Aggregate_Efficiency_Decarboniz!AD124</f>
        <v>9.4981664678260053E-2</v>
      </c>
      <c r="AE195" s="9">
        <f>Aggregate_Efficiency_Decarboniz!AE124</f>
        <v>9.581805389855004E-2</v>
      </c>
      <c r="AF195" s="9">
        <f>Aggregate_Efficiency_Decarboniz!AF124</f>
        <v>9.6654443118840028E-2</v>
      </c>
      <c r="AG195" s="9">
        <f>Aggregate_Efficiency_Decarboniz!AG124</f>
        <v>9.7490832339130029E-2</v>
      </c>
      <c r="AH195" s="9">
        <f>Aggregate_Efficiency_Decarboniz!AH124</f>
        <v>9.8327221559420017E-2</v>
      </c>
      <c r="AI195" s="9">
        <f>Aggregate_Efficiency_Decarboniz!AI124</f>
        <v>9.9163610779710018E-2</v>
      </c>
      <c r="AJ195" s="10">
        <f>Aggregate_Efficiency_Decarboniz!AJ124</f>
        <v>0.1</v>
      </c>
    </row>
    <row r="196" spans="1:36" x14ac:dyDescent="0.3">
      <c r="A196" s="7" t="s">
        <v>38</v>
      </c>
      <c r="B196" s="51"/>
      <c r="C196" s="149">
        <f>Aggregate_Efficiency_Decarboniz!C125</f>
        <v>0.88204945149725378</v>
      </c>
      <c r="D196" s="9">
        <f>Aggregate_Efficiency_Decarboniz!D125</f>
        <v>0.88668938690104748</v>
      </c>
      <c r="E196" s="9">
        <f>Aggregate_Efficiency_Decarboniz!E125</f>
        <v>0.89138564808705611</v>
      </c>
      <c r="F196" s="9">
        <f>Aggregate_Efficiency_Decarboniz!F125</f>
        <v>0.88102905628104322</v>
      </c>
      <c r="G196" s="9">
        <f>Aggregate_Efficiency_Decarboniz!G125</f>
        <v>0.87304837218974229</v>
      </c>
      <c r="H196" s="9">
        <f>Aggregate_Efficiency_Decarboniz!H125</f>
        <v>0.87475749647440604</v>
      </c>
      <c r="I196" s="9">
        <f>Aggregate_Efficiency_Decarboniz!I125</f>
        <v>0.85065901445746295</v>
      </c>
      <c r="J196" s="9">
        <f>Aggregate_Efficiency_Decarboniz!J125</f>
        <v>0.82656053244051986</v>
      </c>
      <c r="K196" s="9">
        <f>Aggregate_Efficiency_Decarboniz!K125</f>
        <v>0.80246205042357677</v>
      </c>
      <c r="L196" s="9">
        <f>Aggregate_Efficiency_Decarboniz!L125</f>
        <v>0.77836356840663379</v>
      </c>
      <c r="M196" s="9">
        <f>Aggregate_Efficiency_Decarboniz!M125</f>
        <v>0.7542650863896907</v>
      </c>
      <c r="N196" s="9">
        <f>Aggregate_Efficiency_Decarboniz!N125</f>
        <v>0.73016660437274761</v>
      </c>
      <c r="O196" s="9">
        <f>Aggregate_Efficiency_Decarboniz!O125</f>
        <v>0.70606812235580452</v>
      </c>
      <c r="P196" s="9">
        <f>Aggregate_Efficiency_Decarboniz!P125</f>
        <v>0.68196964033886143</v>
      </c>
      <c r="Q196" s="9">
        <f>Aggregate_Efficiency_Decarboniz!Q125</f>
        <v>0.65787115832191834</v>
      </c>
      <c r="R196" s="9">
        <f>Aggregate_Efficiency_Decarboniz!R125</f>
        <v>0.63377267630497536</v>
      </c>
      <c r="S196" s="9">
        <f>Aggregate_Efficiency_Decarboniz!S125</f>
        <v>0.60967419428803216</v>
      </c>
      <c r="T196" s="9">
        <f>Aggregate_Efficiency_Decarboniz!T125</f>
        <v>0.58557571227108918</v>
      </c>
      <c r="U196" s="9">
        <f>Aggregate_Efficiency_Decarboniz!U125</f>
        <v>0.56147723025414609</v>
      </c>
      <c r="V196" s="9">
        <f>Aggregate_Efficiency_Decarboniz!V125</f>
        <v>0.537378748237203</v>
      </c>
      <c r="W196" s="9">
        <f>Aggregate_Efficiency_Decarboniz!W125</f>
        <v>0.51328026622025991</v>
      </c>
      <c r="X196" s="9">
        <f>Aggregate_Efficiency_Decarboniz!X125</f>
        <v>0.48918178420331687</v>
      </c>
      <c r="Y196" s="9">
        <f>Aggregate_Efficiency_Decarboniz!Y125</f>
        <v>0.46508330218637378</v>
      </c>
      <c r="Z196" s="9">
        <f>Aggregate_Efficiency_Decarboniz!Z125</f>
        <v>0.44098482016943069</v>
      </c>
      <c r="AA196" s="9">
        <f>Aggregate_Efficiency_Decarboniz!AA125</f>
        <v>0.4168863381524876</v>
      </c>
      <c r="AB196" s="9">
        <f>Aggregate_Efficiency_Decarboniz!AB125</f>
        <v>0.39278785613554457</v>
      </c>
      <c r="AC196" s="9">
        <f>Aggregate_Efficiency_Decarboniz!AC125</f>
        <v>0.36868937411860148</v>
      </c>
      <c r="AD196" s="9">
        <f>Aggregate_Efficiency_Decarboniz!AD125</f>
        <v>0.34459089210165839</v>
      </c>
      <c r="AE196" s="9">
        <f>Aggregate_Efficiency_Decarboniz!AE125</f>
        <v>0.3204924100847153</v>
      </c>
      <c r="AF196" s="9">
        <f>Aggregate_Efficiency_Decarboniz!AF125</f>
        <v>0.29639392806777221</v>
      </c>
      <c r="AG196" s="9">
        <f>Aggregate_Efficiency_Decarboniz!AG125</f>
        <v>0.27229544605082923</v>
      </c>
      <c r="AH196" s="9">
        <f>Aggregate_Efficiency_Decarboniz!AH125</f>
        <v>0.24819696403388614</v>
      </c>
      <c r="AI196" s="9">
        <f>Aggregate_Efficiency_Decarboniz!AI125</f>
        <v>0.22409848201694305</v>
      </c>
      <c r="AJ196" s="10">
        <f>Aggregate_Efficiency_Decarboniz!AJ125</f>
        <v>0.2</v>
      </c>
    </row>
    <row r="197" spans="1:36" x14ac:dyDescent="0.3">
      <c r="A197" s="7" t="s">
        <v>39</v>
      </c>
      <c r="B197" s="51"/>
      <c r="C197" s="149">
        <f>Aggregate_Efficiency_Decarboniz!C126</f>
        <v>2.6117338878810768E-2</v>
      </c>
      <c r="D197" s="9">
        <f>Aggregate_Efficiency_Decarboniz!D126</f>
        <v>2.7758902794861654E-2</v>
      </c>
      <c r="E197" s="9">
        <f>Aggregate_Efficiency_Decarboniz!E126</f>
        <v>2.642762325108788E-2</v>
      </c>
      <c r="F197" s="9">
        <f>Aggregate_Efficiency_Decarboniz!F126</f>
        <v>2.8525084329258894E-2</v>
      </c>
      <c r="G197" s="9">
        <f>Aggregate_Efficiency_Decarboniz!G126</f>
        <v>3.7040304000689014E-2</v>
      </c>
      <c r="H197" s="9">
        <f>Aggregate_Efficiency_Decarboniz!H126</f>
        <v>3.8362052140277707E-2</v>
      </c>
      <c r="I197" s="9">
        <f>Aggregate_Efficiency_Decarboniz!I126</f>
        <v>3.6991978849553506E-2</v>
      </c>
      <c r="J197" s="9">
        <f>Aggregate_Efficiency_Decarboniz!J126</f>
        <v>3.5621905558829298E-2</v>
      </c>
      <c r="K197" s="9">
        <f>Aggregate_Efficiency_Decarboniz!K126</f>
        <v>3.4251832268105097E-2</v>
      </c>
      <c r="L197" s="9">
        <f>Aggregate_Efficiency_Decarboniz!L126</f>
        <v>3.2881758977380889E-2</v>
      </c>
      <c r="M197" s="9">
        <f>Aggregate_Efficiency_Decarboniz!M126</f>
        <v>3.1511685686656687E-2</v>
      </c>
      <c r="N197" s="9">
        <f>Aggregate_Efficiency_Decarboniz!N126</f>
        <v>3.0141612395932486E-2</v>
      </c>
      <c r="O197" s="9">
        <f>Aggregate_Efficiency_Decarboniz!O126</f>
        <v>2.8771539105208278E-2</v>
      </c>
      <c r="P197" s="9">
        <f>Aggregate_Efficiency_Decarboniz!P126</f>
        <v>2.7401465814484077E-2</v>
      </c>
      <c r="Q197" s="9">
        <f>Aggregate_Efficiency_Decarboniz!Q126</f>
        <v>2.6031392523759873E-2</v>
      </c>
      <c r="R197" s="9">
        <f>Aggregate_Efficiency_Decarboniz!R126</f>
        <v>2.4661319233035668E-2</v>
      </c>
      <c r="S197" s="9">
        <f>Aggregate_Efficiency_Decarboniz!S126</f>
        <v>2.3291245942311464E-2</v>
      </c>
      <c r="T197" s="9">
        <f>Aggregate_Efficiency_Decarboniz!T126</f>
        <v>2.1921172651587262E-2</v>
      </c>
      <c r="U197" s="9">
        <f>Aggregate_Efficiency_Decarboniz!U126</f>
        <v>2.0551099360863058E-2</v>
      </c>
      <c r="V197" s="9">
        <f>Aggregate_Efficiency_Decarboniz!V126</f>
        <v>1.9181026070138853E-2</v>
      </c>
      <c r="W197" s="9">
        <f>Aggregate_Efficiency_Decarboniz!W126</f>
        <v>1.7810952779414649E-2</v>
      </c>
      <c r="X197" s="9">
        <f>Aggregate_Efficiency_Decarboniz!X126</f>
        <v>1.6440879488690444E-2</v>
      </c>
      <c r="Y197" s="9">
        <f>Aggregate_Efficiency_Decarboniz!Y126</f>
        <v>1.5070806197966243E-2</v>
      </c>
      <c r="Z197" s="9">
        <f>Aggregate_Efficiency_Decarboniz!Z126</f>
        <v>1.3700732907242039E-2</v>
      </c>
      <c r="AA197" s="9">
        <f>Aggregate_Efficiency_Decarboniz!AA126</f>
        <v>1.2330659616517834E-2</v>
      </c>
      <c r="AB197" s="9">
        <f>Aggregate_Efficiency_Decarboniz!AB126</f>
        <v>1.096058632579363E-2</v>
      </c>
      <c r="AC197" s="9">
        <f>Aggregate_Efficiency_Decarboniz!AC126</f>
        <v>9.5905130350694284E-3</v>
      </c>
      <c r="AD197" s="9">
        <f>Aggregate_Efficiency_Decarboniz!AD126</f>
        <v>8.2204397443452204E-3</v>
      </c>
      <c r="AE197" s="9">
        <f>Aggregate_Efficiency_Decarboniz!AE126</f>
        <v>6.8503664536210193E-3</v>
      </c>
      <c r="AF197" s="9">
        <f>Aggregate_Efficiency_Decarboniz!AF126</f>
        <v>5.4802931628968182E-3</v>
      </c>
      <c r="AG197" s="9">
        <f>Aggregate_Efficiency_Decarboniz!AG126</f>
        <v>4.1102198721726102E-3</v>
      </c>
      <c r="AH197" s="9">
        <f>Aggregate_Efficiency_Decarboniz!AH126</f>
        <v>2.7401465814484091E-3</v>
      </c>
      <c r="AI197" s="9">
        <f>Aggregate_Efficiency_Decarboniz!AI126</f>
        <v>1.3700732907242011E-3</v>
      </c>
      <c r="AJ197" s="10">
        <f>Aggregate_Efficiency_Decarboniz!AJ126</f>
        <v>0</v>
      </c>
    </row>
    <row r="198" spans="1:36" x14ac:dyDescent="0.3">
      <c r="A198" s="7" t="s">
        <v>40</v>
      </c>
      <c r="B198" s="51"/>
      <c r="C198" s="149">
        <f>Aggregate_Efficiency_Decarboniz!C127</f>
        <v>0</v>
      </c>
      <c r="D198" s="9">
        <f>Aggregate_Efficiency_Decarboniz!D127</f>
        <v>0</v>
      </c>
      <c r="E198" s="9">
        <f>Aggregate_Efficiency_Decarboniz!E127</f>
        <v>0</v>
      </c>
      <c r="F198" s="9">
        <f>Aggregate_Efficiency_Decarboniz!F127</f>
        <v>0</v>
      </c>
      <c r="G198" s="9">
        <f>Aggregate_Efficiency_Decarboniz!G127</f>
        <v>0</v>
      </c>
      <c r="H198" s="9">
        <f>Aggregate_Efficiency_Decarboniz!H127</f>
        <v>0</v>
      </c>
      <c r="I198" s="9">
        <f>Aggregate_Efficiency_Decarboniz!I127</f>
        <v>0</v>
      </c>
      <c r="J198" s="9">
        <f>Aggregate_Efficiency_Decarboniz!J127</f>
        <v>0</v>
      </c>
      <c r="K198" s="9">
        <f>Aggregate_Efficiency_Decarboniz!K127</f>
        <v>0</v>
      </c>
      <c r="L198" s="9">
        <f>Aggregate_Efficiency_Decarboniz!L127</f>
        <v>0</v>
      </c>
      <c r="M198" s="9">
        <f>Aggregate_Efficiency_Decarboniz!M127</f>
        <v>0</v>
      </c>
      <c r="N198" s="9">
        <f>Aggregate_Efficiency_Decarboniz!N127</f>
        <v>0</v>
      </c>
      <c r="O198" s="9">
        <f>Aggregate_Efficiency_Decarboniz!O127</f>
        <v>0</v>
      </c>
      <c r="P198" s="9">
        <f>Aggregate_Efficiency_Decarboniz!P127</f>
        <v>0</v>
      </c>
      <c r="Q198" s="9">
        <f>Aggregate_Efficiency_Decarboniz!Q127</f>
        <v>0</v>
      </c>
      <c r="R198" s="9">
        <f>Aggregate_Efficiency_Decarboniz!R127</f>
        <v>0</v>
      </c>
      <c r="S198" s="9">
        <f>Aggregate_Efficiency_Decarboniz!S127</f>
        <v>0</v>
      </c>
      <c r="T198" s="9">
        <f>Aggregate_Efficiency_Decarboniz!T127</f>
        <v>0</v>
      </c>
      <c r="U198" s="9">
        <f>Aggregate_Efficiency_Decarboniz!U127</f>
        <v>0</v>
      </c>
      <c r="V198" s="9">
        <f>Aggregate_Efficiency_Decarboniz!V127</f>
        <v>0</v>
      </c>
      <c r="W198" s="9">
        <f>Aggregate_Efficiency_Decarboniz!W127</f>
        <v>0</v>
      </c>
      <c r="X198" s="9">
        <f>Aggregate_Efficiency_Decarboniz!X127</f>
        <v>0</v>
      </c>
      <c r="Y198" s="9">
        <f>Aggregate_Efficiency_Decarboniz!Y127</f>
        <v>0</v>
      </c>
      <c r="Z198" s="9">
        <f>Aggregate_Efficiency_Decarboniz!Z127</f>
        <v>0</v>
      </c>
      <c r="AA198" s="9">
        <f>Aggregate_Efficiency_Decarboniz!AA127</f>
        <v>0</v>
      </c>
      <c r="AB198" s="9">
        <f>Aggregate_Efficiency_Decarboniz!AB127</f>
        <v>0</v>
      </c>
      <c r="AC198" s="9">
        <f>Aggregate_Efficiency_Decarboniz!AC127</f>
        <v>0</v>
      </c>
      <c r="AD198" s="9">
        <f>Aggregate_Efficiency_Decarboniz!AD127</f>
        <v>0</v>
      </c>
      <c r="AE198" s="9">
        <f>Aggregate_Efficiency_Decarboniz!AE127</f>
        <v>0</v>
      </c>
      <c r="AF198" s="9">
        <f>Aggregate_Efficiency_Decarboniz!AF127</f>
        <v>0</v>
      </c>
      <c r="AG198" s="9">
        <f>Aggregate_Efficiency_Decarboniz!AG127</f>
        <v>0</v>
      </c>
      <c r="AH198" s="9">
        <f>Aggregate_Efficiency_Decarboniz!AH127</f>
        <v>0</v>
      </c>
      <c r="AI198" s="9">
        <f>Aggregate_Efficiency_Decarboniz!AI127</f>
        <v>0</v>
      </c>
      <c r="AJ198" s="10">
        <f>Aggregate_Efficiency_Decarboniz!AJ127</f>
        <v>0</v>
      </c>
    </row>
    <row r="199" spans="1:36" x14ac:dyDescent="0.3">
      <c r="A199" s="7" t="s">
        <v>41</v>
      </c>
      <c r="B199" s="51"/>
      <c r="C199" s="149">
        <f>Aggregate_Efficiency_Decarboniz!C128</f>
        <v>1.6432700448790721E-3</v>
      </c>
      <c r="D199" s="9">
        <f>Aggregate_Efficiency_Decarboniz!D128</f>
        <v>1.6127689318170195E-3</v>
      </c>
      <c r="E199" s="9">
        <f>Aggregate_Efficiency_Decarboniz!E128</f>
        <v>1.4147252700482096E-3</v>
      </c>
      <c r="F199" s="9">
        <f>Aggregate_Efficiency_Decarboniz!F128</f>
        <v>1.172464613217616E-3</v>
      </c>
      <c r="G199" s="9">
        <f>Aggregate_Efficiency_Decarboniz!G128</f>
        <v>1.2811557325357415E-3</v>
      </c>
      <c r="H199" s="9">
        <f>Aggregate_Efficiency_Decarboniz!H128</f>
        <v>2.4500716593191139E-3</v>
      </c>
      <c r="I199" s="9">
        <f>Aggregate_Efficiency_Decarboniz!I128</f>
        <v>2.362569100057717E-3</v>
      </c>
      <c r="J199" s="9">
        <f>Aggregate_Efficiency_Decarboniz!J128</f>
        <v>2.2750665407963201E-3</v>
      </c>
      <c r="K199" s="9">
        <f>Aggregate_Efficiency_Decarboniz!K128</f>
        <v>2.1875639815349232E-3</v>
      </c>
      <c r="L199" s="9">
        <f>Aggregate_Efficiency_Decarboniz!L128</f>
        <v>2.1000614222735263E-3</v>
      </c>
      <c r="M199" s="9">
        <f>Aggregate_Efficiency_Decarboniz!M128</f>
        <v>2.0125588630121294E-3</v>
      </c>
      <c r="N199" s="9">
        <f>Aggregate_Efficiency_Decarboniz!N128</f>
        <v>1.9250563037507323E-3</v>
      </c>
      <c r="O199" s="9">
        <f>Aggregate_Efficiency_Decarboniz!O128</f>
        <v>1.8375537444893354E-3</v>
      </c>
      <c r="P199" s="9">
        <f>Aggregate_Efficiency_Decarboniz!P128</f>
        <v>1.7500511852279385E-3</v>
      </c>
      <c r="Q199" s="9">
        <f>Aggregate_Efficiency_Decarboniz!Q128</f>
        <v>1.6625486259665414E-3</v>
      </c>
      <c r="R199" s="9">
        <f>Aggregate_Efficiency_Decarboniz!R128</f>
        <v>1.5750460667051445E-3</v>
      </c>
      <c r="S199" s="9">
        <f>Aggregate_Efficiency_Decarboniz!S128</f>
        <v>1.4875435074437476E-3</v>
      </c>
      <c r="T199" s="9">
        <f>Aggregate_Efficiency_Decarboniz!T128</f>
        <v>1.4000409481823507E-3</v>
      </c>
      <c r="U199" s="9">
        <f>Aggregate_Efficiency_Decarboniz!U128</f>
        <v>1.3125383889209538E-3</v>
      </c>
      <c r="V199" s="9">
        <f>Aggregate_Efficiency_Decarboniz!V128</f>
        <v>1.225035829659557E-3</v>
      </c>
      <c r="W199" s="9">
        <f>Aggregate_Efficiency_Decarboniz!W128</f>
        <v>1.1375332703981598E-3</v>
      </c>
      <c r="X199" s="9">
        <f>Aggregate_Efficiency_Decarboniz!X128</f>
        <v>1.0500307111367632E-3</v>
      </c>
      <c r="Y199" s="9">
        <f>Aggregate_Efficiency_Decarboniz!Y128</f>
        <v>9.6252815187536627E-4</v>
      </c>
      <c r="Z199" s="9">
        <f>Aggregate_Efficiency_Decarboniz!Z128</f>
        <v>8.7502559261396916E-4</v>
      </c>
      <c r="AA199" s="9">
        <f>Aggregate_Efficiency_Decarboniz!AA128</f>
        <v>7.8752303335257227E-4</v>
      </c>
      <c r="AB199" s="9">
        <f>Aggregate_Efficiency_Decarboniz!AB128</f>
        <v>7.0002047409117537E-4</v>
      </c>
      <c r="AC199" s="9">
        <f>Aggregate_Efficiency_Decarboniz!AC128</f>
        <v>6.1251791482977848E-4</v>
      </c>
      <c r="AD199" s="9">
        <f>Aggregate_Efficiency_Decarboniz!AD128</f>
        <v>5.2501535556838158E-4</v>
      </c>
      <c r="AE199" s="9">
        <f>Aggregate_Efficiency_Decarboniz!AE128</f>
        <v>4.3751279630698447E-4</v>
      </c>
      <c r="AF199" s="9">
        <f>Aggregate_Efficiency_Decarboniz!AF128</f>
        <v>3.5001023704558758E-4</v>
      </c>
      <c r="AG199" s="9">
        <f>Aggregate_Efficiency_Decarboniz!AG128</f>
        <v>2.6250767778419068E-4</v>
      </c>
      <c r="AH199" s="9">
        <f>Aggregate_Efficiency_Decarboniz!AH128</f>
        <v>1.7500511852279379E-4</v>
      </c>
      <c r="AI199" s="9">
        <f>Aggregate_Efficiency_Decarboniz!AI128</f>
        <v>8.7502559261396894E-5</v>
      </c>
      <c r="AJ199" s="10">
        <f>Aggregate_Efficiency_Decarboniz!AJ128</f>
        <v>0</v>
      </c>
    </row>
    <row r="200" spans="1:36" x14ac:dyDescent="0.3">
      <c r="A200" s="7" t="s">
        <v>101</v>
      </c>
      <c r="B200" s="51"/>
      <c r="C200" s="149">
        <f>Aggregate_Efficiency_Decarboniz!C129</f>
        <v>3.1937970615849594E-4</v>
      </c>
      <c r="D200" s="9">
        <f>Aggregate_Efficiency_Decarboniz!D129</f>
        <v>3.2528325151626002E-4</v>
      </c>
      <c r="E200" s="9">
        <f>Aggregate_Efficiency_Decarboniz!E129</f>
        <v>0</v>
      </c>
      <c r="F200" s="9">
        <f>Aggregate_Efficiency_Decarboniz!F129</f>
        <v>0</v>
      </c>
      <c r="G200" s="9">
        <f>Aggregate_Efficiency_Decarboniz!G129</f>
        <v>0</v>
      </c>
      <c r="H200" s="9">
        <f>Aggregate_Efficiency_Decarboniz!H129</f>
        <v>0</v>
      </c>
      <c r="I200" s="9">
        <f>Aggregate_Efficiency_Decarboniz!I129</f>
        <v>0</v>
      </c>
      <c r="J200" s="9">
        <f>Aggregate_Efficiency_Decarboniz!J129</f>
        <v>0</v>
      </c>
      <c r="K200" s="9">
        <f>Aggregate_Efficiency_Decarboniz!K129</f>
        <v>0</v>
      </c>
      <c r="L200" s="9">
        <f>Aggregate_Efficiency_Decarboniz!L129</f>
        <v>0</v>
      </c>
      <c r="M200" s="9">
        <f>Aggregate_Efficiency_Decarboniz!M129</f>
        <v>0</v>
      </c>
      <c r="N200" s="9">
        <f>Aggregate_Efficiency_Decarboniz!N129</f>
        <v>0</v>
      </c>
      <c r="O200" s="9">
        <f>Aggregate_Efficiency_Decarboniz!O129</f>
        <v>0</v>
      </c>
      <c r="P200" s="9">
        <f>Aggregate_Efficiency_Decarboniz!P129</f>
        <v>0</v>
      </c>
      <c r="Q200" s="9">
        <f>Aggregate_Efficiency_Decarboniz!Q129</f>
        <v>0</v>
      </c>
      <c r="R200" s="9">
        <f>Aggregate_Efficiency_Decarboniz!R129</f>
        <v>0</v>
      </c>
      <c r="S200" s="9">
        <f>Aggregate_Efficiency_Decarboniz!S129</f>
        <v>0</v>
      </c>
      <c r="T200" s="9">
        <f>Aggregate_Efficiency_Decarboniz!T129</f>
        <v>0</v>
      </c>
      <c r="U200" s="9">
        <f>Aggregate_Efficiency_Decarboniz!U129</f>
        <v>0</v>
      </c>
      <c r="V200" s="9">
        <f>Aggregate_Efficiency_Decarboniz!V129</f>
        <v>0</v>
      </c>
      <c r="W200" s="9">
        <f>Aggregate_Efficiency_Decarboniz!W129</f>
        <v>0</v>
      </c>
      <c r="X200" s="9">
        <f>Aggregate_Efficiency_Decarboniz!X129</f>
        <v>0</v>
      </c>
      <c r="Y200" s="9">
        <f>Aggregate_Efficiency_Decarboniz!Y129</f>
        <v>0</v>
      </c>
      <c r="Z200" s="9">
        <f>Aggregate_Efficiency_Decarboniz!Z129</f>
        <v>0</v>
      </c>
      <c r="AA200" s="9">
        <f>Aggregate_Efficiency_Decarboniz!AA129</f>
        <v>0</v>
      </c>
      <c r="AB200" s="9">
        <f>Aggregate_Efficiency_Decarboniz!AB129</f>
        <v>0</v>
      </c>
      <c r="AC200" s="9">
        <f>Aggregate_Efficiency_Decarboniz!AC129</f>
        <v>0</v>
      </c>
      <c r="AD200" s="9">
        <f>Aggregate_Efficiency_Decarboniz!AD129</f>
        <v>0</v>
      </c>
      <c r="AE200" s="9">
        <f>Aggregate_Efficiency_Decarboniz!AE129</f>
        <v>0</v>
      </c>
      <c r="AF200" s="9">
        <f>Aggregate_Efficiency_Decarboniz!AF129</f>
        <v>0</v>
      </c>
      <c r="AG200" s="9">
        <f>Aggregate_Efficiency_Decarboniz!AG129</f>
        <v>0</v>
      </c>
      <c r="AH200" s="9">
        <f>Aggregate_Efficiency_Decarboniz!AH129</f>
        <v>0</v>
      </c>
      <c r="AI200" s="9">
        <f>Aggregate_Efficiency_Decarboniz!AI129</f>
        <v>0</v>
      </c>
      <c r="AJ200" s="10">
        <f>Aggregate_Efficiency_Decarboniz!AJ129</f>
        <v>0</v>
      </c>
    </row>
    <row r="201" spans="1:36" x14ac:dyDescent="0.3">
      <c r="A201" s="7" t="s">
        <v>42</v>
      </c>
      <c r="B201" s="51"/>
      <c r="C201" s="149">
        <f>Aggregate_Efficiency_Decarboniz!C130</f>
        <v>0</v>
      </c>
      <c r="D201" s="9">
        <f>Aggregate_Efficiency_Decarboniz!D130</f>
        <v>0</v>
      </c>
      <c r="E201" s="9">
        <f>Aggregate_Efficiency_Decarboniz!E130</f>
        <v>0</v>
      </c>
      <c r="F201" s="9">
        <f>Aggregate_Efficiency_Decarboniz!F130</f>
        <v>0</v>
      </c>
      <c r="G201" s="9">
        <f>Aggregate_Efficiency_Decarboniz!G130</f>
        <v>0</v>
      </c>
      <c r="H201" s="9">
        <f>Aggregate_Efficiency_Decarboniz!H130</f>
        <v>0</v>
      </c>
      <c r="I201" s="9">
        <f>Aggregate_Efficiency_Decarboniz!I130</f>
        <v>0</v>
      </c>
      <c r="J201" s="9">
        <f>Aggregate_Efficiency_Decarboniz!J130</f>
        <v>0</v>
      </c>
      <c r="K201" s="9">
        <f>Aggregate_Efficiency_Decarboniz!K130</f>
        <v>0</v>
      </c>
      <c r="L201" s="9">
        <f>Aggregate_Efficiency_Decarboniz!L130</f>
        <v>0</v>
      </c>
      <c r="M201" s="9">
        <f>Aggregate_Efficiency_Decarboniz!M130</f>
        <v>0</v>
      </c>
      <c r="N201" s="9">
        <f>Aggregate_Efficiency_Decarboniz!N130</f>
        <v>0</v>
      </c>
      <c r="O201" s="9">
        <f>Aggregate_Efficiency_Decarboniz!O130</f>
        <v>0</v>
      </c>
      <c r="P201" s="9">
        <f>Aggregate_Efficiency_Decarboniz!P130</f>
        <v>0</v>
      </c>
      <c r="Q201" s="9">
        <f>Aggregate_Efficiency_Decarboniz!Q130</f>
        <v>0</v>
      </c>
      <c r="R201" s="9">
        <f>Aggregate_Efficiency_Decarboniz!R130</f>
        <v>0</v>
      </c>
      <c r="S201" s="9">
        <f>Aggregate_Efficiency_Decarboniz!S130</f>
        <v>0</v>
      </c>
      <c r="T201" s="9">
        <f>Aggregate_Efficiency_Decarboniz!T130</f>
        <v>0</v>
      </c>
      <c r="U201" s="9">
        <f>Aggregate_Efficiency_Decarboniz!U130</f>
        <v>0</v>
      </c>
      <c r="V201" s="9">
        <f>Aggregate_Efficiency_Decarboniz!V130</f>
        <v>0</v>
      </c>
      <c r="W201" s="9">
        <f>Aggregate_Efficiency_Decarboniz!W130</f>
        <v>0</v>
      </c>
      <c r="X201" s="9">
        <f>Aggregate_Efficiency_Decarboniz!X130</f>
        <v>0</v>
      </c>
      <c r="Y201" s="9">
        <f>Aggregate_Efficiency_Decarboniz!Y130</f>
        <v>0</v>
      </c>
      <c r="Z201" s="9">
        <f>Aggregate_Efficiency_Decarboniz!Z130</f>
        <v>0</v>
      </c>
      <c r="AA201" s="9">
        <f>Aggregate_Efficiency_Decarboniz!AA130</f>
        <v>0</v>
      </c>
      <c r="AB201" s="9">
        <f>Aggregate_Efficiency_Decarboniz!AB130</f>
        <v>0</v>
      </c>
      <c r="AC201" s="9">
        <f>Aggregate_Efficiency_Decarboniz!AC130</f>
        <v>0</v>
      </c>
      <c r="AD201" s="9">
        <f>Aggregate_Efficiency_Decarboniz!AD130</f>
        <v>0</v>
      </c>
      <c r="AE201" s="9">
        <f>Aggregate_Efficiency_Decarboniz!AE130</f>
        <v>0</v>
      </c>
      <c r="AF201" s="9">
        <f>Aggregate_Efficiency_Decarboniz!AF130</f>
        <v>0</v>
      </c>
      <c r="AG201" s="9">
        <f>Aggregate_Efficiency_Decarboniz!AG130</f>
        <v>0</v>
      </c>
      <c r="AH201" s="9">
        <f>Aggregate_Efficiency_Decarboniz!AH130</f>
        <v>0</v>
      </c>
      <c r="AI201" s="9">
        <f>Aggregate_Efficiency_Decarboniz!AI130</f>
        <v>0</v>
      </c>
      <c r="AJ201" s="10">
        <f>Aggregate_Efficiency_Decarboniz!AJ130</f>
        <v>0</v>
      </c>
    </row>
    <row r="202" spans="1:36" x14ac:dyDescent="0.3">
      <c r="A202" s="11" t="s">
        <v>43</v>
      </c>
      <c r="B202" s="50"/>
      <c r="C202" s="150">
        <f>Aggregate_Efficiency_Decarboniz!C131</f>
        <v>6.1739569991377807E-3</v>
      </c>
      <c r="D202" s="13">
        <f>Aggregate_Efficiency_Decarboniz!D131</f>
        <v>6.3168786647751045E-3</v>
      </c>
      <c r="E202" s="13">
        <f>Aggregate_Efficiency_Decarboniz!E131</f>
        <v>6.1587973143097698E-3</v>
      </c>
      <c r="F202" s="13">
        <f>Aggregate_Efficiency_Decarboniz!F131</f>
        <v>6.8773114642623296E-3</v>
      </c>
      <c r="G202" s="13">
        <f>Aggregate_Efficiency_Decarboniz!G131</f>
        <v>9.4370806884523477E-3</v>
      </c>
      <c r="H202" s="13">
        <f>Aggregate_Efficiency_Decarboniz!H131</f>
        <v>7.516563606691222E-3</v>
      </c>
      <c r="I202" s="13">
        <f>Aggregate_Efficiency_Decarboniz!I131</f>
        <v>7.24811490645225E-3</v>
      </c>
      <c r="J202" s="13">
        <f>Aggregate_Efficiency_Decarboniz!J131</f>
        <v>6.9796662062132772E-3</v>
      </c>
      <c r="K202" s="13">
        <f>Aggregate_Efficiency_Decarboniz!K131</f>
        <v>6.7112175059743052E-3</v>
      </c>
      <c r="L202" s="13">
        <f>Aggregate_Efficiency_Decarboniz!L131</f>
        <v>6.4427688057353332E-3</v>
      </c>
      <c r="M202" s="13">
        <f>Aggregate_Efficiency_Decarboniz!M131</f>
        <v>6.1743201054963604E-3</v>
      </c>
      <c r="N202" s="13">
        <f>Aggregate_Efficiency_Decarboniz!N131</f>
        <v>5.9058714052573884E-3</v>
      </c>
      <c r="O202" s="13">
        <f>Aggregate_Efficiency_Decarboniz!O131</f>
        <v>5.6374227050184165E-3</v>
      </c>
      <c r="P202" s="13">
        <f>Aggregate_Efficiency_Decarboniz!P131</f>
        <v>5.3689740047794445E-3</v>
      </c>
      <c r="Q202" s="13">
        <f>Aggregate_Efficiency_Decarboniz!Q131</f>
        <v>5.1005253045404717E-3</v>
      </c>
      <c r="R202" s="13">
        <f>Aggregate_Efficiency_Decarboniz!R131</f>
        <v>4.8320766043014997E-3</v>
      </c>
      <c r="S202" s="13">
        <f>Aggregate_Efficiency_Decarboniz!S131</f>
        <v>4.5636279040625278E-3</v>
      </c>
      <c r="T202" s="13">
        <f>Aggregate_Efficiency_Decarboniz!T131</f>
        <v>4.2951792038235549E-3</v>
      </c>
      <c r="U202" s="13">
        <f>Aggregate_Efficiency_Decarboniz!U131</f>
        <v>4.026730503584583E-3</v>
      </c>
      <c r="V202" s="13">
        <f>Aggregate_Efficiency_Decarboniz!V131</f>
        <v>3.758281803345611E-3</v>
      </c>
      <c r="W202" s="13">
        <f>Aggregate_Efficiency_Decarboniz!W131</f>
        <v>3.489833103106639E-3</v>
      </c>
      <c r="X202" s="13">
        <f>Aggregate_Efficiency_Decarboniz!X131</f>
        <v>3.2213844028676662E-3</v>
      </c>
      <c r="Y202" s="13">
        <f>Aggregate_Efficiency_Decarboniz!Y131</f>
        <v>2.9529357026286942E-3</v>
      </c>
      <c r="Z202" s="13">
        <f>Aggregate_Efficiency_Decarboniz!Z131</f>
        <v>2.6844870023897214E-3</v>
      </c>
      <c r="AA202" s="13">
        <f>Aggregate_Efficiency_Decarboniz!AA131</f>
        <v>2.4160383021507503E-3</v>
      </c>
      <c r="AB202" s="13">
        <f>Aggregate_Efficiency_Decarboniz!AB131</f>
        <v>2.1475896019117775E-3</v>
      </c>
      <c r="AC202" s="13">
        <f>Aggregate_Efficiency_Decarboniz!AC131</f>
        <v>1.8791409016728055E-3</v>
      </c>
      <c r="AD202" s="13">
        <f>Aggregate_Efficiency_Decarboniz!AD131</f>
        <v>1.6106922014338335E-3</v>
      </c>
      <c r="AE202" s="13">
        <f>Aggregate_Efficiency_Decarboniz!AE131</f>
        <v>1.3422435011948616E-3</v>
      </c>
      <c r="AF202" s="13">
        <f>Aggregate_Efficiency_Decarboniz!AF131</f>
        <v>1.0737948009558887E-3</v>
      </c>
      <c r="AG202" s="13">
        <f>Aggregate_Efficiency_Decarboniz!AG131</f>
        <v>8.0534610071691676E-4</v>
      </c>
      <c r="AH202" s="13">
        <f>Aggregate_Efficiency_Decarboniz!AH131</f>
        <v>5.3689740047794393E-4</v>
      </c>
      <c r="AI202" s="13">
        <f>Aggregate_Efficiency_Decarboniz!AI131</f>
        <v>2.6844870023897283E-4</v>
      </c>
      <c r="AJ202" s="14">
        <f>Aggregate_Efficiency_Decarboniz!AJ131</f>
        <v>0</v>
      </c>
    </row>
    <row r="203" spans="1:36" x14ac:dyDescent="0.3">
      <c r="A203" s="16" t="s">
        <v>102</v>
      </c>
      <c r="B203" s="49"/>
      <c r="C203" s="148">
        <f>Aggregate_Efficiency_Decarboniz!C132</f>
        <v>9.9728921480475005E-2</v>
      </c>
      <c r="D203" s="44">
        <f>Aggregate_Efficiency_Decarboniz!D132</f>
        <v>0.2552496085523277</v>
      </c>
      <c r="E203" s="44">
        <f>Aggregate_Efficiency_Decarboniz!E132</f>
        <v>0.28444305599391945</v>
      </c>
      <c r="F203" s="44">
        <f>Aggregate_Efficiency_Decarboniz!F132</f>
        <v>0.28269204103859841</v>
      </c>
      <c r="G203" s="44">
        <f>Aggregate_Efficiency_Decarboniz!G132</f>
        <v>0.35637921948469492</v>
      </c>
      <c r="H203" s="44">
        <f>Aggregate_Efficiency_Decarboniz!H132</f>
        <v>0.45645464983593409</v>
      </c>
      <c r="I203" s="44">
        <f>Aggregate_Efficiency_Decarboniz!I132</f>
        <v>0.25352224295534853</v>
      </c>
      <c r="J203" s="44">
        <f>Aggregate_Efficiency_Decarboniz!J132</f>
        <v>0.24936932247806354</v>
      </c>
      <c r="K203" s="44">
        <f>Aggregate_Efficiency_Decarboniz!K132</f>
        <v>0.24521640200077854</v>
      </c>
      <c r="L203" s="44">
        <f>Aggregate_Efficiency_Decarboniz!L132</f>
        <v>0.24106348152349355</v>
      </c>
      <c r="M203" s="44">
        <f>Aggregate_Efficiency_Decarboniz!M132</f>
        <v>0.23691056104620856</v>
      </c>
      <c r="N203" s="44">
        <f>Aggregate_Efficiency_Decarboniz!N132</f>
        <v>0.23275764056892356</v>
      </c>
      <c r="O203" s="44">
        <f>Aggregate_Efficiency_Decarboniz!O132</f>
        <v>0.22860472009163857</v>
      </c>
      <c r="P203" s="44">
        <f>Aggregate_Efficiency_Decarboniz!P132</f>
        <v>0.2244517996143518</v>
      </c>
      <c r="Q203" s="44">
        <f>Aggregate_Efficiency_Decarboniz!Q132</f>
        <v>0.22029887913706681</v>
      </c>
      <c r="R203" s="44">
        <f>Aggregate_Efficiency_Decarboniz!R132</f>
        <v>0.21614595865978181</v>
      </c>
      <c r="S203" s="44">
        <f>Aggregate_Efficiency_Decarboniz!S132</f>
        <v>0.21199303818249682</v>
      </c>
      <c r="T203" s="44">
        <f>Aggregate_Efficiency_Decarboniz!T132</f>
        <v>0.20784011770521182</v>
      </c>
      <c r="U203" s="44">
        <f>Aggregate_Efficiency_Decarboniz!U132</f>
        <v>0.20368719722792683</v>
      </c>
      <c r="V203" s="44">
        <f>Aggregate_Efficiency_Decarboniz!V132</f>
        <v>0.19953427675064184</v>
      </c>
      <c r="W203" s="44">
        <f>Aggregate_Efficiency_Decarboniz!W132</f>
        <v>0.19538135627335684</v>
      </c>
      <c r="X203" s="44">
        <f>Aggregate_Efficiency_Decarboniz!X132</f>
        <v>0.19122843579607007</v>
      </c>
      <c r="Y203" s="44">
        <f>Aggregate_Efficiency_Decarboniz!Y132</f>
        <v>0.18707551531878508</v>
      </c>
      <c r="Z203" s="44">
        <f>Aggregate_Efficiency_Decarboniz!Z132</f>
        <v>0.18292259484150009</v>
      </c>
      <c r="AA203" s="44">
        <f>Aggregate_Efficiency_Decarboniz!AA132</f>
        <v>0.17876967436421509</v>
      </c>
      <c r="AB203" s="44">
        <f>Aggregate_Efficiency_Decarboniz!AB132</f>
        <v>0.1746167538869301</v>
      </c>
      <c r="AC203" s="44">
        <f>Aggregate_Efficiency_Decarboniz!AC132</f>
        <v>0.1704638334096451</v>
      </c>
      <c r="AD203" s="44">
        <f>Aggregate_Efficiency_Decarboniz!AD132</f>
        <v>0.16631091293236011</v>
      </c>
      <c r="AE203" s="44">
        <f>Aggregate_Efficiency_Decarboniz!AE132</f>
        <v>0.16215799245507334</v>
      </c>
      <c r="AF203" s="44">
        <f>Aggregate_Efficiency_Decarboniz!AF132</f>
        <v>0.15800507197778835</v>
      </c>
      <c r="AG203" s="44">
        <f>Aggregate_Efficiency_Decarboniz!AG132</f>
        <v>0.15385215150050335</v>
      </c>
      <c r="AH203" s="44">
        <f>Aggregate_Efficiency_Decarboniz!AH132</f>
        <v>0.14969923102321836</v>
      </c>
      <c r="AI203" s="44">
        <f>Aggregate_Efficiency_Decarboniz!AI132</f>
        <v>0.14554631054593337</v>
      </c>
      <c r="AJ203" s="45">
        <f>Aggregate_Efficiency_Decarboniz!AJ132</f>
        <v>0.14139339006864837</v>
      </c>
    </row>
    <row r="204" spans="1:36" x14ac:dyDescent="0.3">
      <c r="A204" s="7" t="s">
        <v>103</v>
      </c>
      <c r="B204" s="51"/>
      <c r="C204" s="149">
        <f>Aggregate_Efficiency_Decarboniz!C133</f>
        <v>0.56282960683624061</v>
      </c>
      <c r="D204" s="9">
        <f>Aggregate_Efficiency_Decarboniz!D133</f>
        <v>0.45724245432720695</v>
      </c>
      <c r="E204" s="9">
        <f>Aggregate_Efficiency_Decarboniz!E133</f>
        <v>0.43618316382070099</v>
      </c>
      <c r="F204" s="9">
        <f>Aggregate_Efficiency_Decarboniz!F133</f>
        <v>0.36811129770286716</v>
      </c>
      <c r="G204" s="9">
        <f>Aggregate_Efficiency_Decarboniz!G133</f>
        <v>0.30637656411492442</v>
      </c>
      <c r="H204" s="9">
        <f>Aggregate_Efficiency_Decarboniz!H133</f>
        <v>0.36443398587027698</v>
      </c>
      <c r="I204" s="9">
        <f>Aggregate_Efficiency_Decarboniz!I133</f>
        <v>0.44103386468869776</v>
      </c>
      <c r="J204" s="9">
        <f>Aggregate_Efficiency_Decarboniz!J133</f>
        <v>0.44193417509666544</v>
      </c>
      <c r="K204" s="9">
        <f>Aggregate_Efficiency_Decarboniz!K133</f>
        <v>0.44283448550463311</v>
      </c>
      <c r="L204" s="9">
        <f>Aggregate_Efficiency_Decarboniz!L133</f>
        <v>0.44373479591260101</v>
      </c>
      <c r="M204" s="9">
        <f>Aggregate_Efficiency_Decarboniz!M133</f>
        <v>0.44463510632056868</v>
      </c>
      <c r="N204" s="9">
        <f>Aggregate_Efficiency_Decarboniz!N133</f>
        <v>0.44553541672853636</v>
      </c>
      <c r="O204" s="9">
        <f>Aggregate_Efficiency_Decarboniz!O133</f>
        <v>0.44643572713650426</v>
      </c>
      <c r="P204" s="9">
        <f>Aggregate_Efficiency_Decarboniz!P133</f>
        <v>0.44733603754447193</v>
      </c>
      <c r="Q204" s="9">
        <f>Aggregate_Efficiency_Decarboniz!Q133</f>
        <v>0.44823634795243961</v>
      </c>
      <c r="R204" s="9">
        <f>Aggregate_Efficiency_Decarboniz!R133</f>
        <v>0.4491366583604075</v>
      </c>
      <c r="S204" s="9">
        <f>Aggregate_Efficiency_Decarboniz!S133</f>
        <v>0.45003696876837518</v>
      </c>
      <c r="T204" s="9">
        <f>Aggregate_Efficiency_Decarboniz!T133</f>
        <v>0.45093727917634285</v>
      </c>
      <c r="U204" s="9">
        <f>Aggregate_Efficiency_Decarboniz!U133</f>
        <v>0.45183758958431075</v>
      </c>
      <c r="V204" s="9">
        <f>Aggregate_Efficiency_Decarboniz!V133</f>
        <v>0.45273789999227843</v>
      </c>
      <c r="W204" s="9">
        <f>Aggregate_Efficiency_Decarboniz!W133</f>
        <v>0.4536382104002461</v>
      </c>
      <c r="X204" s="9">
        <f>Aggregate_Efficiency_Decarboniz!X133</f>
        <v>0.454538520808214</v>
      </c>
      <c r="Y204" s="9">
        <f>Aggregate_Efficiency_Decarboniz!Y133</f>
        <v>0.45543883121618167</v>
      </c>
      <c r="Z204" s="9">
        <f>Aggregate_Efficiency_Decarboniz!Z133</f>
        <v>0.45633914162414935</v>
      </c>
      <c r="AA204" s="9">
        <f>Aggregate_Efficiency_Decarboniz!AA133</f>
        <v>0.45723945203211724</v>
      </c>
      <c r="AB204" s="9">
        <f>Aggregate_Efficiency_Decarboniz!AB133</f>
        <v>0.45813976244008492</v>
      </c>
      <c r="AC204" s="9">
        <f>Aggregate_Efficiency_Decarboniz!AC133</f>
        <v>0.45904007284805259</v>
      </c>
      <c r="AD204" s="9">
        <f>Aggregate_Efficiency_Decarboniz!AD133</f>
        <v>0.45994038325602049</v>
      </c>
      <c r="AE204" s="9">
        <f>Aggregate_Efficiency_Decarboniz!AE133</f>
        <v>0.46084069366398817</v>
      </c>
      <c r="AF204" s="9">
        <f>Aggregate_Efficiency_Decarboniz!AF133</f>
        <v>0.46174100407195584</v>
      </c>
      <c r="AG204" s="9">
        <f>Aggregate_Efficiency_Decarboniz!AG133</f>
        <v>0.46264131447992374</v>
      </c>
      <c r="AH204" s="9">
        <f>Aggregate_Efficiency_Decarboniz!AH133</f>
        <v>0.46354162488789141</v>
      </c>
      <c r="AI204" s="9">
        <f>Aggregate_Efficiency_Decarboniz!AI133</f>
        <v>0.46444193529585909</v>
      </c>
      <c r="AJ204" s="10">
        <f>Aggregate_Efficiency_Decarboniz!AJ133</f>
        <v>0.46534224570382698</v>
      </c>
    </row>
    <row r="205" spans="1:36" x14ac:dyDescent="0.3">
      <c r="A205" s="7" t="s">
        <v>104</v>
      </c>
      <c r="B205" s="51"/>
      <c r="C205" s="149">
        <f>Aggregate_Efficiency_Decarboniz!C134</f>
        <v>0.3374428037644614</v>
      </c>
      <c r="D205" s="9">
        <f>Aggregate_Efficiency_Decarboniz!D134</f>
        <v>0.28750793712046535</v>
      </c>
      <c r="E205" s="9">
        <f>Aggregate_Efficiency_Decarboniz!E134</f>
        <v>0.27937270664115921</v>
      </c>
      <c r="F205" s="9">
        <f>Aggregate_Efficiency_Decarboniz!F134</f>
        <v>0.34919666125853438</v>
      </c>
      <c r="G205" s="9">
        <f>Aggregate_Efficiency_Decarboniz!G134</f>
        <v>0.33724285467229342</v>
      </c>
      <c r="H205" s="9">
        <f>Aggregate_Efficiency_Decarboniz!H134</f>
        <v>0.17910958964885096</v>
      </c>
      <c r="I205" s="9">
        <f>Aggregate_Efficiency_Decarboniz!I134</f>
        <v>0.30544306556028289</v>
      </c>
      <c r="J205" s="9">
        <f>Aggregate_Efficiency_Decarboniz!J134</f>
        <v>0.3086955962621083</v>
      </c>
      <c r="K205" s="9">
        <f>Aggregate_Efficiency_Decarboniz!K134</f>
        <v>0.31194812696393459</v>
      </c>
      <c r="L205" s="9">
        <f>Aggregate_Efficiency_Decarboniz!L134</f>
        <v>0.31520065766576089</v>
      </c>
      <c r="M205" s="9">
        <f>Aggregate_Efficiency_Decarboniz!M134</f>
        <v>0.31845318836758629</v>
      </c>
      <c r="N205" s="9">
        <f>Aggregate_Efficiency_Decarboniz!N134</f>
        <v>0.32170571906941259</v>
      </c>
      <c r="O205" s="9">
        <f>Aggregate_Efficiency_Decarboniz!O134</f>
        <v>0.32495824977123888</v>
      </c>
      <c r="P205" s="9">
        <f>Aggregate_Efficiency_Decarboniz!P134</f>
        <v>0.32821078047306429</v>
      </c>
      <c r="Q205" s="9">
        <f>Aggregate_Efficiency_Decarboniz!Q134</f>
        <v>0.33146331117489058</v>
      </c>
      <c r="R205" s="9">
        <f>Aggregate_Efficiency_Decarboniz!R134</f>
        <v>0.33471584187671599</v>
      </c>
      <c r="S205" s="9">
        <f>Aggregate_Efficiency_Decarboniz!S134</f>
        <v>0.33796837257854229</v>
      </c>
      <c r="T205" s="9">
        <f>Aggregate_Efficiency_Decarboniz!T134</f>
        <v>0.34122090328036858</v>
      </c>
      <c r="U205" s="9">
        <f>Aggregate_Efficiency_Decarboniz!U134</f>
        <v>0.34447343398219399</v>
      </c>
      <c r="V205" s="9">
        <f>Aggregate_Efficiency_Decarboniz!V134</f>
        <v>0.34772596468402028</v>
      </c>
      <c r="W205" s="9">
        <f>Aggregate_Efficiency_Decarboniz!W134</f>
        <v>0.35097849538584658</v>
      </c>
      <c r="X205" s="9">
        <f>Aggregate_Efficiency_Decarboniz!X134</f>
        <v>0.35423102608767199</v>
      </c>
      <c r="Y205" s="9">
        <f>Aggregate_Efficiency_Decarboniz!Y134</f>
        <v>0.35748355678949828</v>
      </c>
      <c r="Z205" s="9">
        <f>Aggregate_Efficiency_Decarboniz!Z134</f>
        <v>0.36073608749132458</v>
      </c>
      <c r="AA205" s="9">
        <f>Aggregate_Efficiency_Decarboniz!AA134</f>
        <v>0.36398861819314998</v>
      </c>
      <c r="AB205" s="9">
        <f>Aggregate_Efficiency_Decarboniz!AB134</f>
        <v>0.36724114889497628</v>
      </c>
      <c r="AC205" s="9">
        <f>Aggregate_Efficiency_Decarboniz!AC134</f>
        <v>0.37049367959680257</v>
      </c>
      <c r="AD205" s="9">
        <f>Aggregate_Efficiency_Decarboniz!AD134</f>
        <v>0.37374621029862798</v>
      </c>
      <c r="AE205" s="9">
        <f>Aggregate_Efficiency_Decarboniz!AE134</f>
        <v>0.37699874100045427</v>
      </c>
      <c r="AF205" s="9">
        <f>Aggregate_Efficiency_Decarboniz!AF134</f>
        <v>0.38025127170228057</v>
      </c>
      <c r="AG205" s="9">
        <f>Aggregate_Efficiency_Decarboniz!AG134</f>
        <v>0.38350380240410598</v>
      </c>
      <c r="AH205" s="9">
        <f>Aggregate_Efficiency_Decarboniz!AH134</f>
        <v>0.38675633310593227</v>
      </c>
      <c r="AI205" s="9">
        <f>Aggregate_Efficiency_Decarboniz!AI134</f>
        <v>0.39000886380775857</v>
      </c>
      <c r="AJ205" s="10">
        <f>Aggregate_Efficiency_Decarboniz!AJ134</f>
        <v>0.39326139450958397</v>
      </c>
    </row>
    <row r="206" spans="1:36" x14ac:dyDescent="0.3">
      <c r="A206" s="11" t="s">
        <v>105</v>
      </c>
      <c r="B206" s="50"/>
      <c r="C206" s="150">
        <f>Aggregate_Efficiency_Decarboniz!C135</f>
        <v>0</v>
      </c>
      <c r="D206" s="13">
        <f>Aggregate_Efficiency_Decarboniz!D135</f>
        <v>0</v>
      </c>
      <c r="E206" s="13">
        <f>Aggregate_Efficiency_Decarboniz!E135</f>
        <v>0</v>
      </c>
      <c r="F206" s="13">
        <f>Aggregate_Efficiency_Decarboniz!F135</f>
        <v>0</v>
      </c>
      <c r="G206" s="13">
        <f>Aggregate_Efficiency_Decarboniz!G135</f>
        <v>0</v>
      </c>
      <c r="H206" s="13">
        <f>Aggregate_Efficiency_Decarboniz!H135</f>
        <v>0</v>
      </c>
      <c r="I206" s="13">
        <f>Aggregate_Efficiency_Decarboniz!I135</f>
        <v>8.267956708163382E-7</v>
      </c>
      <c r="J206" s="13">
        <f>Aggregate_Efficiency_Decarboniz!J135</f>
        <v>9.0616316272829067E-7</v>
      </c>
      <c r="K206" s="13">
        <f>Aggregate_Efficiency_Decarboniz!K135</f>
        <v>9.8553065375206472E-7</v>
      </c>
      <c r="L206" s="13">
        <f>Aggregate_Efficiency_Decarboniz!L135</f>
        <v>1.0648981445537942E-6</v>
      </c>
      <c r="M206" s="13">
        <f>Aggregate_Efficiency_Decarboniz!M135</f>
        <v>1.1442656364657466E-6</v>
      </c>
      <c r="N206" s="13">
        <f>Aggregate_Efficiency_Decarboniz!N135</f>
        <v>1.2236331274895207E-6</v>
      </c>
      <c r="O206" s="13">
        <f>Aggregate_Efficiency_Decarboniz!O135</f>
        <v>1.3030006182912501E-6</v>
      </c>
      <c r="P206" s="13">
        <f>Aggregate_Efficiency_Decarboniz!P135</f>
        <v>1.3823681119795594E-6</v>
      </c>
      <c r="Q206" s="13">
        <f>Aggregate_Efficiency_Decarboniz!Q135</f>
        <v>1.4617356030033335E-6</v>
      </c>
      <c r="R206" s="13">
        <f>Aggregate_Efficiency_Decarboniz!R135</f>
        <v>1.5411030946932414E-6</v>
      </c>
      <c r="S206" s="13">
        <f>Aggregate_Efficiency_Decarboniz!S135</f>
        <v>1.6204705857170154E-6</v>
      </c>
      <c r="T206" s="13">
        <f>Aggregate_Efficiency_Decarboniz!T135</f>
        <v>1.6998380767407895E-6</v>
      </c>
      <c r="U206" s="13">
        <f>Aggregate_Efficiency_Decarboniz!U135</f>
        <v>1.7792055684306973E-6</v>
      </c>
      <c r="V206" s="13">
        <f>Aggregate_Efficiency_Decarboniz!V135</f>
        <v>1.8585730594544714E-6</v>
      </c>
      <c r="W206" s="13">
        <f>Aggregate_Efficiency_Decarboniz!W135</f>
        <v>1.9379405504782454E-6</v>
      </c>
      <c r="X206" s="13">
        <f>Aggregate_Efficiency_Decarboniz!X135</f>
        <v>2.0173080439445101E-6</v>
      </c>
      <c r="Y206" s="13">
        <f>Aggregate_Efficiency_Decarboniz!Y135</f>
        <v>2.0966755349682842E-6</v>
      </c>
      <c r="Z206" s="13">
        <f>Aggregate_Efficiency_Decarboniz!Z135</f>
        <v>2.1760430259920582E-6</v>
      </c>
      <c r="AA206" s="13">
        <f>Aggregate_Efficiency_Decarboniz!AA135</f>
        <v>2.2554105176819661E-6</v>
      </c>
      <c r="AB206" s="13">
        <f>Aggregate_Efficiency_Decarboniz!AB135</f>
        <v>2.3347780087057401E-6</v>
      </c>
      <c r="AC206" s="13">
        <f>Aggregate_Efficiency_Decarboniz!AC135</f>
        <v>2.4141454997295142E-6</v>
      </c>
      <c r="AD206" s="13">
        <f>Aggregate_Efficiency_Decarboniz!AD135</f>
        <v>2.4935129914194221E-6</v>
      </c>
      <c r="AE206" s="13">
        <f>Aggregate_Efficiency_Decarboniz!AE135</f>
        <v>2.572880484219553E-6</v>
      </c>
      <c r="AF206" s="13">
        <f>Aggregate_Efficiency_Decarboniz!AF135</f>
        <v>2.652247975243327E-6</v>
      </c>
      <c r="AG206" s="13">
        <f>Aggregate_Efficiency_Decarboniz!AG135</f>
        <v>2.7316154669332349E-6</v>
      </c>
      <c r="AH206" s="13">
        <f>Aggregate_Efficiency_Decarboniz!AH135</f>
        <v>2.8109829579570089E-6</v>
      </c>
      <c r="AI206" s="13">
        <f>Aggregate_Efficiency_Decarboniz!AI135</f>
        <v>2.890350448980783E-6</v>
      </c>
      <c r="AJ206" s="14">
        <f>Aggregate_Efficiency_Decarboniz!AJ135</f>
        <v>2.9697179406706908E-6</v>
      </c>
    </row>
    <row r="207" spans="1:36" x14ac:dyDescent="0.3">
      <c r="A207" s="7" t="s">
        <v>106</v>
      </c>
      <c r="B207" s="51"/>
      <c r="C207" s="149">
        <f>Aggregate_Efficiency_Decarboniz!C136</f>
        <v>1</v>
      </c>
      <c r="D207" s="9">
        <f>Aggregate_Efficiency_Decarboniz!D136</f>
        <v>1</v>
      </c>
      <c r="E207" s="9">
        <f>Aggregate_Efficiency_Decarboniz!E136</f>
        <v>1</v>
      </c>
      <c r="F207" s="9">
        <f>Aggregate_Efficiency_Decarboniz!F136</f>
        <v>1</v>
      </c>
      <c r="G207" s="9">
        <f>Aggregate_Efficiency_Decarboniz!G136</f>
        <v>1</v>
      </c>
      <c r="H207" s="9">
        <f>Aggregate_Efficiency_Decarboniz!H136</f>
        <v>1</v>
      </c>
      <c r="I207" s="9">
        <f>Aggregate_Efficiency_Decarboniz!I136</f>
        <v>1</v>
      </c>
      <c r="J207" s="9">
        <f>Aggregate_Efficiency_Decarboniz!J136</f>
        <v>1</v>
      </c>
      <c r="K207" s="9">
        <f>Aggregate_Efficiency_Decarboniz!K136</f>
        <v>1</v>
      </c>
      <c r="L207" s="9">
        <f>Aggregate_Efficiency_Decarboniz!L136</f>
        <v>1</v>
      </c>
      <c r="M207" s="9">
        <f>Aggregate_Efficiency_Decarboniz!M136</f>
        <v>1</v>
      </c>
      <c r="N207" s="9">
        <f>Aggregate_Efficiency_Decarboniz!N136</f>
        <v>1</v>
      </c>
      <c r="O207" s="9">
        <f>Aggregate_Efficiency_Decarboniz!O136</f>
        <v>1</v>
      </c>
      <c r="P207" s="9">
        <f>Aggregate_Efficiency_Decarboniz!P136</f>
        <v>1</v>
      </c>
      <c r="Q207" s="9">
        <f>Aggregate_Efficiency_Decarboniz!Q136</f>
        <v>1</v>
      </c>
      <c r="R207" s="9">
        <f>Aggregate_Efficiency_Decarboniz!R136</f>
        <v>1</v>
      </c>
      <c r="S207" s="9">
        <f>Aggregate_Efficiency_Decarboniz!S136</f>
        <v>1</v>
      </c>
      <c r="T207" s="9">
        <f>Aggregate_Efficiency_Decarboniz!T136</f>
        <v>1</v>
      </c>
      <c r="U207" s="9">
        <f>Aggregate_Efficiency_Decarboniz!U136</f>
        <v>1</v>
      </c>
      <c r="V207" s="9">
        <f>Aggregate_Efficiency_Decarboniz!V136</f>
        <v>1</v>
      </c>
      <c r="W207" s="9">
        <f>Aggregate_Efficiency_Decarboniz!W136</f>
        <v>1</v>
      </c>
      <c r="X207" s="9">
        <f>Aggregate_Efficiency_Decarboniz!X136</f>
        <v>1</v>
      </c>
      <c r="Y207" s="9">
        <f>Aggregate_Efficiency_Decarboniz!Y136</f>
        <v>1</v>
      </c>
      <c r="Z207" s="9">
        <f>Aggregate_Efficiency_Decarboniz!Z136</f>
        <v>1</v>
      </c>
      <c r="AA207" s="9">
        <f>Aggregate_Efficiency_Decarboniz!AA136</f>
        <v>1</v>
      </c>
      <c r="AB207" s="9">
        <f>Aggregate_Efficiency_Decarboniz!AB136</f>
        <v>1</v>
      </c>
      <c r="AC207" s="9">
        <f>Aggregate_Efficiency_Decarboniz!AC136</f>
        <v>1</v>
      </c>
      <c r="AD207" s="9">
        <f>Aggregate_Efficiency_Decarboniz!AD136</f>
        <v>1</v>
      </c>
      <c r="AE207" s="9">
        <f>Aggregate_Efficiency_Decarboniz!AE136</f>
        <v>1</v>
      </c>
      <c r="AF207" s="9">
        <f>Aggregate_Efficiency_Decarboniz!AF136</f>
        <v>1</v>
      </c>
      <c r="AG207" s="9">
        <f>Aggregate_Efficiency_Decarboniz!AG136</f>
        <v>1</v>
      </c>
      <c r="AH207" s="9">
        <f>Aggregate_Efficiency_Decarboniz!AH136</f>
        <v>1</v>
      </c>
      <c r="AI207" s="9">
        <f>Aggregate_Efficiency_Decarboniz!AI136</f>
        <v>1</v>
      </c>
      <c r="AJ207" s="10">
        <f>Aggregate_Efficiency_Decarboniz!AJ136</f>
        <v>1</v>
      </c>
    </row>
    <row r="208" spans="1:36" x14ac:dyDescent="0.3">
      <c r="A208" s="37" t="s">
        <v>459</v>
      </c>
      <c r="B208" s="167"/>
      <c r="C208" s="164">
        <f>Aggregate_Efficiency_Decarboniz!C137</f>
        <v>0</v>
      </c>
      <c r="D208" s="165">
        <f>Aggregate_Efficiency_Decarboniz!D137</f>
        <v>0</v>
      </c>
      <c r="E208" s="165">
        <f>Aggregate_Efficiency_Decarboniz!E137</f>
        <v>0</v>
      </c>
      <c r="F208" s="165">
        <f>Aggregate_Efficiency_Decarboniz!F137</f>
        <v>0</v>
      </c>
      <c r="G208" s="165">
        <f>Aggregate_Efficiency_Decarboniz!G137</f>
        <v>0</v>
      </c>
      <c r="H208" s="165">
        <f>Aggregate_Efficiency_Decarboniz!H137</f>
        <v>0</v>
      </c>
      <c r="I208" s="165">
        <f>Aggregate_Efficiency_Decarboniz!I137</f>
        <v>1</v>
      </c>
      <c r="J208" s="165">
        <f>Aggregate_Efficiency_Decarboniz!J137</f>
        <v>1</v>
      </c>
      <c r="K208" s="165">
        <f>Aggregate_Efficiency_Decarboniz!K137</f>
        <v>1</v>
      </c>
      <c r="L208" s="165">
        <f>Aggregate_Efficiency_Decarboniz!L137</f>
        <v>1</v>
      </c>
      <c r="M208" s="165">
        <f>Aggregate_Efficiency_Decarboniz!M137</f>
        <v>1</v>
      </c>
      <c r="N208" s="165">
        <f>Aggregate_Efficiency_Decarboniz!N137</f>
        <v>1</v>
      </c>
      <c r="O208" s="165">
        <f>Aggregate_Efficiency_Decarboniz!O137</f>
        <v>1</v>
      </c>
      <c r="P208" s="165">
        <f>Aggregate_Efficiency_Decarboniz!P137</f>
        <v>1</v>
      </c>
      <c r="Q208" s="165">
        <f>Aggregate_Efficiency_Decarboniz!Q137</f>
        <v>1</v>
      </c>
      <c r="R208" s="165">
        <f>Aggregate_Efficiency_Decarboniz!R137</f>
        <v>1</v>
      </c>
      <c r="S208" s="165">
        <f>Aggregate_Efficiency_Decarboniz!S137</f>
        <v>1</v>
      </c>
      <c r="T208" s="165">
        <f>Aggregate_Efficiency_Decarboniz!T137</f>
        <v>1</v>
      </c>
      <c r="U208" s="165">
        <f>Aggregate_Efficiency_Decarboniz!U137</f>
        <v>1</v>
      </c>
      <c r="V208" s="165">
        <f>Aggregate_Efficiency_Decarboniz!V137</f>
        <v>1</v>
      </c>
      <c r="W208" s="165">
        <f>Aggregate_Efficiency_Decarboniz!W137</f>
        <v>1</v>
      </c>
      <c r="X208" s="165">
        <f>Aggregate_Efficiency_Decarboniz!X137</f>
        <v>1</v>
      </c>
      <c r="Y208" s="165">
        <f>Aggregate_Efficiency_Decarboniz!Y137</f>
        <v>1</v>
      </c>
      <c r="Z208" s="165">
        <f>Aggregate_Efficiency_Decarboniz!Z137</f>
        <v>1</v>
      </c>
      <c r="AA208" s="165">
        <f>Aggregate_Efficiency_Decarboniz!AA137</f>
        <v>1</v>
      </c>
      <c r="AB208" s="165">
        <f>Aggregate_Efficiency_Decarboniz!AB137</f>
        <v>1</v>
      </c>
      <c r="AC208" s="165">
        <f>Aggregate_Efficiency_Decarboniz!AC137</f>
        <v>1</v>
      </c>
      <c r="AD208" s="165">
        <f>Aggregate_Efficiency_Decarboniz!AD137</f>
        <v>1</v>
      </c>
      <c r="AE208" s="165">
        <f>Aggregate_Efficiency_Decarboniz!AE137</f>
        <v>1</v>
      </c>
      <c r="AF208" s="165">
        <f>Aggregate_Efficiency_Decarboniz!AF137</f>
        <v>1</v>
      </c>
      <c r="AG208" s="165">
        <f>Aggregate_Efficiency_Decarboniz!AG137</f>
        <v>1</v>
      </c>
      <c r="AH208" s="165">
        <f>Aggregate_Efficiency_Decarboniz!AH137</f>
        <v>1</v>
      </c>
      <c r="AI208" s="165">
        <f>Aggregate_Efficiency_Decarboniz!AI137</f>
        <v>1</v>
      </c>
      <c r="AJ208" s="166">
        <f>Aggregate_Efficiency_Decarboniz!AJ137</f>
        <v>1</v>
      </c>
    </row>
    <row r="209" spans="1:36" x14ac:dyDescent="0.3">
      <c r="A209" s="7" t="s">
        <v>44</v>
      </c>
      <c r="B209" s="51"/>
      <c r="C209" s="149">
        <f>Aggregate_Efficiency_Decarboniz!C138</f>
        <v>1</v>
      </c>
      <c r="D209" s="9">
        <f>Aggregate_Efficiency_Decarboniz!D138</f>
        <v>1</v>
      </c>
      <c r="E209" s="9">
        <f>Aggregate_Efficiency_Decarboniz!E138</f>
        <v>1</v>
      </c>
      <c r="F209" s="9">
        <f>Aggregate_Efficiency_Decarboniz!F138</f>
        <v>1</v>
      </c>
      <c r="G209" s="9">
        <f>Aggregate_Efficiency_Decarboniz!G138</f>
        <v>1</v>
      </c>
      <c r="H209" s="9">
        <f>Aggregate_Efficiency_Decarboniz!H138</f>
        <v>1</v>
      </c>
      <c r="I209" s="9">
        <f>Aggregate_Efficiency_Decarboniz!I138</f>
        <v>1</v>
      </c>
      <c r="J209" s="9">
        <f>Aggregate_Efficiency_Decarboniz!J138</f>
        <v>1</v>
      </c>
      <c r="K209" s="9">
        <f>Aggregate_Efficiency_Decarboniz!K138</f>
        <v>1</v>
      </c>
      <c r="L209" s="9">
        <f>Aggregate_Efficiency_Decarboniz!L138</f>
        <v>1</v>
      </c>
      <c r="M209" s="9">
        <f>Aggregate_Efficiency_Decarboniz!M138</f>
        <v>1</v>
      </c>
      <c r="N209" s="9">
        <f>Aggregate_Efficiency_Decarboniz!N138</f>
        <v>1</v>
      </c>
      <c r="O209" s="9">
        <f>Aggregate_Efficiency_Decarboniz!O138</f>
        <v>1</v>
      </c>
      <c r="P209" s="9">
        <f>Aggregate_Efficiency_Decarboniz!P138</f>
        <v>1</v>
      </c>
      <c r="Q209" s="9">
        <f>Aggregate_Efficiency_Decarboniz!Q138</f>
        <v>1</v>
      </c>
      <c r="R209" s="9">
        <f>Aggregate_Efficiency_Decarboniz!R138</f>
        <v>1</v>
      </c>
      <c r="S209" s="9">
        <f>Aggregate_Efficiency_Decarboniz!S138</f>
        <v>1</v>
      </c>
      <c r="T209" s="9">
        <f>Aggregate_Efficiency_Decarboniz!T138</f>
        <v>1</v>
      </c>
      <c r="U209" s="9">
        <f>Aggregate_Efficiency_Decarboniz!U138</f>
        <v>1</v>
      </c>
      <c r="V209" s="9">
        <f>Aggregate_Efficiency_Decarboniz!V138</f>
        <v>1</v>
      </c>
      <c r="W209" s="9">
        <f>Aggregate_Efficiency_Decarboniz!W138</f>
        <v>1</v>
      </c>
      <c r="X209" s="9">
        <f>Aggregate_Efficiency_Decarboniz!X138</f>
        <v>1</v>
      </c>
      <c r="Y209" s="9">
        <f>Aggregate_Efficiency_Decarboniz!Y138</f>
        <v>1</v>
      </c>
      <c r="Z209" s="9">
        <f>Aggregate_Efficiency_Decarboniz!Z138</f>
        <v>1</v>
      </c>
      <c r="AA209" s="9">
        <f>Aggregate_Efficiency_Decarboniz!AA138</f>
        <v>1</v>
      </c>
      <c r="AB209" s="9">
        <f>Aggregate_Efficiency_Decarboniz!AB138</f>
        <v>1</v>
      </c>
      <c r="AC209" s="9">
        <f>Aggregate_Efficiency_Decarboniz!AC138</f>
        <v>1</v>
      </c>
      <c r="AD209" s="9">
        <f>Aggregate_Efficiency_Decarboniz!AD138</f>
        <v>1</v>
      </c>
      <c r="AE209" s="9">
        <f>Aggregate_Efficiency_Decarboniz!AE138</f>
        <v>1</v>
      </c>
      <c r="AF209" s="9">
        <f>Aggregate_Efficiency_Decarboniz!AF138</f>
        <v>1</v>
      </c>
      <c r="AG209" s="9">
        <f>Aggregate_Efficiency_Decarboniz!AG138</f>
        <v>1</v>
      </c>
      <c r="AH209" s="9">
        <f>Aggregate_Efficiency_Decarboniz!AH138</f>
        <v>1</v>
      </c>
      <c r="AI209" s="9">
        <f>Aggregate_Efficiency_Decarboniz!AI138</f>
        <v>1</v>
      </c>
      <c r="AJ209" s="10">
        <f>Aggregate_Efficiency_Decarboniz!AJ138</f>
        <v>1</v>
      </c>
    </row>
    <row r="210" spans="1:36" x14ac:dyDescent="0.3">
      <c r="A210" s="16" t="s">
        <v>107</v>
      </c>
      <c r="B210" s="49"/>
      <c r="C210" s="148">
        <f>Aggregate_Efficiency_Decarboniz!C139</f>
        <v>3.090859864921228E-2</v>
      </c>
      <c r="D210" s="44">
        <f>Aggregate_Efficiency_Decarboniz!D139</f>
        <v>3.2605951935379983E-2</v>
      </c>
      <c r="E210" s="44">
        <f>Aggregate_Efficiency_Decarboniz!E139</f>
        <v>2.9665838098536606E-2</v>
      </c>
      <c r="F210" s="44">
        <f>Aggregate_Efficiency_Decarboniz!F139</f>
        <v>1.8632455293090489E-2</v>
      </c>
      <c r="G210" s="44">
        <f>Aggregate_Efficiency_Decarboniz!G139</f>
        <v>2.2773189768742496E-2</v>
      </c>
      <c r="H210" s="44">
        <f>Aggregate_Efficiency_Decarboniz!H139</f>
        <v>2.6239840598952832E-2</v>
      </c>
      <c r="I210" s="44">
        <f>Aggregate_Efficiency_Decarboniz!I139</f>
        <v>4.8516989148990233E-2</v>
      </c>
      <c r="J210" s="44">
        <f>Aggregate_Efficiency_Decarboniz!J139</f>
        <v>7.0794137699027634E-2</v>
      </c>
      <c r="K210" s="44">
        <f>Aggregate_Efficiency_Decarboniz!K139</f>
        <v>9.3071286249065036E-2</v>
      </c>
      <c r="L210" s="44">
        <f>Aggregate_Efficiency_Decarboniz!L139</f>
        <v>0.11534843479910244</v>
      </c>
      <c r="M210" s="44">
        <f>Aggregate_Efficiency_Decarboniz!M139</f>
        <v>0.13762558334913982</v>
      </c>
      <c r="N210" s="44">
        <f>Aggregate_Efficiency_Decarboniz!N139</f>
        <v>0.15990273189917725</v>
      </c>
      <c r="O210" s="44">
        <f>Aggregate_Efficiency_Decarboniz!O139</f>
        <v>0.18217988044921463</v>
      </c>
      <c r="P210" s="44">
        <f>Aggregate_Efficiency_Decarboniz!P139</f>
        <v>0.20445702899925206</v>
      </c>
      <c r="Q210" s="44">
        <f>Aggregate_Efficiency_Decarboniz!Q139</f>
        <v>0.22673417754928943</v>
      </c>
      <c r="R210" s="44">
        <f>Aggregate_Efficiency_Decarboniz!R139</f>
        <v>0.24901132609932686</v>
      </c>
      <c r="S210" s="44">
        <f>Aggregate_Efficiency_Decarboniz!S139</f>
        <v>0.27128847464936423</v>
      </c>
      <c r="T210" s="44">
        <f>Aggregate_Efficiency_Decarboniz!T139</f>
        <v>0.29356562319940166</v>
      </c>
      <c r="U210" s="44">
        <f>Aggregate_Efficiency_Decarboniz!U139</f>
        <v>0.31584277174943909</v>
      </c>
      <c r="V210" s="44">
        <f>Aggregate_Efficiency_Decarboniz!V139</f>
        <v>0.33811992029947646</v>
      </c>
      <c r="W210" s="44">
        <f>Aggregate_Efficiency_Decarboniz!W139</f>
        <v>0.36039706884951384</v>
      </c>
      <c r="X210" s="44">
        <f>Aggregate_Efficiency_Decarboniz!X139</f>
        <v>0.38267421739955126</v>
      </c>
      <c r="Y210" s="44">
        <f>Aggregate_Efficiency_Decarboniz!Y139</f>
        <v>0.40495136594958869</v>
      </c>
      <c r="Z210" s="44">
        <f>Aggregate_Efficiency_Decarboniz!Z139</f>
        <v>0.42722851449962607</v>
      </c>
      <c r="AA210" s="44">
        <f>Aggregate_Efficiency_Decarboniz!AA139</f>
        <v>0.44950566304966344</v>
      </c>
      <c r="AB210" s="44">
        <f>Aggregate_Efficiency_Decarboniz!AB139</f>
        <v>0.47178281159970087</v>
      </c>
      <c r="AC210" s="44">
        <f>Aggregate_Efficiency_Decarboniz!AC139</f>
        <v>0.49405996014973824</v>
      </c>
      <c r="AD210" s="44">
        <f>Aggregate_Efficiency_Decarboniz!AD139</f>
        <v>0.51633710869977567</v>
      </c>
      <c r="AE210" s="44">
        <f>Aggregate_Efficiency_Decarboniz!AE139</f>
        <v>0.53861425724981304</v>
      </c>
      <c r="AF210" s="44">
        <f>Aggregate_Efficiency_Decarboniz!AF139</f>
        <v>0.56089140579985042</v>
      </c>
      <c r="AG210" s="44">
        <f>Aggregate_Efficiency_Decarboniz!AG139</f>
        <v>0.58316855434988779</v>
      </c>
      <c r="AH210" s="44">
        <f>Aggregate_Efficiency_Decarboniz!AH139</f>
        <v>0.60544570289992528</v>
      </c>
      <c r="AI210" s="44">
        <f>Aggregate_Efficiency_Decarboniz!AI139</f>
        <v>0.62772285144996265</v>
      </c>
      <c r="AJ210" s="45">
        <f>Aggregate_Efficiency_Decarboniz!AJ139</f>
        <v>0.65</v>
      </c>
    </row>
    <row r="211" spans="1:36" x14ac:dyDescent="0.3">
      <c r="A211" s="7" t="s">
        <v>108</v>
      </c>
      <c r="B211" s="51"/>
      <c r="C211" s="149">
        <f>Aggregate_Efficiency_Decarboniz!C140</f>
        <v>0.20558038035197626</v>
      </c>
      <c r="D211" s="9">
        <f>Aggregate_Efficiency_Decarboniz!D140</f>
        <v>0.20186509352668272</v>
      </c>
      <c r="E211" s="9">
        <f>Aggregate_Efficiency_Decarboniz!E140</f>
        <v>0.20455616265000137</v>
      </c>
      <c r="F211" s="9">
        <f>Aggregate_Efficiency_Decarboniz!F140</f>
        <v>0.2028098877017907</v>
      </c>
      <c r="G211" s="9">
        <f>Aggregate_Efficiency_Decarboniz!G140</f>
        <v>0.20468216048112892</v>
      </c>
      <c r="H211" s="9">
        <f>Aggregate_Efficiency_Decarboniz!H140</f>
        <v>0.20992122997197776</v>
      </c>
      <c r="I211" s="9">
        <f>Aggregate_Efficiency_Decarboniz!I140</f>
        <v>0.20599547175869284</v>
      </c>
      <c r="J211" s="9">
        <f>Aggregate_Efficiency_Decarboniz!J140</f>
        <v>0.20206971354540793</v>
      </c>
      <c r="K211" s="9">
        <f>Aggregate_Efficiency_Decarboniz!K140</f>
        <v>0.19814395533212301</v>
      </c>
      <c r="L211" s="9">
        <f>Aggregate_Efficiency_Decarboniz!L140</f>
        <v>0.19421819711883809</v>
      </c>
      <c r="M211" s="9">
        <f>Aggregate_Efficiency_Decarboniz!M140</f>
        <v>0.19029243890555317</v>
      </c>
      <c r="N211" s="9">
        <f>Aggregate_Efficiency_Decarboniz!N140</f>
        <v>0.18636668069226825</v>
      </c>
      <c r="O211" s="9">
        <f>Aggregate_Efficiency_Decarboniz!O140</f>
        <v>0.18244092247898333</v>
      </c>
      <c r="P211" s="9">
        <f>Aggregate_Efficiency_Decarboniz!P140</f>
        <v>0.17851516426569841</v>
      </c>
      <c r="Q211" s="9">
        <f>Aggregate_Efficiency_Decarboniz!Q140</f>
        <v>0.17458940605241349</v>
      </c>
      <c r="R211" s="9">
        <f>Aggregate_Efficiency_Decarboniz!R140</f>
        <v>0.17066364783912857</v>
      </c>
      <c r="S211" s="9">
        <f>Aggregate_Efficiency_Decarboniz!S140</f>
        <v>0.16673788962584363</v>
      </c>
      <c r="T211" s="9">
        <f>Aggregate_Efficiency_Decarboniz!T140</f>
        <v>0.16281213141255874</v>
      </c>
      <c r="U211" s="9">
        <f>Aggregate_Efficiency_Decarboniz!U140</f>
        <v>0.15888637319927379</v>
      </c>
      <c r="V211" s="9">
        <f>Aggregate_Efficiency_Decarboniz!V140</f>
        <v>0.1549606149859889</v>
      </c>
      <c r="W211" s="9">
        <f>Aggregate_Efficiency_Decarboniz!W140</f>
        <v>0.15103485677270395</v>
      </c>
      <c r="X211" s="9">
        <f>Aggregate_Efficiency_Decarboniz!X140</f>
        <v>0.14710909855941906</v>
      </c>
      <c r="Y211" s="9">
        <f>Aggregate_Efficiency_Decarboniz!Y140</f>
        <v>0.14318334034613411</v>
      </c>
      <c r="Z211" s="9">
        <f>Aggregate_Efficiency_Decarboniz!Z140</f>
        <v>0.13925758213284922</v>
      </c>
      <c r="AA211" s="9">
        <f>Aggregate_Efficiency_Decarboniz!AA140</f>
        <v>0.13533182391956428</v>
      </c>
      <c r="AB211" s="9">
        <f>Aggregate_Efficiency_Decarboniz!AB140</f>
        <v>0.13140606570627938</v>
      </c>
      <c r="AC211" s="9">
        <f>Aggregate_Efficiency_Decarboniz!AC140</f>
        <v>0.12748030749299444</v>
      </c>
      <c r="AD211" s="9">
        <f>Aggregate_Efficiency_Decarboniz!AD140</f>
        <v>0.12355454927970952</v>
      </c>
      <c r="AE211" s="9">
        <f>Aggregate_Efficiency_Decarboniz!AE140</f>
        <v>0.1196287910664246</v>
      </c>
      <c r="AF211" s="9">
        <f>Aggregate_Efficiency_Decarboniz!AF140</f>
        <v>0.11570303285313968</v>
      </c>
      <c r="AG211" s="9">
        <f>Aggregate_Efficiency_Decarboniz!AG140</f>
        <v>0.11177727463985478</v>
      </c>
      <c r="AH211" s="9">
        <f>Aggregate_Efficiency_Decarboniz!AH140</f>
        <v>0.10785151642656984</v>
      </c>
      <c r="AI211" s="9">
        <f>Aggregate_Efficiency_Decarboniz!AI140</f>
        <v>0.10392575821328492</v>
      </c>
      <c r="AJ211" s="10">
        <f>Aggregate_Efficiency_Decarboniz!AJ140</f>
        <v>0.1</v>
      </c>
    </row>
    <row r="212" spans="1:36" x14ac:dyDescent="0.3">
      <c r="A212" s="7" t="s">
        <v>46</v>
      </c>
      <c r="B212" s="51"/>
      <c r="C212" s="149">
        <f>Aggregate_Efficiency_Decarboniz!C141</f>
        <v>0.74590383556286211</v>
      </c>
      <c r="D212" s="9">
        <f>Aggregate_Efficiency_Decarboniz!D141</f>
        <v>0.74730152236545477</v>
      </c>
      <c r="E212" s="9">
        <f>Aggregate_Efficiency_Decarboniz!E141</f>
        <v>0.75045953519132846</v>
      </c>
      <c r="F212" s="9">
        <f>Aggregate_Efficiency_Decarboniz!F141</f>
        <v>0.76538493038765365</v>
      </c>
      <c r="G212" s="9">
        <f>Aggregate_Efficiency_Decarboniz!G141</f>
        <v>0.75844961453914539</v>
      </c>
      <c r="H212" s="9">
        <f>Aggregate_Efficiency_Decarboniz!H141</f>
        <v>0.74910641111441156</v>
      </c>
      <c r="I212" s="9">
        <f>Aggregate_Efficiency_Decarboniz!I141</f>
        <v>0.72413832500318254</v>
      </c>
      <c r="J212" s="9">
        <f>Aggregate_Efficiency_Decarboniz!J141</f>
        <v>0.69917023889195362</v>
      </c>
      <c r="K212" s="9">
        <f>Aggregate_Efficiency_Decarboniz!K141</f>
        <v>0.6742021527807246</v>
      </c>
      <c r="L212" s="9">
        <f>Aggregate_Efficiency_Decarboniz!L141</f>
        <v>0.64923406666949568</v>
      </c>
      <c r="M212" s="9">
        <f>Aggregate_Efficiency_Decarboniz!M141</f>
        <v>0.62426598055826665</v>
      </c>
      <c r="N212" s="9">
        <f>Aggregate_Efficiency_Decarboniz!N141</f>
        <v>0.59929789444703763</v>
      </c>
      <c r="O212" s="9">
        <f>Aggregate_Efficiency_Decarboniz!O141</f>
        <v>0.57432980833580871</v>
      </c>
      <c r="P212" s="9">
        <f>Aggregate_Efficiency_Decarboniz!P141</f>
        <v>0.54936172222457968</v>
      </c>
      <c r="Q212" s="9">
        <f>Aggregate_Efficiency_Decarboniz!Q141</f>
        <v>0.52439363611335077</v>
      </c>
      <c r="R212" s="9">
        <f>Aggregate_Efficiency_Decarboniz!R141</f>
        <v>0.49942555000212174</v>
      </c>
      <c r="S212" s="9">
        <f>Aggregate_Efficiency_Decarboniz!S141</f>
        <v>0.47445746389089277</v>
      </c>
      <c r="T212" s="9">
        <f>Aggregate_Efficiency_Decarboniz!T141</f>
        <v>0.44948937777966375</v>
      </c>
      <c r="U212" s="9">
        <f>Aggregate_Efficiency_Decarboniz!U141</f>
        <v>0.42452129166843483</v>
      </c>
      <c r="V212" s="9">
        <f>Aggregate_Efficiency_Decarboniz!V141</f>
        <v>0.3995532055572058</v>
      </c>
      <c r="W212" s="9">
        <f>Aggregate_Efficiency_Decarboniz!W141</f>
        <v>0.37458511944597683</v>
      </c>
      <c r="X212" s="9">
        <f>Aggregate_Efficiency_Decarboniz!X141</f>
        <v>0.34961703333474786</v>
      </c>
      <c r="Y212" s="9">
        <f>Aggregate_Efficiency_Decarboniz!Y141</f>
        <v>0.32464894722351884</v>
      </c>
      <c r="Z212" s="9">
        <f>Aggregate_Efficiency_Decarboniz!Z141</f>
        <v>0.29968086111228986</v>
      </c>
      <c r="AA212" s="9">
        <f>Aggregate_Efficiency_Decarboniz!AA141</f>
        <v>0.27471277500106089</v>
      </c>
      <c r="AB212" s="9">
        <f>Aggregate_Efficiency_Decarboniz!AB141</f>
        <v>0.24974468888983192</v>
      </c>
      <c r="AC212" s="9">
        <f>Aggregate_Efficiency_Decarboniz!AC141</f>
        <v>0.2247766027786029</v>
      </c>
      <c r="AD212" s="9">
        <f>Aggregate_Efficiency_Decarboniz!AD141</f>
        <v>0.19980851666737398</v>
      </c>
      <c r="AE212" s="9">
        <f>Aggregate_Efficiency_Decarboniz!AE141</f>
        <v>0.17484043055614507</v>
      </c>
      <c r="AF212" s="9">
        <f>Aggregate_Efficiency_Decarboniz!AF141</f>
        <v>0.14987234444491593</v>
      </c>
      <c r="AG212" s="9">
        <f>Aggregate_Efficiency_Decarboniz!AG141</f>
        <v>0.12490425833368701</v>
      </c>
      <c r="AH212" s="9">
        <f>Aggregate_Efficiency_Decarboniz!AH141</f>
        <v>9.9936172222458097E-2</v>
      </c>
      <c r="AI212" s="9">
        <f>Aggregate_Efficiency_Decarboniz!AI141</f>
        <v>7.496808611122896E-2</v>
      </c>
      <c r="AJ212" s="10">
        <f>Aggregate_Efficiency_Decarboniz!AJ141</f>
        <v>0.05</v>
      </c>
    </row>
    <row r="213" spans="1:36" x14ac:dyDescent="0.3">
      <c r="A213" s="11" t="s">
        <v>45</v>
      </c>
      <c r="B213" s="50"/>
      <c r="C213" s="150">
        <f>Aggregate_Efficiency_Decarboniz!C142</f>
        <v>1.7607185435949357E-2</v>
      </c>
      <c r="D213" s="13">
        <f>Aggregate_Efficiency_Decarboniz!D142</f>
        <v>1.8227432172482523E-2</v>
      </c>
      <c r="E213" s="13">
        <f>Aggregate_Efficiency_Decarboniz!E142</f>
        <v>1.5318464060133681E-2</v>
      </c>
      <c r="F213" s="13">
        <f>Aggregate_Efficiency_Decarboniz!F142</f>
        <v>1.3172726617465148E-2</v>
      </c>
      <c r="G213" s="13">
        <f>Aggregate_Efficiency_Decarboniz!G142</f>
        <v>1.4095035210983228E-2</v>
      </c>
      <c r="H213" s="13">
        <f>Aggregate_Efficiency_Decarboniz!H142</f>
        <v>1.473251831465781E-2</v>
      </c>
      <c r="I213" s="13">
        <f>Aggregate_Efficiency_Decarboniz!I142</f>
        <v>2.1349214089134316E-2</v>
      </c>
      <c r="J213" s="13">
        <f>Aggregate_Efficiency_Decarboniz!J142</f>
        <v>2.7965909863610826E-2</v>
      </c>
      <c r="K213" s="13">
        <f>Aggregate_Efficiency_Decarboniz!K142</f>
        <v>3.4582605638087335E-2</v>
      </c>
      <c r="L213" s="13">
        <f>Aggregate_Efficiency_Decarboniz!L142</f>
        <v>4.1199301412563838E-2</v>
      </c>
      <c r="M213" s="13">
        <f>Aggregate_Efficiency_Decarboniz!M142</f>
        <v>4.7815997187040354E-2</v>
      </c>
      <c r="N213" s="13">
        <f>Aggregate_Efficiency_Decarboniz!N142</f>
        <v>5.4432692961516857E-2</v>
      </c>
      <c r="O213" s="13">
        <f>Aggregate_Efficiency_Decarboniz!O142</f>
        <v>6.104938873599336E-2</v>
      </c>
      <c r="P213" s="13">
        <f>Aggregate_Efficiency_Decarboniz!P142</f>
        <v>6.7666084510469876E-2</v>
      </c>
      <c r="Q213" s="13">
        <f>Aggregate_Efficiency_Decarboniz!Q142</f>
        <v>7.4282780284946379E-2</v>
      </c>
      <c r="R213" s="13">
        <f>Aggregate_Efficiency_Decarboniz!R142</f>
        <v>8.0899476059422895E-2</v>
      </c>
      <c r="S213" s="13">
        <f>Aggregate_Efficiency_Decarboniz!S142</f>
        <v>8.7516171833899398E-2</v>
      </c>
      <c r="T213" s="13">
        <f>Aggregate_Efficiency_Decarboniz!T142</f>
        <v>9.41328676083759E-2</v>
      </c>
      <c r="U213" s="13">
        <f>Aggregate_Efficiency_Decarboniz!U142</f>
        <v>0.10074956338285242</v>
      </c>
      <c r="V213" s="13">
        <f>Aggregate_Efficiency_Decarboniz!V142</f>
        <v>0.10736625915732892</v>
      </c>
      <c r="W213" s="13">
        <f>Aggregate_Efficiency_Decarboniz!W142</f>
        <v>0.11398295493180542</v>
      </c>
      <c r="X213" s="13">
        <f>Aggregate_Efficiency_Decarboniz!X142</f>
        <v>0.12059965070628194</v>
      </c>
      <c r="Y213" s="13">
        <f>Aggregate_Efficiency_Decarboniz!Y142</f>
        <v>0.12721634648075844</v>
      </c>
      <c r="Z213" s="13">
        <f>Aggregate_Efficiency_Decarboniz!Z142</f>
        <v>0.13383304225523493</v>
      </c>
      <c r="AA213" s="13">
        <f>Aggregate_Efficiency_Decarboniz!AA142</f>
        <v>0.14044973802971145</v>
      </c>
      <c r="AB213" s="13">
        <f>Aggregate_Efficiency_Decarboniz!AB142</f>
        <v>0.14706643380418796</v>
      </c>
      <c r="AC213" s="13">
        <f>Aggregate_Efficiency_Decarboniz!AC142</f>
        <v>0.15368312957866445</v>
      </c>
      <c r="AD213" s="13">
        <f>Aggregate_Efficiency_Decarboniz!AD142</f>
        <v>0.16029982535314097</v>
      </c>
      <c r="AE213" s="13">
        <f>Aggregate_Efficiency_Decarboniz!AE142</f>
        <v>0.16691652112761748</v>
      </c>
      <c r="AF213" s="13">
        <f>Aggregate_Efficiency_Decarboniz!AF142</f>
        <v>0.17353321690209397</v>
      </c>
      <c r="AG213" s="13">
        <f>Aggregate_Efficiency_Decarboniz!AG142</f>
        <v>0.18014991267657049</v>
      </c>
      <c r="AH213" s="13">
        <f>Aggregate_Efficiency_Decarboniz!AH142</f>
        <v>0.18676660845104701</v>
      </c>
      <c r="AI213" s="13">
        <f>Aggregate_Efficiency_Decarboniz!AI142</f>
        <v>0.19338330422552349</v>
      </c>
      <c r="AJ213" s="14">
        <f>Aggregate_Efficiency_Decarboniz!AJ142</f>
        <v>0.2</v>
      </c>
    </row>
    <row r="214" spans="1:36" x14ac:dyDescent="0.3">
      <c r="A214" s="16" t="s">
        <v>109</v>
      </c>
      <c r="B214" s="49"/>
      <c r="C214" s="148">
        <f>Aggregate_Efficiency_Decarboniz!C143</f>
        <v>1</v>
      </c>
      <c r="D214" s="44">
        <f>Aggregate_Efficiency_Decarboniz!D143</f>
        <v>1</v>
      </c>
      <c r="E214" s="44">
        <f>Aggregate_Efficiency_Decarboniz!E143</f>
        <v>1</v>
      </c>
      <c r="F214" s="44">
        <f>Aggregate_Efficiency_Decarboniz!F143</f>
        <v>1</v>
      </c>
      <c r="G214" s="44">
        <f>Aggregate_Efficiency_Decarboniz!G143</f>
        <v>1</v>
      </c>
      <c r="H214" s="44">
        <f>Aggregate_Efficiency_Decarboniz!H143</f>
        <v>1</v>
      </c>
      <c r="I214" s="44">
        <f>Aggregate_Efficiency_Decarboniz!I143</f>
        <v>0.97499999999999998</v>
      </c>
      <c r="J214" s="44">
        <f>Aggregate_Efficiency_Decarboniz!J143</f>
        <v>0.95</v>
      </c>
      <c r="K214" s="44">
        <f>Aggregate_Efficiency_Decarboniz!K143</f>
        <v>0.92500000000000004</v>
      </c>
      <c r="L214" s="44">
        <f>Aggregate_Efficiency_Decarboniz!L143</f>
        <v>0.9</v>
      </c>
      <c r="M214" s="44">
        <f>Aggregate_Efficiency_Decarboniz!M143</f>
        <v>0.875</v>
      </c>
      <c r="N214" s="44">
        <f>Aggregate_Efficiency_Decarboniz!N143</f>
        <v>0.85000000000000009</v>
      </c>
      <c r="O214" s="44">
        <f>Aggregate_Efficiency_Decarboniz!O143</f>
        <v>0.82499999999999996</v>
      </c>
      <c r="P214" s="44">
        <f>Aggregate_Efficiency_Decarboniz!P143</f>
        <v>0.8</v>
      </c>
      <c r="Q214" s="44">
        <f>Aggregate_Efficiency_Decarboniz!Q143</f>
        <v>0.77500000000000002</v>
      </c>
      <c r="R214" s="44">
        <f>Aggregate_Efficiency_Decarboniz!R143</f>
        <v>0.75</v>
      </c>
      <c r="S214" s="44">
        <f>Aggregate_Efficiency_Decarboniz!S143</f>
        <v>0.72500000000000009</v>
      </c>
      <c r="T214" s="44">
        <f>Aggregate_Efficiency_Decarboniz!T143</f>
        <v>0.70000000000000007</v>
      </c>
      <c r="U214" s="44">
        <f>Aggregate_Efficiency_Decarboniz!U143</f>
        <v>0.67500000000000004</v>
      </c>
      <c r="V214" s="44">
        <f>Aggregate_Efficiency_Decarboniz!V143</f>
        <v>0.65</v>
      </c>
      <c r="W214" s="44">
        <f>Aggregate_Efficiency_Decarboniz!W143</f>
        <v>0.625</v>
      </c>
      <c r="X214" s="44">
        <f>Aggregate_Efficiency_Decarboniz!X143</f>
        <v>0.60000000000000009</v>
      </c>
      <c r="Y214" s="44">
        <f>Aggregate_Efficiency_Decarboniz!Y143</f>
        <v>0.57500000000000007</v>
      </c>
      <c r="Z214" s="44">
        <f>Aggregate_Efficiency_Decarboniz!Z143</f>
        <v>0.55000000000000004</v>
      </c>
      <c r="AA214" s="44">
        <f>Aggregate_Efficiency_Decarboniz!AA143</f>
        <v>0.52500000000000002</v>
      </c>
      <c r="AB214" s="44">
        <f>Aggregate_Efficiency_Decarboniz!AB143</f>
        <v>0.5</v>
      </c>
      <c r="AC214" s="44">
        <f>Aggregate_Efficiency_Decarboniz!AC143</f>
        <v>0.47499999999999998</v>
      </c>
      <c r="AD214" s="44">
        <f>Aggregate_Efficiency_Decarboniz!AD143</f>
        <v>0.45000000000000007</v>
      </c>
      <c r="AE214" s="44">
        <f>Aggregate_Efficiency_Decarboniz!AE143</f>
        <v>0.42500000000000004</v>
      </c>
      <c r="AF214" s="44">
        <f>Aggregate_Efficiency_Decarboniz!AF143</f>
        <v>0.40000000000000013</v>
      </c>
      <c r="AG214" s="44">
        <f>Aggregate_Efficiency_Decarboniz!AG143</f>
        <v>0.375</v>
      </c>
      <c r="AH214" s="44">
        <f>Aggregate_Efficiency_Decarboniz!AH143</f>
        <v>0.35</v>
      </c>
      <c r="AI214" s="44">
        <f>Aggregate_Efficiency_Decarboniz!AI143</f>
        <v>0.32500000000000007</v>
      </c>
      <c r="AJ214" s="45">
        <f>Aggregate_Efficiency_Decarboniz!AJ143</f>
        <v>0.3</v>
      </c>
    </row>
    <row r="215" spans="1:36" x14ac:dyDescent="0.3">
      <c r="A215" s="11" t="s">
        <v>460</v>
      </c>
      <c r="B215" s="50"/>
      <c r="C215" s="150">
        <f>Aggregate_Efficiency_Decarboniz!C144</f>
        <v>0</v>
      </c>
      <c r="D215" s="13">
        <f>Aggregate_Efficiency_Decarboniz!D144</f>
        <v>0</v>
      </c>
      <c r="E215" s="13">
        <f>Aggregate_Efficiency_Decarboniz!E144</f>
        <v>0</v>
      </c>
      <c r="F215" s="13">
        <f>Aggregate_Efficiency_Decarboniz!F144</f>
        <v>0</v>
      </c>
      <c r="G215" s="13">
        <f>Aggregate_Efficiency_Decarboniz!G144</f>
        <v>0</v>
      </c>
      <c r="H215" s="13">
        <f>Aggregate_Efficiency_Decarboniz!H144</f>
        <v>0</v>
      </c>
      <c r="I215" s="13">
        <f>Aggregate_Efficiency_Decarboniz!I144</f>
        <v>2.4999999999999998E-2</v>
      </c>
      <c r="J215" s="13">
        <f>Aggregate_Efficiency_Decarboniz!J144</f>
        <v>4.9999999999999996E-2</v>
      </c>
      <c r="K215" s="13">
        <f>Aggregate_Efficiency_Decarboniz!K144</f>
        <v>7.4999999999999983E-2</v>
      </c>
      <c r="L215" s="13">
        <f>Aggregate_Efficiency_Decarboniz!L144</f>
        <v>9.9999999999999992E-2</v>
      </c>
      <c r="M215" s="13">
        <f>Aggregate_Efficiency_Decarboniz!M144</f>
        <v>0.125</v>
      </c>
      <c r="N215" s="13">
        <f>Aggregate_Efficiency_Decarboniz!N144</f>
        <v>0.14999999999999997</v>
      </c>
      <c r="O215" s="13">
        <f>Aggregate_Efficiency_Decarboniz!O144</f>
        <v>0.17499999999999999</v>
      </c>
      <c r="P215" s="13">
        <f>Aggregate_Efficiency_Decarboniz!P144</f>
        <v>0.19999999999999998</v>
      </c>
      <c r="Q215" s="13">
        <f>Aggregate_Efficiency_Decarboniz!Q144</f>
        <v>0.22500000000000001</v>
      </c>
      <c r="R215" s="13">
        <f>Aggregate_Efficiency_Decarboniz!R144</f>
        <v>0.25</v>
      </c>
      <c r="S215" s="13">
        <f>Aggregate_Efficiency_Decarboniz!S144</f>
        <v>0.27499999999999997</v>
      </c>
      <c r="T215" s="13">
        <f>Aggregate_Efficiency_Decarboniz!T144</f>
        <v>0.29999999999999993</v>
      </c>
      <c r="U215" s="13">
        <f>Aggregate_Efficiency_Decarboniz!U144</f>
        <v>0.32500000000000001</v>
      </c>
      <c r="V215" s="13">
        <f>Aggregate_Efficiency_Decarboniz!V144</f>
        <v>0.35</v>
      </c>
      <c r="W215" s="13">
        <f>Aggregate_Efficiency_Decarboniz!W144</f>
        <v>0.375</v>
      </c>
      <c r="X215" s="13">
        <f>Aggregate_Efficiency_Decarboniz!X144</f>
        <v>0.39999999999999997</v>
      </c>
      <c r="Y215" s="13">
        <f>Aggregate_Efficiency_Decarboniz!Y144</f>
        <v>0.42499999999999993</v>
      </c>
      <c r="Z215" s="13">
        <f>Aggregate_Efficiency_Decarboniz!Z144</f>
        <v>0.45</v>
      </c>
      <c r="AA215" s="13">
        <f>Aggregate_Efficiency_Decarboniz!AA144</f>
        <v>0.47499999999999998</v>
      </c>
      <c r="AB215" s="13">
        <f>Aggregate_Efficiency_Decarboniz!AB144</f>
        <v>0.5</v>
      </c>
      <c r="AC215" s="13">
        <f>Aggregate_Efficiency_Decarboniz!AC144</f>
        <v>0.52500000000000002</v>
      </c>
      <c r="AD215" s="13">
        <f>Aggregate_Efficiency_Decarboniz!AD144</f>
        <v>0.54999999999999993</v>
      </c>
      <c r="AE215" s="13">
        <f>Aggregate_Efficiency_Decarboniz!AE144</f>
        <v>0.57499999999999996</v>
      </c>
      <c r="AF215" s="13">
        <f>Aggregate_Efficiency_Decarboniz!AF144</f>
        <v>0.59999999999999987</v>
      </c>
      <c r="AG215" s="13">
        <f>Aggregate_Efficiency_Decarboniz!AG144</f>
        <v>0.625</v>
      </c>
      <c r="AH215" s="13">
        <f>Aggregate_Efficiency_Decarboniz!AH144</f>
        <v>0.65</v>
      </c>
      <c r="AI215" s="13">
        <f>Aggregate_Efficiency_Decarboniz!AI144</f>
        <v>0.67499999999999993</v>
      </c>
      <c r="AJ215" s="14">
        <f>Aggregate_Efficiency_Decarboniz!AJ144</f>
        <v>0.7</v>
      </c>
    </row>
    <row r="216" spans="1:36" x14ac:dyDescent="0.3">
      <c r="A216" s="16" t="s">
        <v>110</v>
      </c>
      <c r="B216" s="49"/>
      <c r="C216" s="148">
        <f>Aggregate_Efficiency_Decarboniz!C145</f>
        <v>1.2134938867995783E-2</v>
      </c>
      <c r="D216" s="44">
        <f>Aggregate_Efficiency_Decarboniz!D145</f>
        <v>2.1339654036183844E-2</v>
      </c>
      <c r="E216" s="44">
        <f>Aggregate_Efficiency_Decarboniz!E145</f>
        <v>3.0081636235955063E-2</v>
      </c>
      <c r="F216" s="44">
        <f>Aggregate_Efficiency_Decarboniz!F145</f>
        <v>2.6383778512951792E-2</v>
      </c>
      <c r="G216" s="44">
        <f>Aggregate_Efficiency_Decarboniz!G145</f>
        <v>5.3843049337464886E-2</v>
      </c>
      <c r="H216" s="44">
        <f>Aggregate_Efficiency_Decarboniz!H145</f>
        <v>7.8385185400864768E-2</v>
      </c>
      <c r="I216" s="44">
        <f>Aggregate_Efficiency_Decarboniz!I145</f>
        <v>7.826428592226245E-2</v>
      </c>
      <c r="J216" s="44">
        <f>Aggregate_Efficiency_Decarboniz!J145</f>
        <v>7.8143386443660146E-2</v>
      </c>
      <c r="K216" s="44">
        <f>Aggregate_Efficiency_Decarboniz!K145</f>
        <v>7.8022486965057827E-2</v>
      </c>
      <c r="L216" s="44">
        <f>Aggregate_Efficiency_Decarboniz!L145</f>
        <v>7.7901587486455509E-2</v>
      </c>
      <c r="M216" s="44">
        <f>Aggregate_Efficiency_Decarboniz!M145</f>
        <v>7.7780688007853205E-2</v>
      </c>
      <c r="N216" s="44">
        <f>Aggregate_Efficiency_Decarboniz!N145</f>
        <v>7.7659788529250887E-2</v>
      </c>
      <c r="O216" s="44">
        <f>Aggregate_Efficiency_Decarboniz!O145</f>
        <v>7.7538889050648568E-2</v>
      </c>
      <c r="P216" s="44">
        <f>Aggregate_Efficiency_Decarboniz!P145</f>
        <v>7.7417989572046264E-2</v>
      </c>
      <c r="Q216" s="44">
        <f>Aggregate_Efficiency_Decarboniz!Q145</f>
        <v>7.7297090093443946E-2</v>
      </c>
      <c r="R216" s="44">
        <f>Aggregate_Efficiency_Decarboniz!R145</f>
        <v>7.7176190614841642E-2</v>
      </c>
      <c r="S216" s="44">
        <f>Aggregate_Efficiency_Decarboniz!S145</f>
        <v>7.7055291136239323E-2</v>
      </c>
      <c r="T216" s="44">
        <f>Aggregate_Efficiency_Decarboniz!T145</f>
        <v>7.6934391657637005E-2</v>
      </c>
      <c r="U216" s="44">
        <f>Aggregate_Efficiency_Decarboniz!U145</f>
        <v>7.6813492179034701E-2</v>
      </c>
      <c r="V216" s="44">
        <f>Aggregate_Efficiency_Decarboniz!V145</f>
        <v>7.6692592700432383E-2</v>
      </c>
      <c r="W216" s="44">
        <f>Aggregate_Efficiency_Decarboniz!W145</f>
        <v>7.6571693221830064E-2</v>
      </c>
      <c r="X216" s="44">
        <f>Aggregate_Efficiency_Decarboniz!X145</f>
        <v>7.645079374322776E-2</v>
      </c>
      <c r="Y216" s="44">
        <f>Aggregate_Efficiency_Decarboniz!Y145</f>
        <v>7.6329894264625442E-2</v>
      </c>
      <c r="Z216" s="44">
        <f>Aggregate_Efficiency_Decarboniz!Z145</f>
        <v>7.6208994786023124E-2</v>
      </c>
      <c r="AA216" s="44">
        <f>Aggregate_Efficiency_Decarboniz!AA145</f>
        <v>7.6088095307420819E-2</v>
      </c>
      <c r="AB216" s="44">
        <f>Aggregate_Efficiency_Decarboniz!AB145</f>
        <v>7.5967195828818501E-2</v>
      </c>
      <c r="AC216" s="44">
        <f>Aggregate_Efficiency_Decarboniz!AC145</f>
        <v>7.5846296350216197E-2</v>
      </c>
      <c r="AD216" s="44">
        <f>Aggregate_Efficiency_Decarboniz!AD145</f>
        <v>7.5725396871613879E-2</v>
      </c>
      <c r="AE216" s="44">
        <f>Aggregate_Efficiency_Decarboniz!AE145</f>
        <v>7.560449739301156E-2</v>
      </c>
      <c r="AF216" s="44">
        <f>Aggregate_Efficiency_Decarboniz!AF145</f>
        <v>7.5483597914409256E-2</v>
      </c>
      <c r="AG216" s="44">
        <f>Aggregate_Efficiency_Decarboniz!AG145</f>
        <v>7.5362698435806938E-2</v>
      </c>
      <c r="AH216" s="44">
        <f>Aggregate_Efficiency_Decarboniz!AH145</f>
        <v>7.524179895720462E-2</v>
      </c>
      <c r="AI216" s="44">
        <f>Aggregate_Efficiency_Decarboniz!AI145</f>
        <v>7.5120899478602315E-2</v>
      </c>
      <c r="AJ216" s="45">
        <f>Aggregate_Efficiency_Decarboniz!AJ145</f>
        <v>7.4999999999999997E-2</v>
      </c>
    </row>
    <row r="217" spans="1:36" x14ac:dyDescent="0.3">
      <c r="A217" s="7" t="s">
        <v>47</v>
      </c>
      <c r="B217" s="51"/>
      <c r="C217" s="149">
        <f>Aggregate_Efficiency_Decarboniz!C146</f>
        <v>0.97927353621500834</v>
      </c>
      <c r="D217" s="9">
        <f>Aggregate_Efficiency_Decarboniz!D146</f>
        <v>0.96992750852894383</v>
      </c>
      <c r="E217" s="9">
        <f>Aggregate_Efficiency_Decarboniz!E146</f>
        <v>0.96395540730337081</v>
      </c>
      <c r="F217" s="9">
        <f>Aggregate_Efficiency_Decarboniz!F146</f>
        <v>0.96912563718082045</v>
      </c>
      <c r="G217" s="9">
        <f>Aggregate_Efficiency_Decarboniz!G146</f>
        <v>0.93929673801698665</v>
      </c>
      <c r="H217" s="9">
        <f>Aggregate_Efficiency_Decarboniz!H146</f>
        <v>0.91480877578651598</v>
      </c>
      <c r="I217" s="9">
        <f>Aggregate_Efficiency_Decarboniz!I146</f>
        <v>0.88302989093699757</v>
      </c>
      <c r="J217" s="9">
        <f>Aggregate_Efficiency_Decarboniz!J146</f>
        <v>0.85125100608747917</v>
      </c>
      <c r="K217" s="9">
        <f>Aggregate_Efficiency_Decarboniz!K146</f>
        <v>0.81947212123796065</v>
      </c>
      <c r="L217" s="9">
        <f>Aggregate_Efficiency_Decarboniz!L146</f>
        <v>0.78769323638844224</v>
      </c>
      <c r="M217" s="9">
        <f>Aggregate_Efficiency_Decarboniz!M146</f>
        <v>0.75591435153892383</v>
      </c>
      <c r="N217" s="9">
        <f>Aggregate_Efficiency_Decarboniz!N146</f>
        <v>0.72413546668940543</v>
      </c>
      <c r="O217" s="9">
        <f>Aggregate_Efficiency_Decarboniz!O146</f>
        <v>0.69235658183988702</v>
      </c>
      <c r="P217" s="9">
        <f>Aggregate_Efficiency_Decarboniz!P146</f>
        <v>0.6605776969903685</v>
      </c>
      <c r="Q217" s="9">
        <f>Aggregate_Efficiency_Decarboniz!Q146</f>
        <v>0.62879881214085009</v>
      </c>
      <c r="R217" s="9">
        <f>Aggregate_Efficiency_Decarboniz!R146</f>
        <v>0.59701992729133169</v>
      </c>
      <c r="S217" s="9">
        <f>Aggregate_Efficiency_Decarboniz!S146</f>
        <v>0.56524104244181328</v>
      </c>
      <c r="T217" s="9">
        <f>Aggregate_Efficiency_Decarboniz!T146</f>
        <v>0.53346215759229487</v>
      </c>
      <c r="U217" s="9">
        <f>Aggregate_Efficiency_Decarboniz!U146</f>
        <v>0.50168327274277646</v>
      </c>
      <c r="V217" s="9">
        <f>Aggregate_Efficiency_Decarboniz!V146</f>
        <v>0.469904387893258</v>
      </c>
      <c r="W217" s="9">
        <f>Aggregate_Efficiency_Decarboniz!W146</f>
        <v>0.43812550304373959</v>
      </c>
      <c r="X217" s="9">
        <f>Aggregate_Efficiency_Decarboniz!X146</f>
        <v>0.40634661819422113</v>
      </c>
      <c r="Y217" s="9">
        <f>Aggregate_Efficiency_Decarboniz!Y146</f>
        <v>0.37456773334470272</v>
      </c>
      <c r="Z217" s="9">
        <f>Aggregate_Efficiency_Decarboniz!Z146</f>
        <v>0.34278884849518432</v>
      </c>
      <c r="AA217" s="9">
        <f>Aggregate_Efficiency_Decarboniz!AA146</f>
        <v>0.31100996364566591</v>
      </c>
      <c r="AB217" s="9">
        <f>Aggregate_Efficiency_Decarboniz!AB146</f>
        <v>0.2792310787961475</v>
      </c>
      <c r="AC217" s="9">
        <f>Aggregate_Efficiency_Decarboniz!AC146</f>
        <v>0.24745219394662898</v>
      </c>
      <c r="AD217" s="9">
        <f>Aggregate_Efficiency_Decarboniz!AD146</f>
        <v>0.21567330909711058</v>
      </c>
      <c r="AE217" s="9">
        <f>Aggregate_Efficiency_Decarboniz!AE146</f>
        <v>0.18389442424759217</v>
      </c>
      <c r="AF217" s="9">
        <f>Aggregate_Efficiency_Decarboniz!AF146</f>
        <v>0.15211553939807365</v>
      </c>
      <c r="AG217" s="9">
        <f>Aggregate_Efficiency_Decarboniz!AG146</f>
        <v>0.12033665454855524</v>
      </c>
      <c r="AH217" s="9">
        <f>Aggregate_Efficiency_Decarboniz!AH146</f>
        <v>8.8557769699036837E-2</v>
      </c>
      <c r="AI217" s="9">
        <f>Aggregate_Efficiency_Decarboniz!AI146</f>
        <v>5.6778884849518541E-2</v>
      </c>
      <c r="AJ217" s="10">
        <f>Aggregate_Efficiency_Decarboniz!AJ146</f>
        <v>2.5000000000000001E-2</v>
      </c>
    </row>
    <row r="218" spans="1:36" x14ac:dyDescent="0.3">
      <c r="A218" s="7" t="s">
        <v>111</v>
      </c>
      <c r="B218" s="51"/>
      <c r="C218" s="149">
        <f>Aggregate_Efficiency_Decarboniz!C147</f>
        <v>0</v>
      </c>
      <c r="D218" s="9">
        <f>Aggregate_Efficiency_Decarboniz!D147</f>
        <v>0</v>
      </c>
      <c r="E218" s="9">
        <f>Aggregate_Efficiency_Decarboniz!E147</f>
        <v>0</v>
      </c>
      <c r="F218" s="9">
        <f>Aggregate_Efficiency_Decarboniz!F147</f>
        <v>0</v>
      </c>
      <c r="G218" s="9">
        <f>Aggregate_Efficiency_Decarboniz!G147</f>
        <v>0</v>
      </c>
      <c r="H218" s="9">
        <f>Aggregate_Efficiency_Decarboniz!H147</f>
        <v>0</v>
      </c>
      <c r="I218" s="9">
        <f>Aggregate_Efficiency_Decarboniz!I147</f>
        <v>0</v>
      </c>
      <c r="J218" s="9">
        <f>Aggregate_Efficiency_Decarboniz!J147</f>
        <v>0</v>
      </c>
      <c r="K218" s="9">
        <f>Aggregate_Efficiency_Decarboniz!K147</f>
        <v>0</v>
      </c>
      <c r="L218" s="9">
        <f>Aggregate_Efficiency_Decarboniz!L147</f>
        <v>0</v>
      </c>
      <c r="M218" s="9">
        <f>Aggregate_Efficiency_Decarboniz!M147</f>
        <v>0</v>
      </c>
      <c r="N218" s="9">
        <f>Aggregate_Efficiency_Decarboniz!N147</f>
        <v>0</v>
      </c>
      <c r="O218" s="9">
        <f>Aggregate_Efficiency_Decarboniz!O147</f>
        <v>0</v>
      </c>
      <c r="P218" s="9">
        <f>Aggregate_Efficiency_Decarboniz!P147</f>
        <v>0</v>
      </c>
      <c r="Q218" s="9">
        <f>Aggregate_Efficiency_Decarboniz!Q147</f>
        <v>0</v>
      </c>
      <c r="R218" s="9">
        <f>Aggregate_Efficiency_Decarboniz!R147</f>
        <v>0</v>
      </c>
      <c r="S218" s="9">
        <f>Aggregate_Efficiency_Decarboniz!S147</f>
        <v>0</v>
      </c>
      <c r="T218" s="9">
        <f>Aggregate_Efficiency_Decarboniz!T147</f>
        <v>0</v>
      </c>
      <c r="U218" s="9">
        <f>Aggregate_Efficiency_Decarboniz!U147</f>
        <v>0</v>
      </c>
      <c r="V218" s="9">
        <f>Aggregate_Efficiency_Decarboniz!V147</f>
        <v>0</v>
      </c>
      <c r="W218" s="9">
        <f>Aggregate_Efficiency_Decarboniz!W147</f>
        <v>0</v>
      </c>
      <c r="X218" s="9">
        <f>Aggregate_Efficiency_Decarboniz!X147</f>
        <v>0</v>
      </c>
      <c r="Y218" s="9">
        <f>Aggregate_Efficiency_Decarboniz!Y147</f>
        <v>0</v>
      </c>
      <c r="Z218" s="9">
        <f>Aggregate_Efficiency_Decarboniz!Z147</f>
        <v>0</v>
      </c>
      <c r="AA218" s="9">
        <f>Aggregate_Efficiency_Decarboniz!AA147</f>
        <v>0</v>
      </c>
      <c r="AB218" s="9">
        <f>Aggregate_Efficiency_Decarboniz!AB147</f>
        <v>0</v>
      </c>
      <c r="AC218" s="9">
        <f>Aggregate_Efficiency_Decarboniz!AC147</f>
        <v>0</v>
      </c>
      <c r="AD218" s="9">
        <f>Aggregate_Efficiency_Decarboniz!AD147</f>
        <v>0</v>
      </c>
      <c r="AE218" s="9">
        <f>Aggregate_Efficiency_Decarboniz!AE147</f>
        <v>0</v>
      </c>
      <c r="AF218" s="9">
        <f>Aggregate_Efficiency_Decarboniz!AF147</f>
        <v>0</v>
      </c>
      <c r="AG218" s="9">
        <f>Aggregate_Efficiency_Decarboniz!AG147</f>
        <v>0</v>
      </c>
      <c r="AH218" s="9">
        <f>Aggregate_Efficiency_Decarboniz!AH147</f>
        <v>0</v>
      </c>
      <c r="AI218" s="9">
        <f>Aggregate_Efficiency_Decarboniz!AI147</f>
        <v>0</v>
      </c>
      <c r="AJ218" s="10">
        <f>Aggregate_Efficiency_Decarboniz!AJ147</f>
        <v>0</v>
      </c>
    </row>
    <row r="219" spans="1:36" x14ac:dyDescent="0.3">
      <c r="A219" s="7" t="s">
        <v>48</v>
      </c>
      <c r="B219" s="51"/>
      <c r="C219" s="149">
        <f>Aggregate_Efficiency_Decarboniz!C148</f>
        <v>8.5915249169957984E-3</v>
      </c>
      <c r="D219" s="9">
        <f>Aggregate_Efficiency_Decarboniz!D148</f>
        <v>8.7328374348723675E-3</v>
      </c>
      <c r="E219" s="9">
        <f>Aggregate_Efficiency_Decarboniz!E148</f>
        <v>5.9629564606741587E-3</v>
      </c>
      <c r="F219" s="9">
        <f>Aggregate_Efficiency_Decarboniz!F148</f>
        <v>4.4905843062278007E-3</v>
      </c>
      <c r="G219" s="9">
        <f>Aggregate_Efficiency_Decarboniz!G148</f>
        <v>6.8602126455484143E-3</v>
      </c>
      <c r="H219" s="9">
        <f>Aggregate_Efficiency_Decarboniz!H148</f>
        <v>6.8060388126191963E-3</v>
      </c>
      <c r="I219" s="9">
        <f>Aggregate_Efficiency_Decarboniz!I148</f>
        <v>1.3705823140739939E-2</v>
      </c>
      <c r="J219" s="9">
        <f>Aggregate_Efficiency_Decarboniz!J148</f>
        <v>2.0605607468860684E-2</v>
      </c>
      <c r="K219" s="9">
        <f>Aggregate_Efficiency_Decarboniz!K148</f>
        <v>2.7505391796981429E-2</v>
      </c>
      <c r="L219" s="9">
        <f>Aggregate_Efficiency_Decarboniz!L148</f>
        <v>3.4405176125102167E-2</v>
      </c>
      <c r="M219" s="9">
        <f>Aggregate_Efficiency_Decarboniz!M148</f>
        <v>4.1304960453222905E-2</v>
      </c>
      <c r="N219" s="9">
        <f>Aggregate_Efficiency_Decarboniz!N148</f>
        <v>4.8204744781343657E-2</v>
      </c>
      <c r="O219" s="9">
        <f>Aggregate_Efficiency_Decarboniz!O148</f>
        <v>5.5104529109464395E-2</v>
      </c>
      <c r="P219" s="9">
        <f>Aggregate_Efficiency_Decarboniz!P148</f>
        <v>6.200431343758514E-2</v>
      </c>
      <c r="Q219" s="9">
        <f>Aggregate_Efficiency_Decarboniz!Q148</f>
        <v>6.8904097765705885E-2</v>
      </c>
      <c r="R219" s="9">
        <f>Aggregate_Efficiency_Decarboniz!R148</f>
        <v>7.5803882093826616E-2</v>
      </c>
      <c r="S219" s="9">
        <f>Aggregate_Efficiency_Decarboniz!S148</f>
        <v>8.2703666421947361E-2</v>
      </c>
      <c r="T219" s="9">
        <f>Aggregate_Efficiency_Decarboniz!T148</f>
        <v>8.960345075006812E-2</v>
      </c>
      <c r="U219" s="9">
        <f>Aggregate_Efficiency_Decarboniz!U148</f>
        <v>9.6503235078188865E-2</v>
      </c>
      <c r="V219" s="9">
        <f>Aggregate_Efficiency_Decarboniz!V148</f>
        <v>0.1034030194063096</v>
      </c>
      <c r="W219" s="9">
        <f>Aggregate_Efficiency_Decarboniz!W148</f>
        <v>0.11030280373443034</v>
      </c>
      <c r="X219" s="9">
        <f>Aggregate_Efficiency_Decarboniz!X148</f>
        <v>0.11720258806255109</v>
      </c>
      <c r="Y219" s="9">
        <f>Aggregate_Efficiency_Decarboniz!Y148</f>
        <v>0.12410237239067182</v>
      </c>
      <c r="Z219" s="9">
        <f>Aggregate_Efficiency_Decarboniz!Z148</f>
        <v>0.13100215671879256</v>
      </c>
      <c r="AA219" s="9">
        <f>Aggregate_Efficiency_Decarboniz!AA148</f>
        <v>0.13790194104691331</v>
      </c>
      <c r="AB219" s="9">
        <f>Aggregate_Efficiency_Decarboniz!AB148</f>
        <v>0.14480172537503405</v>
      </c>
      <c r="AC219" s="9">
        <f>Aggregate_Efficiency_Decarboniz!AC148</f>
        <v>0.15170150970315482</v>
      </c>
      <c r="AD219" s="9">
        <f>Aggregate_Efficiency_Decarboniz!AD148</f>
        <v>0.15860129403127554</v>
      </c>
      <c r="AE219" s="9">
        <f>Aggregate_Efficiency_Decarboniz!AE148</f>
        <v>0.16550107835939629</v>
      </c>
      <c r="AF219" s="9">
        <f>Aggregate_Efficiency_Decarboniz!AF148</f>
        <v>0.17240086268751706</v>
      </c>
      <c r="AG219" s="9">
        <f>Aggregate_Efficiency_Decarboniz!AG148</f>
        <v>0.17930064701563778</v>
      </c>
      <c r="AH219" s="9">
        <f>Aggregate_Efficiency_Decarboniz!AH148</f>
        <v>0.18620043134375855</v>
      </c>
      <c r="AI219" s="9">
        <f>Aggregate_Efficiency_Decarboniz!AI148</f>
        <v>0.19310021567187927</v>
      </c>
      <c r="AJ219" s="10">
        <f>Aggregate_Efficiency_Decarboniz!AJ148</f>
        <v>0.2</v>
      </c>
    </row>
    <row r="220" spans="1:36" x14ac:dyDescent="0.3">
      <c r="A220" s="11" t="s">
        <v>461</v>
      </c>
      <c r="B220" s="50"/>
      <c r="C220" s="150">
        <f>Aggregate_Efficiency_Decarboniz!C149</f>
        <v>0</v>
      </c>
      <c r="D220" s="13">
        <f>Aggregate_Efficiency_Decarboniz!D149</f>
        <v>0</v>
      </c>
      <c r="E220" s="13">
        <f>Aggregate_Efficiency_Decarboniz!E149</f>
        <v>0</v>
      </c>
      <c r="F220" s="13">
        <f>Aggregate_Efficiency_Decarboniz!F149</f>
        <v>0</v>
      </c>
      <c r="G220" s="13">
        <f>Aggregate_Efficiency_Decarboniz!G149</f>
        <v>0</v>
      </c>
      <c r="H220" s="13">
        <f>Aggregate_Efficiency_Decarboniz!H149</f>
        <v>0</v>
      </c>
      <c r="I220" s="13">
        <f>Aggregate_Efficiency_Decarboniz!I149</f>
        <v>2.4999999999999998E-2</v>
      </c>
      <c r="J220" s="13">
        <f>Aggregate_Efficiency_Decarboniz!J149</f>
        <v>4.9999999999999996E-2</v>
      </c>
      <c r="K220" s="13">
        <f>Aggregate_Efficiency_Decarboniz!K149</f>
        <v>7.4999999999999983E-2</v>
      </c>
      <c r="L220" s="13">
        <f>Aggregate_Efficiency_Decarboniz!L149</f>
        <v>9.9999999999999992E-2</v>
      </c>
      <c r="M220" s="13">
        <f>Aggregate_Efficiency_Decarboniz!M149</f>
        <v>0.125</v>
      </c>
      <c r="N220" s="13">
        <f>Aggregate_Efficiency_Decarboniz!N149</f>
        <v>0.14999999999999997</v>
      </c>
      <c r="O220" s="13">
        <f>Aggregate_Efficiency_Decarboniz!O149</f>
        <v>0.17499999999999999</v>
      </c>
      <c r="P220" s="13">
        <f>Aggregate_Efficiency_Decarboniz!P149</f>
        <v>0.19999999999999998</v>
      </c>
      <c r="Q220" s="13">
        <f>Aggregate_Efficiency_Decarboniz!Q149</f>
        <v>0.22500000000000001</v>
      </c>
      <c r="R220" s="13">
        <f>Aggregate_Efficiency_Decarboniz!R149</f>
        <v>0.25</v>
      </c>
      <c r="S220" s="13">
        <f>Aggregate_Efficiency_Decarboniz!S149</f>
        <v>0.27499999999999997</v>
      </c>
      <c r="T220" s="13">
        <f>Aggregate_Efficiency_Decarboniz!T149</f>
        <v>0.29999999999999993</v>
      </c>
      <c r="U220" s="13">
        <f>Aggregate_Efficiency_Decarboniz!U149</f>
        <v>0.32500000000000001</v>
      </c>
      <c r="V220" s="13">
        <f>Aggregate_Efficiency_Decarboniz!V149</f>
        <v>0.35</v>
      </c>
      <c r="W220" s="13">
        <f>Aggregate_Efficiency_Decarboniz!W149</f>
        <v>0.375</v>
      </c>
      <c r="X220" s="13">
        <f>Aggregate_Efficiency_Decarboniz!X149</f>
        <v>0.39999999999999997</v>
      </c>
      <c r="Y220" s="13">
        <f>Aggregate_Efficiency_Decarboniz!Y149</f>
        <v>0.42499999999999993</v>
      </c>
      <c r="Z220" s="13">
        <f>Aggregate_Efficiency_Decarboniz!Z149</f>
        <v>0.45</v>
      </c>
      <c r="AA220" s="13">
        <f>Aggregate_Efficiency_Decarboniz!AA149</f>
        <v>0.47499999999999998</v>
      </c>
      <c r="AB220" s="13">
        <f>Aggregate_Efficiency_Decarboniz!AB149</f>
        <v>0.5</v>
      </c>
      <c r="AC220" s="13">
        <f>Aggregate_Efficiency_Decarboniz!AC149</f>
        <v>0.52500000000000002</v>
      </c>
      <c r="AD220" s="13">
        <f>Aggregate_Efficiency_Decarboniz!AD149</f>
        <v>0.54999999999999993</v>
      </c>
      <c r="AE220" s="13">
        <f>Aggregate_Efficiency_Decarboniz!AE149</f>
        <v>0.57499999999999996</v>
      </c>
      <c r="AF220" s="13">
        <f>Aggregate_Efficiency_Decarboniz!AF149</f>
        <v>0.59999999999999987</v>
      </c>
      <c r="AG220" s="13">
        <f>Aggregate_Efficiency_Decarboniz!AG149</f>
        <v>0.625</v>
      </c>
      <c r="AH220" s="13">
        <f>Aggregate_Efficiency_Decarboniz!AH149</f>
        <v>0.65</v>
      </c>
      <c r="AI220" s="13">
        <f>Aggregate_Efficiency_Decarboniz!AI149</f>
        <v>0.67499999999999993</v>
      </c>
      <c r="AJ220" s="14">
        <f>Aggregate_Efficiency_Decarboniz!AJ149</f>
        <v>0.7</v>
      </c>
    </row>
    <row r="221" spans="1:36" x14ac:dyDescent="0.3">
      <c r="A221" s="37" t="s">
        <v>112</v>
      </c>
      <c r="B221" s="167"/>
      <c r="C221" s="164">
        <f>Aggregate_Efficiency_Decarboniz!C150</f>
        <v>1</v>
      </c>
      <c r="D221" s="165">
        <f>Aggregate_Efficiency_Decarboniz!D150</f>
        <v>1</v>
      </c>
      <c r="E221" s="165">
        <f>Aggregate_Efficiency_Decarboniz!E150</f>
        <v>1</v>
      </c>
      <c r="F221" s="165">
        <f>Aggregate_Efficiency_Decarboniz!F150</f>
        <v>1</v>
      </c>
      <c r="G221" s="165">
        <f>Aggregate_Efficiency_Decarboniz!G150</f>
        <v>1</v>
      </c>
      <c r="H221" s="165">
        <f>Aggregate_Efficiency_Decarboniz!H150</f>
        <v>1</v>
      </c>
      <c r="I221" s="165">
        <f>Aggregate_Efficiency_Decarboniz!I150</f>
        <v>1</v>
      </c>
      <c r="J221" s="165">
        <f>Aggregate_Efficiency_Decarboniz!J150</f>
        <v>1</v>
      </c>
      <c r="K221" s="165">
        <f>Aggregate_Efficiency_Decarboniz!K150</f>
        <v>1</v>
      </c>
      <c r="L221" s="165">
        <f>Aggregate_Efficiency_Decarboniz!L150</f>
        <v>1</v>
      </c>
      <c r="M221" s="165">
        <f>Aggregate_Efficiency_Decarboniz!M150</f>
        <v>1</v>
      </c>
      <c r="N221" s="165">
        <f>Aggregate_Efficiency_Decarboniz!N150</f>
        <v>1</v>
      </c>
      <c r="O221" s="165">
        <f>Aggregate_Efficiency_Decarboniz!O150</f>
        <v>1</v>
      </c>
      <c r="P221" s="165">
        <f>Aggregate_Efficiency_Decarboniz!P150</f>
        <v>1</v>
      </c>
      <c r="Q221" s="165">
        <f>Aggregate_Efficiency_Decarboniz!Q150</f>
        <v>1</v>
      </c>
      <c r="R221" s="165">
        <f>Aggregate_Efficiency_Decarboniz!R150</f>
        <v>1</v>
      </c>
      <c r="S221" s="165">
        <f>Aggregate_Efficiency_Decarboniz!S150</f>
        <v>1</v>
      </c>
      <c r="T221" s="165">
        <f>Aggregate_Efficiency_Decarboniz!T150</f>
        <v>1</v>
      </c>
      <c r="U221" s="165">
        <f>Aggregate_Efficiency_Decarboniz!U150</f>
        <v>1</v>
      </c>
      <c r="V221" s="165">
        <f>Aggregate_Efficiency_Decarboniz!V150</f>
        <v>1</v>
      </c>
      <c r="W221" s="165">
        <f>Aggregate_Efficiency_Decarboniz!W150</f>
        <v>1</v>
      </c>
      <c r="X221" s="165">
        <f>Aggregate_Efficiency_Decarboniz!X150</f>
        <v>1</v>
      </c>
      <c r="Y221" s="165">
        <f>Aggregate_Efficiency_Decarboniz!Y150</f>
        <v>1</v>
      </c>
      <c r="Z221" s="165">
        <f>Aggregate_Efficiency_Decarboniz!Z150</f>
        <v>1</v>
      </c>
      <c r="AA221" s="165">
        <f>Aggregate_Efficiency_Decarboniz!AA150</f>
        <v>1</v>
      </c>
      <c r="AB221" s="165">
        <f>Aggregate_Efficiency_Decarboniz!AB150</f>
        <v>1</v>
      </c>
      <c r="AC221" s="165">
        <f>Aggregate_Efficiency_Decarboniz!AC150</f>
        <v>1</v>
      </c>
      <c r="AD221" s="165">
        <f>Aggregate_Efficiency_Decarboniz!AD150</f>
        <v>1</v>
      </c>
      <c r="AE221" s="165">
        <f>Aggregate_Efficiency_Decarboniz!AE150</f>
        <v>1</v>
      </c>
      <c r="AF221" s="165">
        <f>Aggregate_Efficiency_Decarboniz!AF150</f>
        <v>1</v>
      </c>
      <c r="AG221" s="165">
        <f>Aggregate_Efficiency_Decarboniz!AG150</f>
        <v>1</v>
      </c>
      <c r="AH221" s="165">
        <f>Aggregate_Efficiency_Decarboniz!AH150</f>
        <v>1</v>
      </c>
      <c r="AI221" s="165">
        <f>Aggregate_Efficiency_Decarboniz!AI150</f>
        <v>1</v>
      </c>
      <c r="AJ221" s="166">
        <f>Aggregate_Efficiency_Decarboniz!AJ150</f>
        <v>1</v>
      </c>
    </row>
    <row r="222" spans="1:36" x14ac:dyDescent="0.3">
      <c r="A222" s="16" t="s">
        <v>462</v>
      </c>
      <c r="B222" s="49"/>
      <c r="C222" s="148">
        <f>Aggregate_Efficiency_Decarboniz!C151</f>
        <v>1</v>
      </c>
      <c r="D222" s="44">
        <f>Aggregate_Efficiency_Decarboniz!D151</f>
        <v>1</v>
      </c>
      <c r="E222" s="44">
        <f>Aggregate_Efficiency_Decarboniz!E151</f>
        <v>1</v>
      </c>
      <c r="F222" s="44">
        <f>Aggregate_Efficiency_Decarboniz!F151</f>
        <v>1</v>
      </c>
      <c r="G222" s="44">
        <f>Aggregate_Efficiency_Decarboniz!G151</f>
        <v>1</v>
      </c>
      <c r="H222" s="44">
        <f>Aggregate_Efficiency_Decarboniz!H151</f>
        <v>1</v>
      </c>
      <c r="I222" s="44">
        <f>Aggregate_Efficiency_Decarboniz!I151</f>
        <v>1</v>
      </c>
      <c r="J222" s="44">
        <f>Aggregate_Efficiency_Decarboniz!J151</f>
        <v>1</v>
      </c>
      <c r="K222" s="44">
        <f>Aggregate_Efficiency_Decarboniz!K151</f>
        <v>1</v>
      </c>
      <c r="L222" s="44">
        <f>Aggregate_Efficiency_Decarboniz!L151</f>
        <v>1</v>
      </c>
      <c r="M222" s="44">
        <f>Aggregate_Efficiency_Decarboniz!M151</f>
        <v>1</v>
      </c>
      <c r="N222" s="44">
        <f>Aggregate_Efficiency_Decarboniz!N151</f>
        <v>1</v>
      </c>
      <c r="O222" s="44">
        <f>Aggregate_Efficiency_Decarboniz!O151</f>
        <v>1</v>
      </c>
      <c r="P222" s="44">
        <f>Aggregate_Efficiency_Decarboniz!P151</f>
        <v>1</v>
      </c>
      <c r="Q222" s="44">
        <f>Aggregate_Efficiency_Decarboniz!Q151</f>
        <v>0.99</v>
      </c>
      <c r="R222" s="44">
        <f>Aggregate_Efficiency_Decarboniz!R151</f>
        <v>0.98</v>
      </c>
      <c r="S222" s="44">
        <f>Aggregate_Efficiency_Decarboniz!S151</f>
        <v>0.97</v>
      </c>
      <c r="T222" s="44">
        <f>Aggregate_Efficiency_Decarboniz!T151</f>
        <v>0.96</v>
      </c>
      <c r="U222" s="44">
        <f>Aggregate_Efficiency_Decarboniz!U151</f>
        <v>0.95</v>
      </c>
      <c r="V222" s="44">
        <f>Aggregate_Efficiency_Decarboniz!V151</f>
        <v>0.94000000000000006</v>
      </c>
      <c r="W222" s="44">
        <f>Aggregate_Efficiency_Decarboniz!W151</f>
        <v>0.93</v>
      </c>
      <c r="X222" s="44">
        <f>Aggregate_Efficiency_Decarboniz!X151</f>
        <v>0.92</v>
      </c>
      <c r="Y222" s="44">
        <f>Aggregate_Efficiency_Decarboniz!Y151</f>
        <v>0.91</v>
      </c>
      <c r="Z222" s="44">
        <f>Aggregate_Efficiency_Decarboniz!Z151</f>
        <v>0.9</v>
      </c>
      <c r="AA222" s="44">
        <f>Aggregate_Efficiency_Decarboniz!AA151</f>
        <v>0.89</v>
      </c>
      <c r="AB222" s="44">
        <f>Aggregate_Efficiency_Decarboniz!AB151</f>
        <v>0.88</v>
      </c>
      <c r="AC222" s="44">
        <f>Aggregate_Efficiency_Decarboniz!AC151</f>
        <v>0.87</v>
      </c>
      <c r="AD222" s="44">
        <f>Aggregate_Efficiency_Decarboniz!AD151</f>
        <v>0.8600000000000001</v>
      </c>
      <c r="AE222" s="44">
        <f>Aggregate_Efficiency_Decarboniz!AE151</f>
        <v>0.85000000000000009</v>
      </c>
      <c r="AF222" s="44">
        <f>Aggregate_Efficiency_Decarboniz!AF151</f>
        <v>0.84000000000000008</v>
      </c>
      <c r="AG222" s="44">
        <f>Aggregate_Efficiency_Decarboniz!AG151</f>
        <v>0.83000000000000007</v>
      </c>
      <c r="AH222" s="44">
        <f>Aggregate_Efficiency_Decarboniz!AH151</f>
        <v>0.82000000000000006</v>
      </c>
      <c r="AI222" s="44">
        <f>Aggregate_Efficiency_Decarboniz!AI151</f>
        <v>0.81</v>
      </c>
      <c r="AJ222" s="45">
        <f>Aggregate_Efficiency_Decarboniz!AJ151</f>
        <v>0.8</v>
      </c>
    </row>
    <row r="223" spans="1:36" x14ac:dyDescent="0.3">
      <c r="A223" s="11" t="s">
        <v>463</v>
      </c>
      <c r="B223" s="50"/>
      <c r="C223" s="150">
        <f>Aggregate_Efficiency_Decarboniz!C152</f>
        <v>0</v>
      </c>
      <c r="D223" s="13">
        <f>Aggregate_Efficiency_Decarboniz!D152</f>
        <v>0</v>
      </c>
      <c r="E223" s="13">
        <f>Aggregate_Efficiency_Decarboniz!E152</f>
        <v>0</v>
      </c>
      <c r="F223" s="13">
        <f>Aggregate_Efficiency_Decarboniz!F152</f>
        <v>0</v>
      </c>
      <c r="G223" s="13">
        <f>Aggregate_Efficiency_Decarboniz!G152</f>
        <v>0</v>
      </c>
      <c r="H223" s="13">
        <f>Aggregate_Efficiency_Decarboniz!H152</f>
        <v>0</v>
      </c>
      <c r="I223" s="13">
        <f>Aggregate_Efficiency_Decarboniz!I152</f>
        <v>0</v>
      </c>
      <c r="J223" s="13">
        <f>Aggregate_Efficiency_Decarboniz!J152</f>
        <v>0</v>
      </c>
      <c r="K223" s="13">
        <f>Aggregate_Efficiency_Decarboniz!K152</f>
        <v>0</v>
      </c>
      <c r="L223" s="13">
        <f>Aggregate_Efficiency_Decarboniz!L152</f>
        <v>0</v>
      </c>
      <c r="M223" s="13">
        <f>Aggregate_Efficiency_Decarboniz!M152</f>
        <v>0</v>
      </c>
      <c r="N223" s="13">
        <f>Aggregate_Efficiency_Decarboniz!N152</f>
        <v>0</v>
      </c>
      <c r="O223" s="13">
        <f>Aggregate_Efficiency_Decarboniz!O152</f>
        <v>0</v>
      </c>
      <c r="P223" s="13">
        <f>Aggregate_Efficiency_Decarboniz!P152</f>
        <v>0</v>
      </c>
      <c r="Q223" s="13">
        <f>Aggregate_Efficiency_Decarboniz!Q152</f>
        <v>0.01</v>
      </c>
      <c r="R223" s="13">
        <f>Aggregate_Efficiency_Decarboniz!R152</f>
        <v>0.02</v>
      </c>
      <c r="S223" s="13">
        <f>Aggregate_Efficiency_Decarboniz!S152</f>
        <v>3.0000000000000006E-2</v>
      </c>
      <c r="T223" s="13">
        <f>Aggregate_Efficiency_Decarboniz!T152</f>
        <v>0.04</v>
      </c>
      <c r="U223" s="13">
        <f>Aggregate_Efficiency_Decarboniz!U152</f>
        <v>0.05</v>
      </c>
      <c r="V223" s="13">
        <f>Aggregate_Efficiency_Decarboniz!V152</f>
        <v>6.0000000000000012E-2</v>
      </c>
      <c r="W223" s="13">
        <f>Aggregate_Efficiency_Decarboniz!W152</f>
        <v>7.0000000000000007E-2</v>
      </c>
      <c r="X223" s="13">
        <f>Aggregate_Efficiency_Decarboniz!X152</f>
        <v>0.08</v>
      </c>
      <c r="Y223" s="13">
        <f>Aggregate_Efficiency_Decarboniz!Y152</f>
        <v>0.09</v>
      </c>
      <c r="Z223" s="13">
        <f>Aggregate_Efficiency_Decarboniz!Z152</f>
        <v>0.1</v>
      </c>
      <c r="AA223" s="13">
        <f>Aggregate_Efficiency_Decarboniz!AA152</f>
        <v>0.11000000000000001</v>
      </c>
      <c r="AB223" s="13">
        <f>Aggregate_Efficiency_Decarboniz!AB152</f>
        <v>0.12000000000000002</v>
      </c>
      <c r="AC223" s="13">
        <f>Aggregate_Efficiency_Decarboniz!AC152</f>
        <v>0.13</v>
      </c>
      <c r="AD223" s="13">
        <f>Aggregate_Efficiency_Decarboniz!AD152</f>
        <v>0.14000000000000001</v>
      </c>
      <c r="AE223" s="13">
        <f>Aggregate_Efficiency_Decarboniz!AE152</f>
        <v>0.15</v>
      </c>
      <c r="AF223" s="13">
        <f>Aggregate_Efficiency_Decarboniz!AF152</f>
        <v>0.16</v>
      </c>
      <c r="AG223" s="13">
        <f>Aggregate_Efficiency_Decarboniz!AG152</f>
        <v>0.17</v>
      </c>
      <c r="AH223" s="13">
        <f>Aggregate_Efficiency_Decarboniz!AH152</f>
        <v>0.18</v>
      </c>
      <c r="AI223" s="13">
        <f>Aggregate_Efficiency_Decarboniz!AI152</f>
        <v>0.19</v>
      </c>
      <c r="AJ223" s="14">
        <f>Aggregate_Efficiency_Decarboniz!AJ152</f>
        <v>0.2</v>
      </c>
    </row>
    <row r="224" spans="1:36" x14ac:dyDescent="0.3">
      <c r="A224" s="7" t="s">
        <v>113</v>
      </c>
      <c r="B224" s="51"/>
      <c r="C224" s="149">
        <f>Aggregate_Efficiency_Decarboniz!C153</f>
        <v>1</v>
      </c>
      <c r="D224" s="9">
        <f>Aggregate_Efficiency_Decarboniz!D153</f>
        <v>1</v>
      </c>
      <c r="E224" s="9">
        <f>Aggregate_Efficiency_Decarboniz!E153</f>
        <v>1</v>
      </c>
      <c r="F224" s="9">
        <f>Aggregate_Efficiency_Decarboniz!F153</f>
        <v>1</v>
      </c>
      <c r="G224" s="9">
        <f>Aggregate_Efficiency_Decarboniz!G153</f>
        <v>1</v>
      </c>
      <c r="H224" s="9">
        <f>Aggregate_Efficiency_Decarboniz!H153</f>
        <v>1</v>
      </c>
      <c r="I224" s="9">
        <f>Aggregate_Efficiency_Decarboniz!I153</f>
        <v>1</v>
      </c>
      <c r="J224" s="9">
        <f>Aggregate_Efficiency_Decarboniz!J153</f>
        <v>1</v>
      </c>
      <c r="K224" s="9">
        <f>Aggregate_Efficiency_Decarboniz!K153</f>
        <v>1</v>
      </c>
      <c r="L224" s="9">
        <f>Aggregate_Efficiency_Decarboniz!L153</f>
        <v>1</v>
      </c>
      <c r="M224" s="9">
        <f>Aggregate_Efficiency_Decarboniz!M153</f>
        <v>1</v>
      </c>
      <c r="N224" s="9">
        <f>Aggregate_Efficiency_Decarboniz!N153</f>
        <v>1</v>
      </c>
      <c r="O224" s="9">
        <f>Aggregate_Efficiency_Decarboniz!O153</f>
        <v>1</v>
      </c>
      <c r="P224" s="9">
        <f>Aggregate_Efficiency_Decarboniz!P153</f>
        <v>1</v>
      </c>
      <c r="Q224" s="9">
        <f>Aggregate_Efficiency_Decarboniz!Q153</f>
        <v>1</v>
      </c>
      <c r="R224" s="9">
        <f>Aggregate_Efficiency_Decarboniz!R153</f>
        <v>1</v>
      </c>
      <c r="S224" s="9">
        <f>Aggregate_Efficiency_Decarboniz!S153</f>
        <v>1</v>
      </c>
      <c r="T224" s="9">
        <f>Aggregate_Efficiency_Decarboniz!T153</f>
        <v>1</v>
      </c>
      <c r="U224" s="9">
        <f>Aggregate_Efficiency_Decarboniz!U153</f>
        <v>1</v>
      </c>
      <c r="V224" s="9">
        <f>Aggregate_Efficiency_Decarboniz!V153</f>
        <v>1</v>
      </c>
      <c r="W224" s="9">
        <f>Aggregate_Efficiency_Decarboniz!W153</f>
        <v>1</v>
      </c>
      <c r="X224" s="9">
        <f>Aggregate_Efficiency_Decarboniz!X153</f>
        <v>1</v>
      </c>
      <c r="Y224" s="9">
        <f>Aggregate_Efficiency_Decarboniz!Y153</f>
        <v>1</v>
      </c>
      <c r="Z224" s="9">
        <f>Aggregate_Efficiency_Decarboniz!Z153</f>
        <v>1</v>
      </c>
      <c r="AA224" s="9">
        <f>Aggregate_Efficiency_Decarboniz!AA153</f>
        <v>1</v>
      </c>
      <c r="AB224" s="9">
        <f>Aggregate_Efficiency_Decarboniz!AB153</f>
        <v>1</v>
      </c>
      <c r="AC224" s="9">
        <f>Aggregate_Efficiency_Decarboniz!AC153</f>
        <v>1</v>
      </c>
      <c r="AD224" s="9">
        <f>Aggregate_Efficiency_Decarboniz!AD153</f>
        <v>1</v>
      </c>
      <c r="AE224" s="9">
        <f>Aggregate_Efficiency_Decarboniz!AE153</f>
        <v>1</v>
      </c>
      <c r="AF224" s="9">
        <f>Aggregate_Efficiency_Decarboniz!AF153</f>
        <v>1</v>
      </c>
      <c r="AG224" s="9">
        <f>Aggregate_Efficiency_Decarboniz!AG153</f>
        <v>1</v>
      </c>
      <c r="AH224" s="9">
        <f>Aggregate_Efficiency_Decarboniz!AH153</f>
        <v>1</v>
      </c>
      <c r="AI224" s="9">
        <f>Aggregate_Efficiency_Decarboniz!AI153</f>
        <v>1</v>
      </c>
      <c r="AJ224" s="10">
        <f>Aggregate_Efficiency_Decarboniz!AJ153</f>
        <v>1</v>
      </c>
    </row>
    <row r="225" spans="1:36" x14ac:dyDescent="0.3">
      <c r="A225" s="37" t="s">
        <v>114</v>
      </c>
      <c r="B225" s="167"/>
      <c r="C225" s="164">
        <f>Aggregate_Efficiency_Decarboniz!C154</f>
        <v>1</v>
      </c>
      <c r="D225" s="165">
        <f>Aggregate_Efficiency_Decarboniz!D154</f>
        <v>1</v>
      </c>
      <c r="E225" s="165">
        <f>Aggregate_Efficiency_Decarboniz!E154</f>
        <v>1</v>
      </c>
      <c r="F225" s="165">
        <f>Aggregate_Efficiency_Decarboniz!F154</f>
        <v>1</v>
      </c>
      <c r="G225" s="165">
        <f>Aggregate_Efficiency_Decarboniz!G154</f>
        <v>1</v>
      </c>
      <c r="H225" s="165">
        <f>Aggregate_Efficiency_Decarboniz!H154</f>
        <v>1</v>
      </c>
      <c r="I225" s="165">
        <f>Aggregate_Efficiency_Decarboniz!I154</f>
        <v>1</v>
      </c>
      <c r="J225" s="165">
        <f>Aggregate_Efficiency_Decarboniz!J154</f>
        <v>1</v>
      </c>
      <c r="K225" s="165">
        <f>Aggregate_Efficiency_Decarboniz!K154</f>
        <v>1</v>
      </c>
      <c r="L225" s="165">
        <f>Aggregate_Efficiency_Decarboniz!L154</f>
        <v>1</v>
      </c>
      <c r="M225" s="165">
        <f>Aggregate_Efficiency_Decarboniz!M154</f>
        <v>1</v>
      </c>
      <c r="N225" s="165">
        <f>Aggregate_Efficiency_Decarboniz!N154</f>
        <v>1</v>
      </c>
      <c r="O225" s="165">
        <f>Aggregate_Efficiency_Decarboniz!O154</f>
        <v>1</v>
      </c>
      <c r="P225" s="165">
        <f>Aggregate_Efficiency_Decarboniz!P154</f>
        <v>1</v>
      </c>
      <c r="Q225" s="165">
        <f>Aggregate_Efficiency_Decarboniz!Q154</f>
        <v>1</v>
      </c>
      <c r="R225" s="165">
        <f>Aggregate_Efficiency_Decarboniz!R154</f>
        <v>1</v>
      </c>
      <c r="S225" s="165">
        <f>Aggregate_Efficiency_Decarboniz!S154</f>
        <v>1</v>
      </c>
      <c r="T225" s="165">
        <f>Aggregate_Efficiency_Decarboniz!T154</f>
        <v>1</v>
      </c>
      <c r="U225" s="165">
        <f>Aggregate_Efficiency_Decarboniz!U154</f>
        <v>1</v>
      </c>
      <c r="V225" s="165">
        <f>Aggregate_Efficiency_Decarboniz!V154</f>
        <v>1</v>
      </c>
      <c r="W225" s="165">
        <f>Aggregate_Efficiency_Decarboniz!W154</f>
        <v>1</v>
      </c>
      <c r="X225" s="165">
        <f>Aggregate_Efficiency_Decarboniz!X154</f>
        <v>1</v>
      </c>
      <c r="Y225" s="165">
        <f>Aggregate_Efficiency_Decarboniz!Y154</f>
        <v>1</v>
      </c>
      <c r="Z225" s="165">
        <f>Aggregate_Efficiency_Decarboniz!Z154</f>
        <v>1</v>
      </c>
      <c r="AA225" s="165">
        <f>Aggregate_Efficiency_Decarboniz!AA154</f>
        <v>1</v>
      </c>
      <c r="AB225" s="165">
        <f>Aggregate_Efficiency_Decarboniz!AB154</f>
        <v>1</v>
      </c>
      <c r="AC225" s="165">
        <f>Aggregate_Efficiency_Decarboniz!AC154</f>
        <v>1</v>
      </c>
      <c r="AD225" s="165">
        <f>Aggregate_Efficiency_Decarboniz!AD154</f>
        <v>1</v>
      </c>
      <c r="AE225" s="165">
        <f>Aggregate_Efficiency_Decarboniz!AE154</f>
        <v>1</v>
      </c>
      <c r="AF225" s="165">
        <f>Aggregate_Efficiency_Decarboniz!AF154</f>
        <v>1</v>
      </c>
      <c r="AG225" s="165">
        <f>Aggregate_Efficiency_Decarboniz!AG154</f>
        <v>1</v>
      </c>
      <c r="AH225" s="165">
        <f>Aggregate_Efficiency_Decarboniz!AH154</f>
        <v>1</v>
      </c>
      <c r="AI225" s="165">
        <f>Aggregate_Efficiency_Decarboniz!AI154</f>
        <v>1</v>
      </c>
      <c r="AJ225" s="166">
        <f>Aggregate_Efficiency_Decarboniz!AJ154</f>
        <v>1</v>
      </c>
    </row>
    <row r="226" spans="1:36" x14ac:dyDescent="0.3">
      <c r="A226" s="7" t="s">
        <v>115</v>
      </c>
      <c r="B226" s="51"/>
      <c r="C226" s="149">
        <f>Aggregate_Efficiency_Decarboniz!C155</f>
        <v>1</v>
      </c>
      <c r="D226" s="9">
        <f>Aggregate_Efficiency_Decarboniz!D155</f>
        <v>1</v>
      </c>
      <c r="E226" s="9">
        <f>Aggregate_Efficiency_Decarboniz!E155</f>
        <v>1</v>
      </c>
      <c r="F226" s="9">
        <f>Aggregate_Efficiency_Decarboniz!F155</f>
        <v>1</v>
      </c>
      <c r="G226" s="9">
        <f>Aggregate_Efficiency_Decarboniz!G155</f>
        <v>1</v>
      </c>
      <c r="H226" s="9">
        <f>Aggregate_Efficiency_Decarboniz!H155</f>
        <v>1</v>
      </c>
      <c r="I226" s="9">
        <f>Aggregate_Efficiency_Decarboniz!I155</f>
        <v>1</v>
      </c>
      <c r="J226" s="9">
        <f>Aggregate_Efficiency_Decarboniz!J155</f>
        <v>1</v>
      </c>
      <c r="K226" s="9">
        <f>Aggregate_Efficiency_Decarboniz!K155</f>
        <v>1</v>
      </c>
      <c r="L226" s="9">
        <f>Aggregate_Efficiency_Decarboniz!L155</f>
        <v>1</v>
      </c>
      <c r="M226" s="9">
        <f>Aggregate_Efficiency_Decarboniz!M155</f>
        <v>1</v>
      </c>
      <c r="N226" s="9">
        <f>Aggregate_Efficiency_Decarboniz!N155</f>
        <v>1</v>
      </c>
      <c r="O226" s="9">
        <f>Aggregate_Efficiency_Decarboniz!O155</f>
        <v>1</v>
      </c>
      <c r="P226" s="9">
        <f>Aggregate_Efficiency_Decarboniz!P155</f>
        <v>1</v>
      </c>
      <c r="Q226" s="9">
        <f>Aggregate_Efficiency_Decarboniz!Q155</f>
        <v>1</v>
      </c>
      <c r="R226" s="9">
        <f>Aggregate_Efficiency_Decarboniz!R155</f>
        <v>1</v>
      </c>
      <c r="S226" s="9">
        <f>Aggregate_Efficiency_Decarboniz!S155</f>
        <v>1</v>
      </c>
      <c r="T226" s="9">
        <f>Aggregate_Efficiency_Decarboniz!T155</f>
        <v>1</v>
      </c>
      <c r="U226" s="9">
        <f>Aggregate_Efficiency_Decarboniz!U155</f>
        <v>1</v>
      </c>
      <c r="V226" s="9">
        <f>Aggregate_Efficiency_Decarboniz!V155</f>
        <v>1</v>
      </c>
      <c r="W226" s="9">
        <f>Aggregate_Efficiency_Decarboniz!W155</f>
        <v>1</v>
      </c>
      <c r="X226" s="9">
        <f>Aggregate_Efficiency_Decarboniz!X155</f>
        <v>1</v>
      </c>
      <c r="Y226" s="9">
        <f>Aggregate_Efficiency_Decarboniz!Y155</f>
        <v>1</v>
      </c>
      <c r="Z226" s="9">
        <f>Aggregate_Efficiency_Decarboniz!Z155</f>
        <v>1</v>
      </c>
      <c r="AA226" s="9">
        <f>Aggregate_Efficiency_Decarboniz!AA155</f>
        <v>1</v>
      </c>
      <c r="AB226" s="9">
        <f>Aggregate_Efficiency_Decarboniz!AB155</f>
        <v>1</v>
      </c>
      <c r="AC226" s="9">
        <f>Aggregate_Efficiency_Decarboniz!AC155</f>
        <v>1</v>
      </c>
      <c r="AD226" s="9">
        <f>Aggregate_Efficiency_Decarboniz!AD155</f>
        <v>1</v>
      </c>
      <c r="AE226" s="9">
        <f>Aggregate_Efficiency_Decarboniz!AE155</f>
        <v>1</v>
      </c>
      <c r="AF226" s="9">
        <f>Aggregate_Efficiency_Decarboniz!AF155</f>
        <v>1</v>
      </c>
      <c r="AG226" s="9">
        <f>Aggregate_Efficiency_Decarboniz!AG155</f>
        <v>1</v>
      </c>
      <c r="AH226" s="9">
        <f>Aggregate_Efficiency_Decarboniz!AH155</f>
        <v>1</v>
      </c>
      <c r="AI226" s="9">
        <f>Aggregate_Efficiency_Decarboniz!AI155</f>
        <v>1</v>
      </c>
      <c r="AJ226" s="10">
        <f>Aggregate_Efficiency_Decarboniz!AJ155</f>
        <v>1</v>
      </c>
    </row>
    <row r="227" spans="1:36" x14ac:dyDescent="0.3">
      <c r="A227" s="37" t="s">
        <v>116</v>
      </c>
      <c r="B227" s="167"/>
      <c r="C227" s="164">
        <f>Aggregate_Efficiency_Decarboniz!C156</f>
        <v>1</v>
      </c>
      <c r="D227" s="165">
        <f>Aggregate_Efficiency_Decarboniz!D156</f>
        <v>1</v>
      </c>
      <c r="E227" s="165">
        <f>Aggregate_Efficiency_Decarboniz!E156</f>
        <v>1</v>
      </c>
      <c r="F227" s="165">
        <f>Aggregate_Efficiency_Decarboniz!F156</f>
        <v>1</v>
      </c>
      <c r="G227" s="165">
        <f>Aggregate_Efficiency_Decarboniz!G156</f>
        <v>1</v>
      </c>
      <c r="H227" s="165">
        <f>Aggregate_Efficiency_Decarboniz!H156</f>
        <v>1</v>
      </c>
      <c r="I227" s="165">
        <f>Aggregate_Efficiency_Decarboniz!I156</f>
        <v>1</v>
      </c>
      <c r="J227" s="165">
        <f>Aggregate_Efficiency_Decarboniz!J156</f>
        <v>1</v>
      </c>
      <c r="K227" s="165">
        <f>Aggregate_Efficiency_Decarboniz!K156</f>
        <v>1</v>
      </c>
      <c r="L227" s="165">
        <f>Aggregate_Efficiency_Decarboniz!L156</f>
        <v>1</v>
      </c>
      <c r="M227" s="165">
        <f>Aggregate_Efficiency_Decarboniz!M156</f>
        <v>1</v>
      </c>
      <c r="N227" s="165">
        <f>Aggregate_Efficiency_Decarboniz!N156</f>
        <v>1</v>
      </c>
      <c r="O227" s="165">
        <f>Aggregate_Efficiency_Decarboniz!O156</f>
        <v>1</v>
      </c>
      <c r="P227" s="165">
        <f>Aggregate_Efficiency_Decarboniz!P156</f>
        <v>1</v>
      </c>
      <c r="Q227" s="165">
        <f>Aggregate_Efficiency_Decarboniz!Q156</f>
        <v>1</v>
      </c>
      <c r="R227" s="165">
        <f>Aggregate_Efficiency_Decarboniz!R156</f>
        <v>1</v>
      </c>
      <c r="S227" s="165">
        <f>Aggregate_Efficiency_Decarboniz!S156</f>
        <v>1</v>
      </c>
      <c r="T227" s="165">
        <f>Aggregate_Efficiency_Decarboniz!T156</f>
        <v>1</v>
      </c>
      <c r="U227" s="165">
        <f>Aggregate_Efficiency_Decarboniz!U156</f>
        <v>1</v>
      </c>
      <c r="V227" s="165">
        <f>Aggregate_Efficiency_Decarboniz!V156</f>
        <v>1</v>
      </c>
      <c r="W227" s="165">
        <f>Aggregate_Efficiency_Decarboniz!W156</f>
        <v>1</v>
      </c>
      <c r="X227" s="165">
        <f>Aggregate_Efficiency_Decarboniz!X156</f>
        <v>1</v>
      </c>
      <c r="Y227" s="165">
        <f>Aggregate_Efficiency_Decarboniz!Y156</f>
        <v>1</v>
      </c>
      <c r="Z227" s="165">
        <f>Aggregate_Efficiency_Decarboniz!Z156</f>
        <v>1</v>
      </c>
      <c r="AA227" s="165">
        <f>Aggregate_Efficiency_Decarboniz!AA156</f>
        <v>1</v>
      </c>
      <c r="AB227" s="165">
        <f>Aggregate_Efficiency_Decarboniz!AB156</f>
        <v>1</v>
      </c>
      <c r="AC227" s="165">
        <f>Aggregate_Efficiency_Decarboniz!AC156</f>
        <v>1</v>
      </c>
      <c r="AD227" s="165">
        <f>Aggregate_Efficiency_Decarboniz!AD156</f>
        <v>1</v>
      </c>
      <c r="AE227" s="165">
        <f>Aggregate_Efficiency_Decarboniz!AE156</f>
        <v>1</v>
      </c>
      <c r="AF227" s="165">
        <f>Aggregate_Efficiency_Decarboniz!AF156</f>
        <v>1</v>
      </c>
      <c r="AG227" s="165">
        <f>Aggregate_Efficiency_Decarboniz!AG156</f>
        <v>1</v>
      </c>
      <c r="AH227" s="165">
        <f>Aggregate_Efficiency_Decarboniz!AH156</f>
        <v>1</v>
      </c>
      <c r="AI227" s="165">
        <f>Aggregate_Efficiency_Decarboniz!AI156</f>
        <v>1</v>
      </c>
      <c r="AJ227" s="166">
        <f>Aggregate_Efficiency_Decarboniz!AJ156</f>
        <v>1</v>
      </c>
    </row>
    <row r="228" spans="1:36" x14ac:dyDescent="0.3">
      <c r="A228" s="7" t="s">
        <v>117</v>
      </c>
      <c r="B228" s="51"/>
      <c r="C228" s="149">
        <f>Aggregate_Efficiency_Decarboniz!C157</f>
        <v>1</v>
      </c>
      <c r="D228" s="9">
        <f>Aggregate_Efficiency_Decarboniz!D157</f>
        <v>1</v>
      </c>
      <c r="E228" s="9">
        <f>Aggregate_Efficiency_Decarboniz!E157</f>
        <v>1</v>
      </c>
      <c r="F228" s="9">
        <f>Aggregate_Efficiency_Decarboniz!F157</f>
        <v>1</v>
      </c>
      <c r="G228" s="9">
        <f>Aggregate_Efficiency_Decarboniz!G157</f>
        <v>1</v>
      </c>
      <c r="H228" s="9">
        <f>Aggregate_Efficiency_Decarboniz!H157</f>
        <v>1</v>
      </c>
      <c r="I228" s="9">
        <f>Aggregate_Efficiency_Decarboniz!I157</f>
        <v>1</v>
      </c>
      <c r="J228" s="9">
        <f>Aggregate_Efficiency_Decarboniz!J157</f>
        <v>1</v>
      </c>
      <c r="K228" s="9">
        <f>Aggregate_Efficiency_Decarboniz!K157</f>
        <v>1</v>
      </c>
      <c r="L228" s="9">
        <f>Aggregate_Efficiency_Decarboniz!L157</f>
        <v>1</v>
      </c>
      <c r="M228" s="9">
        <f>Aggregate_Efficiency_Decarboniz!M157</f>
        <v>1</v>
      </c>
      <c r="N228" s="9">
        <f>Aggregate_Efficiency_Decarboniz!N157</f>
        <v>1</v>
      </c>
      <c r="O228" s="9">
        <f>Aggregate_Efficiency_Decarboniz!O157</f>
        <v>1</v>
      </c>
      <c r="P228" s="9">
        <f>Aggregate_Efficiency_Decarboniz!P157</f>
        <v>1</v>
      </c>
      <c r="Q228" s="9">
        <f>Aggregate_Efficiency_Decarboniz!Q157</f>
        <v>1</v>
      </c>
      <c r="R228" s="9">
        <f>Aggregate_Efficiency_Decarboniz!R157</f>
        <v>1</v>
      </c>
      <c r="S228" s="9">
        <f>Aggregate_Efficiency_Decarboniz!S157</f>
        <v>1</v>
      </c>
      <c r="T228" s="9">
        <f>Aggregate_Efficiency_Decarboniz!T157</f>
        <v>1</v>
      </c>
      <c r="U228" s="9">
        <f>Aggregate_Efficiency_Decarboniz!U157</f>
        <v>1</v>
      </c>
      <c r="V228" s="9">
        <f>Aggregate_Efficiency_Decarboniz!V157</f>
        <v>1</v>
      </c>
      <c r="W228" s="9">
        <f>Aggregate_Efficiency_Decarboniz!W157</f>
        <v>1</v>
      </c>
      <c r="X228" s="9">
        <f>Aggregate_Efficiency_Decarboniz!X157</f>
        <v>1</v>
      </c>
      <c r="Y228" s="9">
        <f>Aggregate_Efficiency_Decarboniz!Y157</f>
        <v>1</v>
      </c>
      <c r="Z228" s="9">
        <f>Aggregate_Efficiency_Decarboniz!Z157</f>
        <v>1</v>
      </c>
      <c r="AA228" s="9">
        <f>Aggregate_Efficiency_Decarboniz!AA157</f>
        <v>1</v>
      </c>
      <c r="AB228" s="9">
        <f>Aggregate_Efficiency_Decarboniz!AB157</f>
        <v>1</v>
      </c>
      <c r="AC228" s="9">
        <f>Aggregate_Efficiency_Decarboniz!AC157</f>
        <v>1</v>
      </c>
      <c r="AD228" s="9">
        <f>Aggregate_Efficiency_Decarboniz!AD157</f>
        <v>1</v>
      </c>
      <c r="AE228" s="9">
        <f>Aggregate_Efficiency_Decarboniz!AE157</f>
        <v>1</v>
      </c>
      <c r="AF228" s="9">
        <f>Aggregate_Efficiency_Decarboniz!AF157</f>
        <v>1</v>
      </c>
      <c r="AG228" s="9">
        <f>Aggregate_Efficiency_Decarboniz!AG157</f>
        <v>1</v>
      </c>
      <c r="AH228" s="9">
        <f>Aggregate_Efficiency_Decarboniz!AH157</f>
        <v>1</v>
      </c>
      <c r="AI228" s="9">
        <f>Aggregate_Efficiency_Decarboniz!AI157</f>
        <v>1</v>
      </c>
      <c r="AJ228" s="10">
        <f>Aggregate_Efficiency_Decarboniz!AJ157</f>
        <v>1</v>
      </c>
    </row>
    <row r="229" spans="1:36" x14ac:dyDescent="0.3">
      <c r="A229" s="37" t="s">
        <v>118</v>
      </c>
      <c r="B229" s="167"/>
      <c r="C229" s="164">
        <f>Aggregate_Efficiency_Decarboniz!C158</f>
        <v>1</v>
      </c>
      <c r="D229" s="165">
        <f>Aggregate_Efficiency_Decarboniz!D158</f>
        <v>1</v>
      </c>
      <c r="E229" s="165">
        <f>Aggregate_Efficiency_Decarboniz!E158</f>
        <v>1</v>
      </c>
      <c r="F229" s="165">
        <f>Aggregate_Efficiency_Decarboniz!F158</f>
        <v>1</v>
      </c>
      <c r="G229" s="165">
        <f>Aggregate_Efficiency_Decarboniz!G158</f>
        <v>1</v>
      </c>
      <c r="H229" s="165">
        <f>Aggregate_Efficiency_Decarboniz!H158</f>
        <v>1</v>
      </c>
      <c r="I229" s="165">
        <f>Aggregate_Efficiency_Decarboniz!I158</f>
        <v>1</v>
      </c>
      <c r="J229" s="165">
        <f>Aggregate_Efficiency_Decarboniz!J158</f>
        <v>1</v>
      </c>
      <c r="K229" s="165">
        <f>Aggregate_Efficiency_Decarboniz!K158</f>
        <v>1</v>
      </c>
      <c r="L229" s="165">
        <f>Aggregate_Efficiency_Decarboniz!L158</f>
        <v>1</v>
      </c>
      <c r="M229" s="165">
        <f>Aggregate_Efficiency_Decarboniz!M158</f>
        <v>1</v>
      </c>
      <c r="N229" s="165">
        <f>Aggregate_Efficiency_Decarboniz!N158</f>
        <v>1</v>
      </c>
      <c r="O229" s="165">
        <f>Aggregate_Efficiency_Decarboniz!O158</f>
        <v>1</v>
      </c>
      <c r="P229" s="165">
        <f>Aggregate_Efficiency_Decarboniz!P158</f>
        <v>1</v>
      </c>
      <c r="Q229" s="165">
        <f>Aggregate_Efficiency_Decarboniz!Q158</f>
        <v>1</v>
      </c>
      <c r="R229" s="165">
        <f>Aggregate_Efficiency_Decarboniz!R158</f>
        <v>1</v>
      </c>
      <c r="S229" s="165">
        <f>Aggregate_Efficiency_Decarboniz!S158</f>
        <v>1</v>
      </c>
      <c r="T229" s="165">
        <f>Aggregate_Efficiency_Decarboniz!T158</f>
        <v>1</v>
      </c>
      <c r="U229" s="165">
        <f>Aggregate_Efficiency_Decarboniz!U158</f>
        <v>1</v>
      </c>
      <c r="V229" s="165">
        <f>Aggregate_Efficiency_Decarboniz!V158</f>
        <v>1</v>
      </c>
      <c r="W229" s="165">
        <f>Aggregate_Efficiency_Decarboniz!W158</f>
        <v>1</v>
      </c>
      <c r="X229" s="165">
        <f>Aggregate_Efficiency_Decarboniz!X158</f>
        <v>1</v>
      </c>
      <c r="Y229" s="165">
        <f>Aggregate_Efficiency_Decarboniz!Y158</f>
        <v>1</v>
      </c>
      <c r="Z229" s="165">
        <f>Aggregate_Efficiency_Decarboniz!Z158</f>
        <v>1</v>
      </c>
      <c r="AA229" s="165">
        <f>Aggregate_Efficiency_Decarboniz!AA158</f>
        <v>1</v>
      </c>
      <c r="AB229" s="165">
        <f>Aggregate_Efficiency_Decarboniz!AB158</f>
        <v>1</v>
      </c>
      <c r="AC229" s="165">
        <f>Aggregate_Efficiency_Decarboniz!AC158</f>
        <v>1</v>
      </c>
      <c r="AD229" s="165">
        <f>Aggregate_Efficiency_Decarboniz!AD158</f>
        <v>1</v>
      </c>
      <c r="AE229" s="165">
        <f>Aggregate_Efficiency_Decarboniz!AE158</f>
        <v>1</v>
      </c>
      <c r="AF229" s="165">
        <f>Aggregate_Efficiency_Decarboniz!AF158</f>
        <v>1</v>
      </c>
      <c r="AG229" s="165">
        <f>Aggregate_Efficiency_Decarboniz!AG158</f>
        <v>1</v>
      </c>
      <c r="AH229" s="165">
        <f>Aggregate_Efficiency_Decarboniz!AH158</f>
        <v>1</v>
      </c>
      <c r="AI229" s="165">
        <f>Aggregate_Efficiency_Decarboniz!AI158</f>
        <v>1</v>
      </c>
      <c r="AJ229" s="166">
        <f>Aggregate_Efficiency_Decarboniz!AJ158</f>
        <v>1</v>
      </c>
    </row>
    <row r="230" spans="1:36" x14ac:dyDescent="0.3">
      <c r="A230" s="7" t="s">
        <v>119</v>
      </c>
      <c r="B230" s="51"/>
      <c r="C230" s="149">
        <f>Aggregate_Efficiency_Decarboniz!C159</f>
        <v>1</v>
      </c>
      <c r="D230" s="9">
        <f>Aggregate_Efficiency_Decarboniz!D159</f>
        <v>1</v>
      </c>
      <c r="E230" s="9">
        <f>Aggregate_Efficiency_Decarboniz!E159</f>
        <v>1</v>
      </c>
      <c r="F230" s="9">
        <f>Aggregate_Efficiency_Decarboniz!F159</f>
        <v>1</v>
      </c>
      <c r="G230" s="9">
        <f>Aggregate_Efficiency_Decarboniz!G159</f>
        <v>1</v>
      </c>
      <c r="H230" s="9">
        <f>Aggregate_Efficiency_Decarboniz!H159</f>
        <v>1</v>
      </c>
      <c r="I230" s="9">
        <f>Aggregate_Efficiency_Decarboniz!I159</f>
        <v>1</v>
      </c>
      <c r="J230" s="9">
        <f>Aggregate_Efficiency_Decarboniz!J159</f>
        <v>1</v>
      </c>
      <c r="K230" s="9">
        <f>Aggregate_Efficiency_Decarboniz!K159</f>
        <v>1</v>
      </c>
      <c r="L230" s="9">
        <f>Aggregate_Efficiency_Decarboniz!L159</f>
        <v>1</v>
      </c>
      <c r="M230" s="9">
        <f>Aggregate_Efficiency_Decarboniz!M159</f>
        <v>1</v>
      </c>
      <c r="N230" s="9">
        <f>Aggregate_Efficiency_Decarboniz!N159</f>
        <v>1</v>
      </c>
      <c r="O230" s="9">
        <f>Aggregate_Efficiency_Decarboniz!O159</f>
        <v>1</v>
      </c>
      <c r="P230" s="9">
        <f>Aggregate_Efficiency_Decarboniz!P159</f>
        <v>1</v>
      </c>
      <c r="Q230" s="9">
        <f>Aggregate_Efficiency_Decarboniz!Q159</f>
        <v>1</v>
      </c>
      <c r="R230" s="9">
        <f>Aggregate_Efficiency_Decarboniz!R159</f>
        <v>1</v>
      </c>
      <c r="S230" s="9">
        <f>Aggregate_Efficiency_Decarboniz!S159</f>
        <v>1</v>
      </c>
      <c r="T230" s="9">
        <f>Aggregate_Efficiency_Decarboniz!T159</f>
        <v>1</v>
      </c>
      <c r="U230" s="9">
        <f>Aggregate_Efficiency_Decarboniz!U159</f>
        <v>1</v>
      </c>
      <c r="V230" s="9">
        <f>Aggregate_Efficiency_Decarboniz!V159</f>
        <v>1</v>
      </c>
      <c r="W230" s="9">
        <f>Aggregate_Efficiency_Decarboniz!W159</f>
        <v>1</v>
      </c>
      <c r="X230" s="9">
        <f>Aggregate_Efficiency_Decarboniz!X159</f>
        <v>1</v>
      </c>
      <c r="Y230" s="9">
        <f>Aggregate_Efficiency_Decarboniz!Y159</f>
        <v>1</v>
      </c>
      <c r="Z230" s="9">
        <f>Aggregate_Efficiency_Decarboniz!Z159</f>
        <v>1</v>
      </c>
      <c r="AA230" s="9">
        <f>Aggregate_Efficiency_Decarboniz!AA159</f>
        <v>1</v>
      </c>
      <c r="AB230" s="9">
        <f>Aggregate_Efficiency_Decarboniz!AB159</f>
        <v>1</v>
      </c>
      <c r="AC230" s="9">
        <f>Aggregate_Efficiency_Decarboniz!AC159</f>
        <v>1</v>
      </c>
      <c r="AD230" s="9">
        <f>Aggregate_Efficiency_Decarboniz!AD159</f>
        <v>1</v>
      </c>
      <c r="AE230" s="9">
        <f>Aggregate_Efficiency_Decarboniz!AE159</f>
        <v>1</v>
      </c>
      <c r="AF230" s="9">
        <f>Aggregate_Efficiency_Decarboniz!AF159</f>
        <v>1</v>
      </c>
      <c r="AG230" s="9">
        <f>Aggregate_Efficiency_Decarboniz!AG159</f>
        <v>1</v>
      </c>
      <c r="AH230" s="9">
        <f>Aggregate_Efficiency_Decarboniz!AH159</f>
        <v>1</v>
      </c>
      <c r="AI230" s="9">
        <f>Aggregate_Efficiency_Decarboniz!AI159</f>
        <v>1</v>
      </c>
      <c r="AJ230" s="10">
        <f>Aggregate_Efficiency_Decarboniz!AJ159</f>
        <v>1</v>
      </c>
    </row>
    <row r="231" spans="1:36" x14ac:dyDescent="0.3">
      <c r="A231" s="37" t="s">
        <v>120</v>
      </c>
      <c r="B231" s="167"/>
      <c r="C231" s="164">
        <f>Aggregate_Efficiency_Decarboniz!C160</f>
        <v>1</v>
      </c>
      <c r="D231" s="165">
        <f>Aggregate_Efficiency_Decarboniz!D160</f>
        <v>1</v>
      </c>
      <c r="E231" s="165">
        <f>Aggregate_Efficiency_Decarboniz!E160</f>
        <v>1</v>
      </c>
      <c r="F231" s="165">
        <f>Aggregate_Efficiency_Decarboniz!F160</f>
        <v>1</v>
      </c>
      <c r="G231" s="165">
        <f>Aggregate_Efficiency_Decarboniz!G160</f>
        <v>1</v>
      </c>
      <c r="H231" s="165">
        <f>Aggregate_Efficiency_Decarboniz!H160</f>
        <v>1</v>
      </c>
      <c r="I231" s="165">
        <f>Aggregate_Efficiency_Decarboniz!I160</f>
        <v>1</v>
      </c>
      <c r="J231" s="165">
        <f>Aggregate_Efficiency_Decarboniz!J160</f>
        <v>1</v>
      </c>
      <c r="K231" s="165">
        <f>Aggregate_Efficiency_Decarboniz!K160</f>
        <v>1</v>
      </c>
      <c r="L231" s="165">
        <f>Aggregate_Efficiency_Decarboniz!L160</f>
        <v>1</v>
      </c>
      <c r="M231" s="165">
        <f>Aggregate_Efficiency_Decarboniz!M160</f>
        <v>1</v>
      </c>
      <c r="N231" s="165">
        <f>Aggregate_Efficiency_Decarboniz!N160</f>
        <v>1</v>
      </c>
      <c r="O231" s="165">
        <f>Aggregate_Efficiency_Decarboniz!O160</f>
        <v>1</v>
      </c>
      <c r="P231" s="165">
        <f>Aggregate_Efficiency_Decarboniz!P160</f>
        <v>1</v>
      </c>
      <c r="Q231" s="165">
        <f>Aggregate_Efficiency_Decarboniz!Q160</f>
        <v>1</v>
      </c>
      <c r="R231" s="165">
        <f>Aggregate_Efficiency_Decarboniz!R160</f>
        <v>1</v>
      </c>
      <c r="S231" s="165">
        <f>Aggregate_Efficiency_Decarboniz!S160</f>
        <v>1</v>
      </c>
      <c r="T231" s="165">
        <f>Aggregate_Efficiency_Decarboniz!T160</f>
        <v>1</v>
      </c>
      <c r="U231" s="165">
        <f>Aggregate_Efficiency_Decarboniz!U160</f>
        <v>1</v>
      </c>
      <c r="V231" s="165">
        <f>Aggregate_Efficiency_Decarboniz!V160</f>
        <v>1</v>
      </c>
      <c r="W231" s="165">
        <f>Aggregate_Efficiency_Decarboniz!W160</f>
        <v>1</v>
      </c>
      <c r="X231" s="165">
        <f>Aggregate_Efficiency_Decarboniz!X160</f>
        <v>1</v>
      </c>
      <c r="Y231" s="165">
        <f>Aggregate_Efficiency_Decarboniz!Y160</f>
        <v>1</v>
      </c>
      <c r="Z231" s="165">
        <f>Aggregate_Efficiency_Decarboniz!Z160</f>
        <v>1</v>
      </c>
      <c r="AA231" s="165">
        <f>Aggregate_Efficiency_Decarboniz!AA160</f>
        <v>1</v>
      </c>
      <c r="AB231" s="165">
        <f>Aggregate_Efficiency_Decarboniz!AB160</f>
        <v>1</v>
      </c>
      <c r="AC231" s="165">
        <f>Aggregate_Efficiency_Decarboniz!AC160</f>
        <v>1</v>
      </c>
      <c r="AD231" s="165">
        <f>Aggregate_Efficiency_Decarboniz!AD160</f>
        <v>1</v>
      </c>
      <c r="AE231" s="165">
        <f>Aggregate_Efficiency_Decarboniz!AE160</f>
        <v>1</v>
      </c>
      <c r="AF231" s="165">
        <f>Aggregate_Efficiency_Decarboniz!AF160</f>
        <v>1</v>
      </c>
      <c r="AG231" s="165">
        <f>Aggregate_Efficiency_Decarboniz!AG160</f>
        <v>1</v>
      </c>
      <c r="AH231" s="165">
        <f>Aggregate_Efficiency_Decarboniz!AH160</f>
        <v>1</v>
      </c>
      <c r="AI231" s="165">
        <f>Aggregate_Efficiency_Decarboniz!AI160</f>
        <v>1</v>
      </c>
      <c r="AJ231" s="166">
        <f>Aggregate_Efficiency_Decarboniz!AJ160</f>
        <v>1</v>
      </c>
    </row>
    <row r="232" spans="1:36" x14ac:dyDescent="0.3">
      <c r="A232" s="16" t="s">
        <v>121</v>
      </c>
      <c r="B232" s="49"/>
      <c r="C232" s="148">
        <f>Aggregate_Efficiency_Decarboniz!C161</f>
        <v>0.66000575683538532</v>
      </c>
      <c r="D232" s="44">
        <f>Aggregate_Efficiency_Decarboniz!D161</f>
        <v>0.69471413478639488</v>
      </c>
      <c r="E232" s="44">
        <f>Aggregate_Efficiency_Decarboniz!E161</f>
        <v>0.6534725205114521</v>
      </c>
      <c r="F232" s="44">
        <f>Aggregate_Efficiency_Decarboniz!F161</f>
        <v>0.65654556121485741</v>
      </c>
      <c r="G232" s="44">
        <f>Aggregate_Efficiency_Decarboniz!G161</f>
        <v>0.58484441012532395</v>
      </c>
      <c r="H232" s="44">
        <f>Aggregate_Efficiency_Decarboniz!H161</f>
        <v>0.7523326793785573</v>
      </c>
      <c r="I232" s="44">
        <f>Aggregate_Efficiency_Decarboniz!I161</f>
        <v>0.72208451416863895</v>
      </c>
      <c r="J232" s="44">
        <f>Aggregate_Efficiency_Decarboniz!J161</f>
        <v>0.73665504528088732</v>
      </c>
      <c r="K232" s="44">
        <f>Aggregate_Efficiency_Decarboniz!K161</f>
        <v>0.75122557639313925</v>
      </c>
      <c r="L232" s="44">
        <f>Aggregate_Efficiency_Decarboniz!L161</f>
        <v>0.76579610750538762</v>
      </c>
      <c r="M232" s="44">
        <f>Aggregate_Efficiency_Decarboniz!M161</f>
        <v>0.780366638617636</v>
      </c>
      <c r="N232" s="44">
        <f>Aggregate_Efficiency_Decarboniz!N161</f>
        <v>0.79493716972988437</v>
      </c>
      <c r="O232" s="44">
        <f>Aggregate_Efficiency_Decarboniz!O161</f>
        <v>0.8095077008421363</v>
      </c>
      <c r="P232" s="44">
        <f>Aggregate_Efficiency_Decarboniz!P161</f>
        <v>0.82407823195438468</v>
      </c>
      <c r="Q232" s="44">
        <f>Aggregate_Efficiency_Decarboniz!Q161</f>
        <v>0.83864876306663305</v>
      </c>
      <c r="R232" s="44">
        <f>Aggregate_Efficiency_Decarboniz!R161</f>
        <v>0.85321929417888498</v>
      </c>
      <c r="S232" s="44">
        <f>Aggregate_Efficiency_Decarboniz!S161</f>
        <v>0.86778982529113335</v>
      </c>
      <c r="T232" s="44">
        <f>Aggregate_Efficiency_Decarboniz!T161</f>
        <v>0.88236035640338173</v>
      </c>
      <c r="U232" s="44">
        <f>Aggregate_Efficiency_Decarboniz!U161</f>
        <v>0.8969308875156301</v>
      </c>
      <c r="V232" s="44">
        <f>Aggregate_Efficiency_Decarboniz!V161</f>
        <v>0.91150141862788203</v>
      </c>
      <c r="W232" s="44">
        <f>Aggregate_Efficiency_Decarboniz!W161</f>
        <v>0.92607194974013041</v>
      </c>
      <c r="X232" s="44">
        <f>Aggregate_Efficiency_Decarboniz!X161</f>
        <v>0.94064248085237878</v>
      </c>
      <c r="Y232" s="44">
        <f>Aggregate_Efficiency_Decarboniz!Y161</f>
        <v>0.95521301196463071</v>
      </c>
      <c r="Z232" s="44">
        <f>Aggregate_Efficiency_Decarboniz!Z161</f>
        <v>0.96978354307687908</v>
      </c>
      <c r="AA232" s="44">
        <f>Aggregate_Efficiency_Decarboniz!AA161</f>
        <v>0.98435407418912746</v>
      </c>
      <c r="AB232" s="44">
        <f>Aggregate_Efficiency_Decarboniz!AB161</f>
        <v>0.99892460530137583</v>
      </c>
      <c r="AC232" s="44">
        <f>Aggregate_Efficiency_Decarboniz!AC161</f>
        <v>1</v>
      </c>
      <c r="AD232" s="44">
        <f>Aggregate_Efficiency_Decarboniz!AD161</f>
        <v>1</v>
      </c>
      <c r="AE232" s="44">
        <f>Aggregate_Efficiency_Decarboniz!AE161</f>
        <v>1</v>
      </c>
      <c r="AF232" s="44">
        <f>Aggregate_Efficiency_Decarboniz!AF161</f>
        <v>1</v>
      </c>
      <c r="AG232" s="44">
        <f>Aggregate_Efficiency_Decarboniz!AG161</f>
        <v>1</v>
      </c>
      <c r="AH232" s="44">
        <f>Aggregate_Efficiency_Decarboniz!AH161</f>
        <v>1</v>
      </c>
      <c r="AI232" s="44">
        <f>Aggregate_Efficiency_Decarboniz!AI161</f>
        <v>1</v>
      </c>
      <c r="AJ232" s="45">
        <f>Aggregate_Efficiency_Decarboniz!AJ161</f>
        <v>1</v>
      </c>
    </row>
    <row r="233" spans="1:36" x14ac:dyDescent="0.3">
      <c r="A233" s="11" t="s">
        <v>49</v>
      </c>
      <c r="B233" s="50"/>
      <c r="C233" s="150">
        <f>Aggregate_Efficiency_Decarboniz!C162</f>
        <v>0.33999424316461468</v>
      </c>
      <c r="D233" s="13">
        <f>Aggregate_Efficiency_Decarboniz!D162</f>
        <v>0.30528586521360507</v>
      </c>
      <c r="E233" s="13">
        <f>Aggregate_Efficiency_Decarboniz!E162</f>
        <v>0.3465274794885479</v>
      </c>
      <c r="F233" s="13">
        <f>Aggregate_Efficiency_Decarboniz!F162</f>
        <v>0.34345443878514248</v>
      </c>
      <c r="G233" s="13">
        <f>Aggregate_Efficiency_Decarboniz!G162</f>
        <v>0.41515558987467605</v>
      </c>
      <c r="H233" s="13">
        <f>Aggregate_Efficiency_Decarboniz!H162</f>
        <v>0.24766732062144275</v>
      </c>
      <c r="I233" s="13">
        <f>Aggregate_Efficiency_Decarboniz!I162</f>
        <v>0.27791548583136105</v>
      </c>
      <c r="J233" s="13">
        <f>Aggregate_Efficiency_Decarboniz!J162</f>
        <v>0.26334495471911268</v>
      </c>
      <c r="K233" s="13">
        <f>Aggregate_Efficiency_Decarboniz!K162</f>
        <v>0.24877442360686075</v>
      </c>
      <c r="L233" s="13">
        <f>Aggregate_Efficiency_Decarboniz!L162</f>
        <v>0.23420389249461238</v>
      </c>
      <c r="M233" s="13">
        <f>Aggregate_Efficiency_Decarboniz!M162</f>
        <v>0.219633361382364</v>
      </c>
      <c r="N233" s="13">
        <f>Aggregate_Efficiency_Decarboniz!N162</f>
        <v>0.20506283027011563</v>
      </c>
      <c r="O233" s="13">
        <f>Aggregate_Efficiency_Decarboniz!O162</f>
        <v>0.1904922991578637</v>
      </c>
      <c r="P233" s="13">
        <f>Aggregate_Efficiency_Decarboniz!P162</f>
        <v>0.17592176804561532</v>
      </c>
      <c r="Q233" s="13">
        <f>Aggregate_Efficiency_Decarboniz!Q162</f>
        <v>0.16135123693336695</v>
      </c>
      <c r="R233" s="13">
        <f>Aggregate_Efficiency_Decarboniz!R162</f>
        <v>0.14678070582111502</v>
      </c>
      <c r="S233" s="13">
        <f>Aggregate_Efficiency_Decarboniz!S162</f>
        <v>0.13221017470886665</v>
      </c>
      <c r="T233" s="13">
        <f>Aggregate_Efficiency_Decarboniz!T162</f>
        <v>0.11763964359661827</v>
      </c>
      <c r="U233" s="13">
        <f>Aggregate_Efficiency_Decarboniz!U162</f>
        <v>0.1030691124843699</v>
      </c>
      <c r="V233" s="13">
        <f>Aggregate_Efficiency_Decarboniz!V162</f>
        <v>8.8498581372117968E-2</v>
      </c>
      <c r="W233" s="13">
        <f>Aggregate_Efficiency_Decarboniz!W162</f>
        <v>7.3928050259869593E-2</v>
      </c>
      <c r="X233" s="13">
        <f>Aggregate_Efficiency_Decarboniz!X162</f>
        <v>5.9357519147621218E-2</v>
      </c>
      <c r="Y233" s="13">
        <f>Aggregate_Efficiency_Decarboniz!Y162</f>
        <v>4.4786988035369291E-2</v>
      </c>
      <c r="Z233" s="13">
        <f>Aggregate_Efficiency_Decarboniz!Z162</f>
        <v>3.0216456923120916E-2</v>
      </c>
      <c r="AA233" s="13">
        <f>Aggregate_Efficiency_Decarboniz!AA162</f>
        <v>1.5645925810872541E-2</v>
      </c>
      <c r="AB233" s="13">
        <f>Aggregate_Efficiency_Decarboniz!AB162</f>
        <v>1.0753946986241658E-3</v>
      </c>
      <c r="AC233" s="13">
        <f>Aggregate_Efficiency_Decarboniz!AC162</f>
        <v>0</v>
      </c>
      <c r="AD233" s="13">
        <f>Aggregate_Efficiency_Decarboniz!AD162</f>
        <v>0</v>
      </c>
      <c r="AE233" s="13">
        <f>Aggregate_Efficiency_Decarboniz!AE162</f>
        <v>0</v>
      </c>
      <c r="AF233" s="13">
        <f>Aggregate_Efficiency_Decarboniz!AF162</f>
        <v>0</v>
      </c>
      <c r="AG233" s="13">
        <f>Aggregate_Efficiency_Decarboniz!AG162</f>
        <v>0</v>
      </c>
      <c r="AH233" s="13">
        <f>Aggregate_Efficiency_Decarboniz!AH162</f>
        <v>0</v>
      </c>
      <c r="AI233" s="13">
        <f>Aggregate_Efficiency_Decarboniz!AI162</f>
        <v>0</v>
      </c>
      <c r="AJ233" s="14">
        <f>Aggregate_Efficiency_Decarboniz!AJ162</f>
        <v>0</v>
      </c>
    </row>
    <row r="234" spans="1:36" x14ac:dyDescent="0.3">
      <c r="A234" s="7" t="s">
        <v>122</v>
      </c>
      <c r="B234" s="51"/>
      <c r="C234" s="149">
        <f>Aggregate_Efficiency_Decarboniz!C163</f>
        <v>1</v>
      </c>
      <c r="D234" s="9">
        <f>Aggregate_Efficiency_Decarboniz!D163</f>
        <v>1</v>
      </c>
      <c r="E234" s="9">
        <f>Aggregate_Efficiency_Decarboniz!E163</f>
        <v>1</v>
      </c>
      <c r="F234" s="9">
        <f>Aggregate_Efficiency_Decarboniz!F163</f>
        <v>1</v>
      </c>
      <c r="G234" s="9">
        <f>Aggregate_Efficiency_Decarboniz!G163</f>
        <v>1</v>
      </c>
      <c r="H234" s="9">
        <f>Aggregate_Efficiency_Decarboniz!H163</f>
        <v>1</v>
      </c>
      <c r="I234" s="9">
        <f>Aggregate_Efficiency_Decarboniz!I163</f>
        <v>1</v>
      </c>
      <c r="J234" s="9">
        <f>Aggregate_Efficiency_Decarboniz!J163</f>
        <v>1</v>
      </c>
      <c r="K234" s="9">
        <f>Aggregate_Efficiency_Decarboniz!K163</f>
        <v>1</v>
      </c>
      <c r="L234" s="9">
        <f>Aggregate_Efficiency_Decarboniz!L163</f>
        <v>1</v>
      </c>
      <c r="M234" s="9">
        <f>Aggregate_Efficiency_Decarboniz!M163</f>
        <v>1</v>
      </c>
      <c r="N234" s="9">
        <f>Aggregate_Efficiency_Decarboniz!N163</f>
        <v>1</v>
      </c>
      <c r="O234" s="9">
        <f>Aggregate_Efficiency_Decarboniz!O163</f>
        <v>1</v>
      </c>
      <c r="P234" s="9">
        <f>Aggregate_Efficiency_Decarboniz!P163</f>
        <v>1</v>
      </c>
      <c r="Q234" s="9">
        <f>Aggregate_Efficiency_Decarboniz!Q163</f>
        <v>1</v>
      </c>
      <c r="R234" s="9">
        <f>Aggregate_Efficiency_Decarboniz!R163</f>
        <v>1</v>
      </c>
      <c r="S234" s="9">
        <f>Aggregate_Efficiency_Decarboniz!S163</f>
        <v>1</v>
      </c>
      <c r="T234" s="9">
        <f>Aggregate_Efficiency_Decarboniz!T163</f>
        <v>1</v>
      </c>
      <c r="U234" s="9">
        <f>Aggregate_Efficiency_Decarboniz!U163</f>
        <v>1</v>
      </c>
      <c r="V234" s="9">
        <f>Aggregate_Efficiency_Decarboniz!V163</f>
        <v>1</v>
      </c>
      <c r="W234" s="9">
        <f>Aggregate_Efficiency_Decarboniz!W163</f>
        <v>1</v>
      </c>
      <c r="X234" s="9">
        <f>Aggregate_Efficiency_Decarboniz!X163</f>
        <v>1</v>
      </c>
      <c r="Y234" s="9">
        <f>Aggregate_Efficiency_Decarboniz!Y163</f>
        <v>1</v>
      </c>
      <c r="Z234" s="9">
        <f>Aggregate_Efficiency_Decarboniz!Z163</f>
        <v>1</v>
      </c>
      <c r="AA234" s="9">
        <f>Aggregate_Efficiency_Decarboniz!AA163</f>
        <v>1</v>
      </c>
      <c r="AB234" s="9">
        <f>Aggregate_Efficiency_Decarboniz!AB163</f>
        <v>1</v>
      </c>
      <c r="AC234" s="9">
        <f>Aggregate_Efficiency_Decarboniz!AC163</f>
        <v>1</v>
      </c>
      <c r="AD234" s="9">
        <f>Aggregate_Efficiency_Decarboniz!AD163</f>
        <v>1</v>
      </c>
      <c r="AE234" s="9">
        <f>Aggregate_Efficiency_Decarboniz!AE163</f>
        <v>1</v>
      </c>
      <c r="AF234" s="9">
        <f>Aggregate_Efficiency_Decarboniz!AF163</f>
        <v>1</v>
      </c>
      <c r="AG234" s="9">
        <f>Aggregate_Efficiency_Decarboniz!AG163</f>
        <v>1</v>
      </c>
      <c r="AH234" s="9">
        <f>Aggregate_Efficiency_Decarboniz!AH163</f>
        <v>1</v>
      </c>
      <c r="AI234" s="9">
        <f>Aggregate_Efficiency_Decarboniz!AI163</f>
        <v>1</v>
      </c>
      <c r="AJ234" s="10">
        <f>Aggregate_Efficiency_Decarboniz!AJ163</f>
        <v>1</v>
      </c>
    </row>
    <row r="235" spans="1:36" x14ac:dyDescent="0.3">
      <c r="A235" s="16" t="s">
        <v>123</v>
      </c>
      <c r="B235" s="49"/>
      <c r="C235" s="148">
        <f>Aggregate_Efficiency_Decarboniz!C164</f>
        <v>0.97105799728137743</v>
      </c>
      <c r="D235" s="44">
        <f>Aggregate_Efficiency_Decarboniz!D164</f>
        <v>0.96632966838484169</v>
      </c>
      <c r="E235" s="44">
        <f>Aggregate_Efficiency_Decarboniz!E164</f>
        <v>0.96337755204330544</v>
      </c>
      <c r="F235" s="44">
        <f>Aggregate_Efficiency_Decarboniz!F164</f>
        <v>0.94298304017819323</v>
      </c>
      <c r="G235" s="44">
        <f>Aggregate_Efficiency_Decarboniz!G164</f>
        <v>0.94478283898305093</v>
      </c>
      <c r="H235" s="44">
        <f>Aggregate_Efficiency_Decarboniz!H164</f>
        <v>0.99996767232670347</v>
      </c>
      <c r="I235" s="44">
        <f>Aggregate_Efficiency_Decarboniz!I164</f>
        <v>1</v>
      </c>
      <c r="J235" s="44">
        <f>Aggregate_Efficiency_Decarboniz!J164</f>
        <v>1</v>
      </c>
      <c r="K235" s="44">
        <f>Aggregate_Efficiency_Decarboniz!K164</f>
        <v>1</v>
      </c>
      <c r="L235" s="44">
        <f>Aggregate_Efficiency_Decarboniz!L164</f>
        <v>1</v>
      </c>
      <c r="M235" s="44">
        <f>Aggregate_Efficiency_Decarboniz!M164</f>
        <v>1</v>
      </c>
      <c r="N235" s="44">
        <f>Aggregate_Efficiency_Decarboniz!N164</f>
        <v>1</v>
      </c>
      <c r="O235" s="44">
        <f>Aggregate_Efficiency_Decarboniz!O164</f>
        <v>1</v>
      </c>
      <c r="P235" s="44">
        <f>Aggregate_Efficiency_Decarboniz!P164</f>
        <v>1</v>
      </c>
      <c r="Q235" s="44">
        <f>Aggregate_Efficiency_Decarboniz!Q164</f>
        <v>1</v>
      </c>
      <c r="R235" s="44">
        <f>Aggregate_Efficiency_Decarboniz!R164</f>
        <v>1</v>
      </c>
      <c r="S235" s="44">
        <f>Aggregate_Efficiency_Decarboniz!S164</f>
        <v>1</v>
      </c>
      <c r="T235" s="44">
        <f>Aggregate_Efficiency_Decarboniz!T164</f>
        <v>1</v>
      </c>
      <c r="U235" s="44">
        <f>Aggregate_Efficiency_Decarboniz!U164</f>
        <v>1</v>
      </c>
      <c r="V235" s="44">
        <f>Aggregate_Efficiency_Decarboniz!V164</f>
        <v>1</v>
      </c>
      <c r="W235" s="44">
        <f>Aggregate_Efficiency_Decarboniz!W164</f>
        <v>1</v>
      </c>
      <c r="X235" s="44">
        <f>Aggregate_Efficiency_Decarboniz!X164</f>
        <v>1</v>
      </c>
      <c r="Y235" s="44">
        <f>Aggregate_Efficiency_Decarboniz!Y164</f>
        <v>1</v>
      </c>
      <c r="Z235" s="44">
        <f>Aggregate_Efficiency_Decarboniz!Z164</f>
        <v>1</v>
      </c>
      <c r="AA235" s="44">
        <f>Aggregate_Efficiency_Decarboniz!AA164</f>
        <v>1</v>
      </c>
      <c r="AB235" s="44">
        <f>Aggregate_Efficiency_Decarboniz!AB164</f>
        <v>1</v>
      </c>
      <c r="AC235" s="44">
        <f>Aggregate_Efficiency_Decarboniz!AC164</f>
        <v>1</v>
      </c>
      <c r="AD235" s="44">
        <f>Aggregate_Efficiency_Decarboniz!AD164</f>
        <v>1</v>
      </c>
      <c r="AE235" s="44">
        <f>Aggregate_Efficiency_Decarboniz!AE164</f>
        <v>1</v>
      </c>
      <c r="AF235" s="44">
        <f>Aggregate_Efficiency_Decarboniz!AF164</f>
        <v>1</v>
      </c>
      <c r="AG235" s="44">
        <f>Aggregate_Efficiency_Decarboniz!AG164</f>
        <v>1</v>
      </c>
      <c r="AH235" s="44">
        <f>Aggregate_Efficiency_Decarboniz!AH164</f>
        <v>1</v>
      </c>
      <c r="AI235" s="44">
        <f>Aggregate_Efficiency_Decarboniz!AI164</f>
        <v>1</v>
      </c>
      <c r="AJ235" s="45">
        <f>Aggregate_Efficiency_Decarboniz!AJ164</f>
        <v>1</v>
      </c>
    </row>
    <row r="236" spans="1:36" s="3" customFormat="1" x14ac:dyDescent="0.3">
      <c r="A236" s="11" t="s">
        <v>50</v>
      </c>
      <c r="B236" s="50"/>
      <c r="C236" s="150">
        <f>Aggregate_Efficiency_Decarboniz!C165</f>
        <v>2.8942002718622566E-2</v>
      </c>
      <c r="D236" s="13">
        <f>Aggregate_Efficiency_Decarboniz!D165</f>
        <v>3.3670331615158283E-2</v>
      </c>
      <c r="E236" s="13">
        <f>Aggregate_Efficiency_Decarboniz!E165</f>
        <v>3.6622447956694629E-2</v>
      </c>
      <c r="F236" s="13">
        <f>Aggregate_Efficiency_Decarboniz!F165</f>
        <v>5.7016959821806878E-2</v>
      </c>
      <c r="G236" s="13">
        <f>Aggregate_Efficiency_Decarboniz!G165</f>
        <v>5.5217161016949158E-2</v>
      </c>
      <c r="H236" s="13">
        <f>Aggregate_Efficiency_Decarboniz!H165</f>
        <v>3.2327673296533663E-5</v>
      </c>
      <c r="I236" s="13">
        <f>Aggregate_Efficiency_Decarboniz!I165</f>
        <v>0</v>
      </c>
      <c r="J236" s="13">
        <f>Aggregate_Efficiency_Decarboniz!J165</f>
        <v>0</v>
      </c>
      <c r="K236" s="13">
        <f>Aggregate_Efficiency_Decarboniz!K165</f>
        <v>0</v>
      </c>
      <c r="L236" s="13">
        <f>Aggregate_Efficiency_Decarboniz!L165</f>
        <v>0</v>
      </c>
      <c r="M236" s="13">
        <f>Aggregate_Efficiency_Decarboniz!M165</f>
        <v>0</v>
      </c>
      <c r="N236" s="13">
        <f>Aggregate_Efficiency_Decarboniz!N165</f>
        <v>0</v>
      </c>
      <c r="O236" s="13">
        <f>Aggregate_Efficiency_Decarboniz!O165</f>
        <v>0</v>
      </c>
      <c r="P236" s="13">
        <f>Aggregate_Efficiency_Decarboniz!P165</f>
        <v>0</v>
      </c>
      <c r="Q236" s="13">
        <f>Aggregate_Efficiency_Decarboniz!Q165</f>
        <v>0</v>
      </c>
      <c r="R236" s="13">
        <f>Aggregate_Efficiency_Decarboniz!R165</f>
        <v>0</v>
      </c>
      <c r="S236" s="13">
        <f>Aggregate_Efficiency_Decarboniz!S165</f>
        <v>0</v>
      </c>
      <c r="T236" s="13">
        <f>Aggregate_Efficiency_Decarboniz!T165</f>
        <v>0</v>
      </c>
      <c r="U236" s="13">
        <f>Aggregate_Efficiency_Decarboniz!U165</f>
        <v>0</v>
      </c>
      <c r="V236" s="13">
        <f>Aggregate_Efficiency_Decarboniz!V165</f>
        <v>0</v>
      </c>
      <c r="W236" s="13">
        <f>Aggregate_Efficiency_Decarboniz!W165</f>
        <v>0</v>
      </c>
      <c r="X236" s="13">
        <f>Aggregate_Efficiency_Decarboniz!X165</f>
        <v>0</v>
      </c>
      <c r="Y236" s="13">
        <f>Aggregate_Efficiency_Decarboniz!Y165</f>
        <v>0</v>
      </c>
      <c r="Z236" s="13">
        <f>Aggregate_Efficiency_Decarboniz!Z165</f>
        <v>0</v>
      </c>
      <c r="AA236" s="13">
        <f>Aggregate_Efficiency_Decarboniz!AA165</f>
        <v>0</v>
      </c>
      <c r="AB236" s="13">
        <f>Aggregate_Efficiency_Decarboniz!AB165</f>
        <v>0</v>
      </c>
      <c r="AC236" s="13">
        <f>Aggregate_Efficiency_Decarboniz!AC165</f>
        <v>0</v>
      </c>
      <c r="AD236" s="13">
        <f>Aggregate_Efficiency_Decarboniz!AD165</f>
        <v>0</v>
      </c>
      <c r="AE236" s="13">
        <f>Aggregate_Efficiency_Decarboniz!AE165</f>
        <v>0</v>
      </c>
      <c r="AF236" s="13">
        <f>Aggregate_Efficiency_Decarboniz!AF165</f>
        <v>0</v>
      </c>
      <c r="AG236" s="13">
        <f>Aggregate_Efficiency_Decarboniz!AG165</f>
        <v>0</v>
      </c>
      <c r="AH236" s="13">
        <f>Aggregate_Efficiency_Decarboniz!AH165</f>
        <v>0</v>
      </c>
      <c r="AI236" s="13">
        <f>Aggregate_Efficiency_Decarboniz!AI165</f>
        <v>0</v>
      </c>
      <c r="AJ236" s="14">
        <f>Aggregate_Efficiency_Decarboniz!AJ165</f>
        <v>0</v>
      </c>
    </row>
    <row r="237" spans="1:36" x14ac:dyDescent="0.3">
      <c r="A237" s="7" t="s">
        <v>124</v>
      </c>
      <c r="B237" s="51"/>
      <c r="C237" s="149">
        <f>Aggregate_Efficiency_Decarboniz!C166</f>
        <v>1</v>
      </c>
      <c r="D237" s="9">
        <f>Aggregate_Efficiency_Decarboniz!D166</f>
        <v>1</v>
      </c>
      <c r="E237" s="9">
        <f>Aggregate_Efficiency_Decarboniz!E166</f>
        <v>1</v>
      </c>
      <c r="F237" s="9">
        <f>Aggregate_Efficiency_Decarboniz!F166</f>
        <v>1</v>
      </c>
      <c r="G237" s="9">
        <f>Aggregate_Efficiency_Decarboniz!G166</f>
        <v>1</v>
      </c>
      <c r="H237" s="9">
        <f>Aggregate_Efficiency_Decarboniz!H166</f>
        <v>1</v>
      </c>
      <c r="I237" s="9">
        <f>Aggregate_Efficiency_Decarboniz!I166</f>
        <v>1</v>
      </c>
      <c r="J237" s="9">
        <f>Aggregate_Efficiency_Decarboniz!J166</f>
        <v>1</v>
      </c>
      <c r="K237" s="9">
        <f>Aggregate_Efficiency_Decarboniz!K166</f>
        <v>1</v>
      </c>
      <c r="L237" s="9">
        <f>Aggregate_Efficiency_Decarboniz!L166</f>
        <v>1</v>
      </c>
      <c r="M237" s="9">
        <f>Aggregate_Efficiency_Decarboniz!M166</f>
        <v>1</v>
      </c>
      <c r="N237" s="9">
        <f>Aggregate_Efficiency_Decarboniz!N166</f>
        <v>1</v>
      </c>
      <c r="O237" s="9">
        <f>Aggregate_Efficiency_Decarboniz!O166</f>
        <v>1</v>
      </c>
      <c r="P237" s="9">
        <f>Aggregate_Efficiency_Decarboniz!P166</f>
        <v>1</v>
      </c>
      <c r="Q237" s="9">
        <f>Aggregate_Efficiency_Decarboniz!Q166</f>
        <v>1</v>
      </c>
      <c r="R237" s="9">
        <f>Aggregate_Efficiency_Decarboniz!R166</f>
        <v>1</v>
      </c>
      <c r="S237" s="9">
        <f>Aggregate_Efficiency_Decarboniz!S166</f>
        <v>1</v>
      </c>
      <c r="T237" s="9">
        <f>Aggregate_Efficiency_Decarboniz!T166</f>
        <v>1</v>
      </c>
      <c r="U237" s="9">
        <f>Aggregate_Efficiency_Decarboniz!U166</f>
        <v>1</v>
      </c>
      <c r="V237" s="9">
        <f>Aggregate_Efficiency_Decarboniz!V166</f>
        <v>1</v>
      </c>
      <c r="W237" s="9">
        <f>Aggregate_Efficiency_Decarboniz!W166</f>
        <v>1</v>
      </c>
      <c r="X237" s="9">
        <f>Aggregate_Efficiency_Decarboniz!X166</f>
        <v>1</v>
      </c>
      <c r="Y237" s="9">
        <f>Aggregate_Efficiency_Decarboniz!Y166</f>
        <v>1</v>
      </c>
      <c r="Z237" s="9">
        <f>Aggregate_Efficiency_Decarboniz!Z166</f>
        <v>1</v>
      </c>
      <c r="AA237" s="9">
        <f>Aggregate_Efficiency_Decarboniz!AA166</f>
        <v>1</v>
      </c>
      <c r="AB237" s="9">
        <f>Aggregate_Efficiency_Decarboniz!AB166</f>
        <v>1</v>
      </c>
      <c r="AC237" s="9">
        <f>Aggregate_Efficiency_Decarboniz!AC166</f>
        <v>1</v>
      </c>
      <c r="AD237" s="9">
        <f>Aggregate_Efficiency_Decarboniz!AD166</f>
        <v>1</v>
      </c>
      <c r="AE237" s="9">
        <f>Aggregate_Efficiency_Decarboniz!AE166</f>
        <v>1</v>
      </c>
      <c r="AF237" s="9">
        <f>Aggregate_Efficiency_Decarboniz!AF166</f>
        <v>1</v>
      </c>
      <c r="AG237" s="9">
        <f>Aggregate_Efficiency_Decarboniz!AG166</f>
        <v>1</v>
      </c>
      <c r="AH237" s="9">
        <f>Aggregate_Efficiency_Decarboniz!AH166</f>
        <v>1</v>
      </c>
      <c r="AI237" s="9">
        <f>Aggregate_Efficiency_Decarboniz!AI166</f>
        <v>1</v>
      </c>
      <c r="AJ237" s="10">
        <f>Aggregate_Efficiency_Decarboniz!AJ166</f>
        <v>1</v>
      </c>
    </row>
    <row r="238" spans="1:36" x14ac:dyDescent="0.3">
      <c r="A238" s="37" t="s">
        <v>125</v>
      </c>
      <c r="B238" s="167"/>
      <c r="C238" s="164">
        <f>Aggregate_Efficiency_Decarboniz!C167</f>
        <v>1</v>
      </c>
      <c r="D238" s="165">
        <f>Aggregate_Efficiency_Decarboniz!D167</f>
        <v>1</v>
      </c>
      <c r="E238" s="165">
        <f>Aggregate_Efficiency_Decarboniz!E167</f>
        <v>1</v>
      </c>
      <c r="F238" s="165">
        <f>Aggregate_Efficiency_Decarboniz!F167</f>
        <v>1</v>
      </c>
      <c r="G238" s="165">
        <f>Aggregate_Efficiency_Decarboniz!G167</f>
        <v>1</v>
      </c>
      <c r="H238" s="165">
        <f>Aggregate_Efficiency_Decarboniz!H167</f>
        <v>1</v>
      </c>
      <c r="I238" s="165">
        <f>Aggregate_Efficiency_Decarboniz!I167</f>
        <v>1</v>
      </c>
      <c r="J238" s="165">
        <f>Aggregate_Efficiency_Decarboniz!J167</f>
        <v>1</v>
      </c>
      <c r="K238" s="165">
        <f>Aggregate_Efficiency_Decarboniz!K167</f>
        <v>1</v>
      </c>
      <c r="L238" s="165">
        <f>Aggregate_Efficiency_Decarboniz!L167</f>
        <v>1</v>
      </c>
      <c r="M238" s="165">
        <f>Aggregate_Efficiency_Decarboniz!M167</f>
        <v>1</v>
      </c>
      <c r="N238" s="165">
        <f>Aggregate_Efficiency_Decarboniz!N167</f>
        <v>1</v>
      </c>
      <c r="O238" s="165">
        <f>Aggregate_Efficiency_Decarboniz!O167</f>
        <v>1</v>
      </c>
      <c r="P238" s="165">
        <f>Aggregate_Efficiency_Decarboniz!P167</f>
        <v>1</v>
      </c>
      <c r="Q238" s="165">
        <f>Aggregate_Efficiency_Decarboniz!Q167</f>
        <v>1</v>
      </c>
      <c r="R238" s="165">
        <f>Aggregate_Efficiency_Decarboniz!R167</f>
        <v>1</v>
      </c>
      <c r="S238" s="165">
        <f>Aggregate_Efficiency_Decarboniz!S167</f>
        <v>1</v>
      </c>
      <c r="T238" s="165">
        <f>Aggregate_Efficiency_Decarboniz!T167</f>
        <v>1</v>
      </c>
      <c r="U238" s="165">
        <f>Aggregate_Efficiency_Decarboniz!U167</f>
        <v>1</v>
      </c>
      <c r="V238" s="165">
        <f>Aggregate_Efficiency_Decarboniz!V167</f>
        <v>1</v>
      </c>
      <c r="W238" s="165">
        <f>Aggregate_Efficiency_Decarboniz!W167</f>
        <v>1</v>
      </c>
      <c r="X238" s="165">
        <f>Aggregate_Efficiency_Decarboniz!X167</f>
        <v>1</v>
      </c>
      <c r="Y238" s="165">
        <f>Aggregate_Efficiency_Decarboniz!Y167</f>
        <v>1</v>
      </c>
      <c r="Z238" s="165">
        <f>Aggregate_Efficiency_Decarboniz!Z167</f>
        <v>1</v>
      </c>
      <c r="AA238" s="165">
        <f>Aggregate_Efficiency_Decarboniz!AA167</f>
        <v>1</v>
      </c>
      <c r="AB238" s="165">
        <f>Aggregate_Efficiency_Decarboniz!AB167</f>
        <v>1</v>
      </c>
      <c r="AC238" s="165">
        <f>Aggregate_Efficiency_Decarboniz!AC167</f>
        <v>1</v>
      </c>
      <c r="AD238" s="165">
        <f>Aggregate_Efficiency_Decarboniz!AD167</f>
        <v>1</v>
      </c>
      <c r="AE238" s="165">
        <f>Aggregate_Efficiency_Decarboniz!AE167</f>
        <v>1</v>
      </c>
      <c r="AF238" s="165">
        <f>Aggregate_Efficiency_Decarboniz!AF167</f>
        <v>1</v>
      </c>
      <c r="AG238" s="165">
        <f>Aggregate_Efficiency_Decarboniz!AG167</f>
        <v>1</v>
      </c>
      <c r="AH238" s="165">
        <f>Aggregate_Efficiency_Decarboniz!AH167</f>
        <v>1</v>
      </c>
      <c r="AI238" s="165">
        <f>Aggregate_Efficiency_Decarboniz!AI167</f>
        <v>1</v>
      </c>
      <c r="AJ238" s="166">
        <f>Aggregate_Efficiency_Decarboniz!AJ167</f>
        <v>0</v>
      </c>
    </row>
    <row r="239" spans="1:36" x14ac:dyDescent="0.3">
      <c r="A239" s="7" t="s">
        <v>126</v>
      </c>
      <c r="B239" s="51"/>
      <c r="C239" s="149">
        <f>Aggregate_Efficiency_Decarboniz!C168</f>
        <v>1</v>
      </c>
      <c r="D239" s="9">
        <f>Aggregate_Efficiency_Decarboniz!D168</f>
        <v>1</v>
      </c>
      <c r="E239" s="9">
        <f>Aggregate_Efficiency_Decarboniz!E168</f>
        <v>1</v>
      </c>
      <c r="F239" s="9">
        <f>Aggregate_Efficiency_Decarboniz!F168</f>
        <v>1</v>
      </c>
      <c r="G239" s="9">
        <f>Aggregate_Efficiency_Decarboniz!G168</f>
        <v>1</v>
      </c>
      <c r="H239" s="9">
        <f>Aggregate_Efficiency_Decarboniz!H168</f>
        <v>1</v>
      </c>
      <c r="I239" s="9">
        <f>Aggregate_Efficiency_Decarboniz!I168</f>
        <v>1</v>
      </c>
      <c r="J239" s="9">
        <f>Aggregate_Efficiency_Decarboniz!J168</f>
        <v>1</v>
      </c>
      <c r="K239" s="9">
        <f>Aggregate_Efficiency_Decarboniz!K168</f>
        <v>1</v>
      </c>
      <c r="L239" s="9">
        <f>Aggregate_Efficiency_Decarboniz!L168</f>
        <v>1</v>
      </c>
      <c r="M239" s="9">
        <f>Aggregate_Efficiency_Decarboniz!M168</f>
        <v>1</v>
      </c>
      <c r="N239" s="9">
        <f>Aggregate_Efficiency_Decarboniz!N168</f>
        <v>1</v>
      </c>
      <c r="O239" s="9">
        <f>Aggregate_Efficiency_Decarboniz!O168</f>
        <v>1</v>
      </c>
      <c r="P239" s="9">
        <f>Aggregate_Efficiency_Decarboniz!P168</f>
        <v>1</v>
      </c>
      <c r="Q239" s="9">
        <f>Aggregate_Efficiency_Decarboniz!Q168</f>
        <v>1</v>
      </c>
      <c r="R239" s="9">
        <f>Aggregate_Efficiency_Decarboniz!R168</f>
        <v>1</v>
      </c>
      <c r="S239" s="9">
        <f>Aggregate_Efficiency_Decarboniz!S168</f>
        <v>1</v>
      </c>
      <c r="T239" s="9">
        <f>Aggregate_Efficiency_Decarboniz!T168</f>
        <v>1</v>
      </c>
      <c r="U239" s="9">
        <f>Aggregate_Efficiency_Decarboniz!U168</f>
        <v>1</v>
      </c>
      <c r="V239" s="9">
        <f>Aggregate_Efficiency_Decarboniz!V168</f>
        <v>1</v>
      </c>
      <c r="W239" s="9">
        <f>Aggregate_Efficiency_Decarboniz!W168</f>
        <v>1</v>
      </c>
      <c r="X239" s="9">
        <f>Aggregate_Efficiency_Decarboniz!X168</f>
        <v>1</v>
      </c>
      <c r="Y239" s="9">
        <f>Aggregate_Efficiency_Decarboniz!Y168</f>
        <v>1</v>
      </c>
      <c r="Z239" s="9">
        <f>Aggregate_Efficiency_Decarboniz!Z168</f>
        <v>1</v>
      </c>
      <c r="AA239" s="9">
        <f>Aggregate_Efficiency_Decarboniz!AA168</f>
        <v>1</v>
      </c>
      <c r="AB239" s="9">
        <f>Aggregate_Efficiency_Decarboniz!AB168</f>
        <v>1</v>
      </c>
      <c r="AC239" s="9">
        <f>Aggregate_Efficiency_Decarboniz!AC168</f>
        <v>1</v>
      </c>
      <c r="AD239" s="9">
        <f>Aggregate_Efficiency_Decarboniz!AD168</f>
        <v>1</v>
      </c>
      <c r="AE239" s="9">
        <f>Aggregate_Efficiency_Decarboniz!AE168</f>
        <v>1</v>
      </c>
      <c r="AF239" s="9">
        <f>Aggregate_Efficiency_Decarboniz!AF168</f>
        <v>1</v>
      </c>
      <c r="AG239" s="9">
        <f>Aggregate_Efficiency_Decarboniz!AG168</f>
        <v>1</v>
      </c>
      <c r="AH239" s="9">
        <f>Aggregate_Efficiency_Decarboniz!AH168</f>
        <v>1</v>
      </c>
      <c r="AI239" s="9">
        <f>Aggregate_Efficiency_Decarboniz!AI168</f>
        <v>1</v>
      </c>
      <c r="AJ239" s="10">
        <f>Aggregate_Efficiency_Decarboniz!AJ168</f>
        <v>1</v>
      </c>
    </row>
    <row r="240" spans="1:36" x14ac:dyDescent="0.3">
      <c r="A240" s="16" t="s">
        <v>127</v>
      </c>
      <c r="B240" s="49"/>
      <c r="C240" s="148">
        <f>Aggregate_Efficiency_Decarboniz!C169</f>
        <v>2.4744241795325084E-2</v>
      </c>
      <c r="D240" s="44">
        <f>Aggregate_Efficiency_Decarboniz!D169</f>
        <v>2.3380937584598842E-2</v>
      </c>
      <c r="E240" s="44">
        <f>Aggregate_Efficiency_Decarboniz!E169</f>
        <v>2.4224649976072148E-2</v>
      </c>
      <c r="F240" s="44">
        <f>Aggregate_Efficiency_Decarboniz!F169</f>
        <v>1.2458219752790144E-2</v>
      </c>
      <c r="G240" s="44">
        <f>Aggregate_Efficiency_Decarboniz!G169</f>
        <v>1.9766802602752164E-2</v>
      </c>
      <c r="H240" s="44">
        <f>Aggregate_Efficiency_Decarboniz!H169</f>
        <v>1.8704013414032925E-2</v>
      </c>
      <c r="I240" s="44">
        <f>Aggregate_Efficiency_Decarboniz!I169</f>
        <v>1.237788118146535E-2</v>
      </c>
      <c r="J240" s="44">
        <f>Aggregate_Efficiency_Decarboniz!J169</f>
        <v>9.9189024344483595E-3</v>
      </c>
      <c r="K240" s="44">
        <f>Aggregate_Efficiency_Decarboniz!K169</f>
        <v>7.4599236874322572E-3</v>
      </c>
      <c r="L240" s="44">
        <f>Aggregate_Efficiency_Decarboniz!L169</f>
        <v>5.0009449404152667E-3</v>
      </c>
      <c r="M240" s="44">
        <f>Aggregate_Efficiency_Decarboniz!M169</f>
        <v>2.5419661933991644E-3</v>
      </c>
      <c r="N240" s="44">
        <f>Aggregate_Efficiency_Decarboniz!N169</f>
        <v>8.2987446382173924E-5</v>
      </c>
      <c r="O240" s="44">
        <f>Aggregate_Efficiency_Decarboniz!O169</f>
        <v>3.107573185567869E-5</v>
      </c>
      <c r="P240" s="44">
        <f>Aggregate_Efficiency_Decarboniz!P169</f>
        <v>8.3584388670801535E-5</v>
      </c>
      <c r="Q240" s="44">
        <f>Aggregate_Efficiency_Decarboniz!Q169</f>
        <v>1.3609304548592438E-4</v>
      </c>
      <c r="R240" s="44">
        <f>Aggregate_Efficiency_Decarboniz!R169</f>
        <v>1.8860170230104722E-4</v>
      </c>
      <c r="S240" s="44">
        <f>Aggregate_Efficiency_Decarboniz!S169</f>
        <v>2.4111035911617007E-4</v>
      </c>
      <c r="T240" s="44">
        <f>Aggregate_Efficiency_Decarboniz!T169</f>
        <v>2.9361901593129291E-4</v>
      </c>
      <c r="U240" s="44">
        <f>Aggregate_Efficiency_Decarboniz!U169</f>
        <v>3.4612767274641576E-4</v>
      </c>
      <c r="V240" s="44">
        <f>Aggregate_Efficiency_Decarboniz!V169</f>
        <v>3.986363295615386E-4</v>
      </c>
      <c r="W240" s="44">
        <f>Aggregate_Efficiency_Decarboniz!W169</f>
        <v>4.5114498637666145E-4</v>
      </c>
      <c r="X240" s="44">
        <f>Aggregate_Efficiency_Decarboniz!X169</f>
        <v>0</v>
      </c>
      <c r="Y240" s="44">
        <f>Aggregate_Efficiency_Decarboniz!Y169</f>
        <v>0</v>
      </c>
      <c r="Z240" s="44">
        <f>Aggregate_Efficiency_Decarboniz!Z169</f>
        <v>0</v>
      </c>
      <c r="AA240" s="44">
        <f>Aggregate_Efficiency_Decarboniz!AA169</f>
        <v>0</v>
      </c>
      <c r="AB240" s="44">
        <f>Aggregate_Efficiency_Decarboniz!AB169</f>
        <v>0</v>
      </c>
      <c r="AC240" s="44">
        <f>Aggregate_Efficiency_Decarboniz!AC169</f>
        <v>0</v>
      </c>
      <c r="AD240" s="44">
        <f>Aggregate_Efficiency_Decarboniz!AD169</f>
        <v>0</v>
      </c>
      <c r="AE240" s="44">
        <f>Aggregate_Efficiency_Decarboniz!AE169</f>
        <v>0</v>
      </c>
      <c r="AF240" s="44">
        <f>Aggregate_Efficiency_Decarboniz!AF169</f>
        <v>0</v>
      </c>
      <c r="AG240" s="44">
        <f>Aggregate_Efficiency_Decarboniz!AG169</f>
        <v>0</v>
      </c>
      <c r="AH240" s="44">
        <f>Aggregate_Efficiency_Decarboniz!AH169</f>
        <v>0</v>
      </c>
      <c r="AI240" s="44">
        <f>Aggregate_Efficiency_Decarboniz!AI169</f>
        <v>0</v>
      </c>
      <c r="AJ240" s="45">
        <f>Aggregate_Efficiency_Decarboniz!AJ169</f>
        <v>1</v>
      </c>
    </row>
    <row r="241" spans="1:37" x14ac:dyDescent="0.3">
      <c r="A241" s="7" t="s">
        <v>128</v>
      </c>
      <c r="B241" s="51"/>
      <c r="C241" s="149">
        <f>Aggregate_Efficiency_Decarboniz!C170</f>
        <v>0</v>
      </c>
      <c r="D241" s="9">
        <f>Aggregate_Efficiency_Decarboniz!D170</f>
        <v>4.4874863808455682E-4</v>
      </c>
      <c r="E241" s="9">
        <f>Aggregate_Efficiency_Decarboniz!E170</f>
        <v>5.239802538137317E-4</v>
      </c>
      <c r="F241" s="9">
        <f>Aggregate_Efficiency_Decarboniz!F170</f>
        <v>9.6876487304414739E-4</v>
      </c>
      <c r="G241" s="9">
        <f>Aggregate_Efficiency_Decarboniz!G170</f>
        <v>8.3050344802525363E-4</v>
      </c>
      <c r="H241" s="9">
        <f>Aggregate_Efficiency_Decarboniz!H170</f>
        <v>5.2683886195402916E-4</v>
      </c>
      <c r="I241" s="9">
        <f>Aggregate_Efficiency_Decarboniz!I170</f>
        <v>0</v>
      </c>
      <c r="J241" s="9">
        <f>Aggregate_Efficiency_Decarboniz!J170</f>
        <v>0</v>
      </c>
      <c r="K241" s="9">
        <f>Aggregate_Efficiency_Decarboniz!K170</f>
        <v>0</v>
      </c>
      <c r="L241" s="9">
        <f>Aggregate_Efficiency_Decarboniz!L170</f>
        <v>0</v>
      </c>
      <c r="M241" s="9">
        <f>Aggregate_Efficiency_Decarboniz!M170</f>
        <v>0</v>
      </c>
      <c r="N241" s="9">
        <f>Aggregate_Efficiency_Decarboniz!N170</f>
        <v>0</v>
      </c>
      <c r="O241" s="9">
        <f>Aggregate_Efficiency_Decarboniz!O170</f>
        <v>0</v>
      </c>
      <c r="P241" s="9">
        <f>Aggregate_Efficiency_Decarboniz!P170</f>
        <v>0</v>
      </c>
      <c r="Q241" s="9">
        <f>Aggregate_Efficiency_Decarboniz!Q170</f>
        <v>0</v>
      </c>
      <c r="R241" s="9">
        <f>Aggregate_Efficiency_Decarboniz!R170</f>
        <v>0</v>
      </c>
      <c r="S241" s="9">
        <f>Aggregate_Efficiency_Decarboniz!S170</f>
        <v>0</v>
      </c>
      <c r="T241" s="9">
        <f>Aggregate_Efficiency_Decarboniz!T170</f>
        <v>0</v>
      </c>
      <c r="U241" s="9">
        <f>Aggregate_Efficiency_Decarboniz!U170</f>
        <v>0</v>
      </c>
      <c r="V241" s="9">
        <f>Aggregate_Efficiency_Decarboniz!V170</f>
        <v>0</v>
      </c>
      <c r="W241" s="9">
        <f>Aggregate_Efficiency_Decarboniz!W170</f>
        <v>0</v>
      </c>
      <c r="X241" s="9">
        <f>Aggregate_Efficiency_Decarboniz!X170</f>
        <v>0</v>
      </c>
      <c r="Y241" s="9">
        <f>Aggregate_Efficiency_Decarboniz!Y170</f>
        <v>0</v>
      </c>
      <c r="Z241" s="9">
        <f>Aggregate_Efficiency_Decarboniz!Z170</f>
        <v>0</v>
      </c>
      <c r="AA241" s="9">
        <f>Aggregate_Efficiency_Decarboniz!AA170</f>
        <v>0</v>
      </c>
      <c r="AB241" s="9">
        <f>Aggregate_Efficiency_Decarboniz!AB170</f>
        <v>0</v>
      </c>
      <c r="AC241" s="9">
        <f>Aggregate_Efficiency_Decarboniz!AC170</f>
        <v>0</v>
      </c>
      <c r="AD241" s="9">
        <f>Aggregate_Efficiency_Decarboniz!AD170</f>
        <v>0</v>
      </c>
      <c r="AE241" s="9">
        <f>Aggregate_Efficiency_Decarboniz!AE170</f>
        <v>0</v>
      </c>
      <c r="AF241" s="9">
        <f>Aggregate_Efficiency_Decarboniz!AF170</f>
        <v>0</v>
      </c>
      <c r="AG241" s="9">
        <f>Aggregate_Efficiency_Decarboniz!AG170</f>
        <v>0</v>
      </c>
      <c r="AH241" s="9">
        <f>Aggregate_Efficiency_Decarboniz!AH170</f>
        <v>0</v>
      </c>
      <c r="AI241" s="9">
        <f>Aggregate_Efficiency_Decarboniz!AI170</f>
        <v>0</v>
      </c>
      <c r="AJ241" s="10">
        <f>Aggregate_Efficiency_Decarboniz!AJ170</f>
        <v>0</v>
      </c>
    </row>
    <row r="242" spans="1:37" x14ac:dyDescent="0.3">
      <c r="A242" s="7" t="s">
        <v>129</v>
      </c>
      <c r="B242" s="51"/>
      <c r="C242" s="149">
        <f>Aggregate_Efficiency_Decarboniz!C171</f>
        <v>0.97525575820467492</v>
      </c>
      <c r="D242" s="9">
        <f>Aggregate_Efficiency_Decarboniz!D171</f>
        <v>0.97373253514308611</v>
      </c>
      <c r="E242" s="9">
        <f>Aggregate_Efficiency_Decarboniz!E171</f>
        <v>0.97480096427721441</v>
      </c>
      <c r="F242" s="9">
        <f>Aggregate_Efficiency_Decarboniz!F171</f>
        <v>0.98620927613478493</v>
      </c>
      <c r="G242" s="9">
        <f>Aggregate_Efficiency_Decarboniz!G171</f>
        <v>0.97905689505413795</v>
      </c>
      <c r="H242" s="9">
        <f>Aggregate_Efficiency_Decarboniz!H171</f>
        <v>0.98017198142615414</v>
      </c>
      <c r="I242" s="9">
        <f>Aggregate_Efficiency_Decarboniz!I171</f>
        <v>0.98733814260949959</v>
      </c>
      <c r="J242" s="9">
        <f>Aggregate_Efficiency_Decarboniz!J171</f>
        <v>0.9898496300133317</v>
      </c>
      <c r="K242" s="9">
        <f>Aggregate_Efficiency_Decarboniz!K171</f>
        <v>0.99236111741716293</v>
      </c>
      <c r="L242" s="9">
        <f>Aggregate_Efficiency_Decarboniz!L171</f>
        <v>0.99487260482099504</v>
      </c>
      <c r="M242" s="9">
        <f>Aggregate_Efficiency_Decarboniz!M171</f>
        <v>0.99738409222482627</v>
      </c>
      <c r="N242" s="9">
        <f>Aggregate_Efficiency_Decarboniz!N171</f>
        <v>0.99989557962865838</v>
      </c>
      <c r="O242" s="9">
        <f>Aggregate_Efficiency_Decarboniz!O171</f>
        <v>1</v>
      </c>
      <c r="P242" s="9">
        <f>Aggregate_Efficiency_Decarboniz!P171</f>
        <v>1</v>
      </c>
      <c r="Q242" s="9">
        <f>Aggregate_Efficiency_Decarboniz!Q171</f>
        <v>1</v>
      </c>
      <c r="R242" s="9">
        <f>Aggregate_Efficiency_Decarboniz!R171</f>
        <v>1</v>
      </c>
      <c r="S242" s="9">
        <f>Aggregate_Efficiency_Decarboniz!S171</f>
        <v>1</v>
      </c>
      <c r="T242" s="9">
        <f>Aggregate_Efficiency_Decarboniz!T171</f>
        <v>1</v>
      </c>
      <c r="U242" s="9">
        <f>Aggregate_Efficiency_Decarboniz!U171</f>
        <v>1</v>
      </c>
      <c r="V242" s="9">
        <f>Aggregate_Efficiency_Decarboniz!V171</f>
        <v>1</v>
      </c>
      <c r="W242" s="9">
        <f>Aggregate_Efficiency_Decarboniz!W171</f>
        <v>1</v>
      </c>
      <c r="X242" s="9">
        <f>Aggregate_Efficiency_Decarboniz!X171</f>
        <v>1</v>
      </c>
      <c r="Y242" s="9">
        <f>Aggregate_Efficiency_Decarboniz!Y171</f>
        <v>1</v>
      </c>
      <c r="Z242" s="9">
        <f>Aggregate_Efficiency_Decarboniz!Z171</f>
        <v>1</v>
      </c>
      <c r="AA242" s="9">
        <f>Aggregate_Efficiency_Decarboniz!AA171</f>
        <v>1</v>
      </c>
      <c r="AB242" s="9">
        <f>Aggregate_Efficiency_Decarboniz!AB171</f>
        <v>1</v>
      </c>
      <c r="AC242" s="9">
        <f>Aggregate_Efficiency_Decarboniz!AC171</f>
        <v>1</v>
      </c>
      <c r="AD242" s="9">
        <f>Aggregate_Efficiency_Decarboniz!AD171</f>
        <v>1</v>
      </c>
      <c r="AE242" s="9">
        <f>Aggregate_Efficiency_Decarboniz!AE171</f>
        <v>1</v>
      </c>
      <c r="AF242" s="9">
        <f>Aggregate_Efficiency_Decarboniz!AF171</f>
        <v>1</v>
      </c>
      <c r="AG242" s="9">
        <f>Aggregate_Efficiency_Decarboniz!AG171</f>
        <v>1</v>
      </c>
      <c r="AH242" s="9">
        <f>Aggregate_Efficiency_Decarboniz!AH171</f>
        <v>1</v>
      </c>
      <c r="AI242" s="9">
        <f>Aggregate_Efficiency_Decarboniz!AI171</f>
        <v>1</v>
      </c>
      <c r="AJ242" s="10">
        <f>Aggregate_Efficiency_Decarboniz!AJ171</f>
        <v>0</v>
      </c>
    </row>
    <row r="243" spans="1:37" x14ac:dyDescent="0.3">
      <c r="A243" s="11" t="s">
        <v>130</v>
      </c>
      <c r="B243" s="50"/>
      <c r="C243" s="150">
        <f>Aggregate_Efficiency_Decarboniz!C172</f>
        <v>0</v>
      </c>
      <c r="D243" s="13">
        <f>Aggregate_Efficiency_Decarboniz!D172</f>
        <v>2.4377786342305199E-3</v>
      </c>
      <c r="E243" s="13">
        <f>Aggregate_Efficiency_Decarboniz!E172</f>
        <v>4.5040549289971569E-4</v>
      </c>
      <c r="F243" s="13">
        <f>Aggregate_Efficiency_Decarboniz!F172</f>
        <v>3.63739239380835E-4</v>
      </c>
      <c r="G243" s="13">
        <f>Aggregate_Efficiency_Decarboniz!G172</f>
        <v>3.4579889508461518E-4</v>
      </c>
      <c r="H243" s="13">
        <f>Aggregate_Efficiency_Decarboniz!H172</f>
        <v>5.9716629785889965E-4</v>
      </c>
      <c r="I243" s="13">
        <f>Aggregate_Efficiency_Decarboniz!I172</f>
        <v>2.8397620903505838E-4</v>
      </c>
      <c r="J243" s="13">
        <f>Aggregate_Efficiency_Decarboniz!J172</f>
        <v>2.3146755221993554E-4</v>
      </c>
      <c r="K243" s="13">
        <f>Aggregate_Efficiency_Decarboniz!K172</f>
        <v>1.7895889540481269E-4</v>
      </c>
      <c r="L243" s="13">
        <f>Aggregate_Efficiency_Decarboniz!L172</f>
        <v>1.2645023858968985E-4</v>
      </c>
      <c r="M243" s="13">
        <f>Aggregate_Efficiency_Decarboniz!M172</f>
        <v>7.3941581774567E-5</v>
      </c>
      <c r="N243" s="13">
        <f>Aggregate_Efficiency_Decarboniz!N172</f>
        <v>2.1432924959444155E-5</v>
      </c>
      <c r="O243" s="13">
        <f>Aggregate_Efficiency_Decarboniz!O172</f>
        <v>-3.107573185567869E-5</v>
      </c>
      <c r="P243" s="13">
        <f>Aggregate_Efficiency_Decarboniz!P172</f>
        <v>-8.3584388670801535E-5</v>
      </c>
      <c r="Q243" s="13">
        <f>Aggregate_Efficiency_Decarboniz!Q172</f>
        <v>-1.3609304548592438E-4</v>
      </c>
      <c r="R243" s="13">
        <f>Aggregate_Efficiency_Decarboniz!R172</f>
        <v>-1.8860170230104722E-4</v>
      </c>
      <c r="S243" s="13">
        <f>Aggregate_Efficiency_Decarboniz!S172</f>
        <v>-2.4111035911617007E-4</v>
      </c>
      <c r="T243" s="13">
        <f>Aggregate_Efficiency_Decarboniz!T172</f>
        <v>-2.9361901593129291E-4</v>
      </c>
      <c r="U243" s="13">
        <f>Aggregate_Efficiency_Decarboniz!U172</f>
        <v>-3.4612767274641576E-4</v>
      </c>
      <c r="V243" s="13">
        <f>Aggregate_Efficiency_Decarboniz!V172</f>
        <v>-3.986363295615386E-4</v>
      </c>
      <c r="W243" s="13">
        <f>Aggregate_Efficiency_Decarboniz!W172</f>
        <v>-4.5114498637666145E-4</v>
      </c>
      <c r="X243" s="13">
        <f>Aggregate_Efficiency_Decarboniz!X172</f>
        <v>0</v>
      </c>
      <c r="Y243" s="13">
        <f>Aggregate_Efficiency_Decarboniz!Y172</f>
        <v>0</v>
      </c>
      <c r="Z243" s="13">
        <f>Aggregate_Efficiency_Decarboniz!Z172</f>
        <v>0</v>
      </c>
      <c r="AA243" s="13">
        <f>Aggregate_Efficiency_Decarboniz!AA172</f>
        <v>0</v>
      </c>
      <c r="AB243" s="13">
        <f>Aggregate_Efficiency_Decarboniz!AB172</f>
        <v>0</v>
      </c>
      <c r="AC243" s="13">
        <f>Aggregate_Efficiency_Decarboniz!AC172</f>
        <v>0</v>
      </c>
      <c r="AD243" s="13">
        <f>Aggregate_Efficiency_Decarboniz!AD172</f>
        <v>0</v>
      </c>
      <c r="AE243" s="13">
        <f>Aggregate_Efficiency_Decarboniz!AE172</f>
        <v>0</v>
      </c>
      <c r="AF243" s="13">
        <f>Aggregate_Efficiency_Decarboniz!AF172</f>
        <v>0</v>
      </c>
      <c r="AG243" s="13">
        <f>Aggregate_Efficiency_Decarboniz!AG172</f>
        <v>0</v>
      </c>
      <c r="AH243" s="13">
        <f>Aggregate_Efficiency_Decarboniz!AH172</f>
        <v>0</v>
      </c>
      <c r="AI243" s="13">
        <f>Aggregate_Efficiency_Decarboniz!AI172</f>
        <v>0</v>
      </c>
      <c r="AJ243" s="14">
        <f>Aggregate_Efficiency_Decarboniz!AJ172</f>
        <v>0</v>
      </c>
    </row>
    <row r="244" spans="1:37" x14ac:dyDescent="0.3">
      <c r="A244" s="7" t="s">
        <v>131</v>
      </c>
      <c r="B244" s="51"/>
      <c r="C244" s="149">
        <f>Aggregate_Efficiency_Decarboniz!C173</f>
        <v>1</v>
      </c>
      <c r="D244" s="9">
        <f>Aggregate_Efficiency_Decarboniz!D173</f>
        <v>1</v>
      </c>
      <c r="E244" s="9">
        <f>Aggregate_Efficiency_Decarboniz!E173</f>
        <v>1</v>
      </c>
      <c r="F244" s="9">
        <f>Aggregate_Efficiency_Decarboniz!F173</f>
        <v>1</v>
      </c>
      <c r="G244" s="9">
        <f>Aggregate_Efficiency_Decarboniz!G173</f>
        <v>1</v>
      </c>
      <c r="H244" s="9">
        <f>Aggregate_Efficiency_Decarboniz!H173</f>
        <v>1</v>
      </c>
      <c r="I244" s="9">
        <f>Aggregate_Efficiency_Decarboniz!I173</f>
        <v>1</v>
      </c>
      <c r="J244" s="9">
        <f>Aggregate_Efficiency_Decarboniz!J173</f>
        <v>1</v>
      </c>
      <c r="K244" s="9">
        <f>Aggregate_Efficiency_Decarboniz!K173</f>
        <v>1</v>
      </c>
      <c r="L244" s="9">
        <f>Aggregate_Efficiency_Decarboniz!L173</f>
        <v>1</v>
      </c>
      <c r="M244" s="9">
        <f>Aggregate_Efficiency_Decarboniz!M173</f>
        <v>1</v>
      </c>
      <c r="N244" s="9">
        <f>Aggregate_Efficiency_Decarboniz!N173</f>
        <v>1</v>
      </c>
      <c r="O244" s="9">
        <f>Aggregate_Efficiency_Decarboniz!O173</f>
        <v>1</v>
      </c>
      <c r="P244" s="9">
        <f>Aggregate_Efficiency_Decarboniz!P173</f>
        <v>1</v>
      </c>
      <c r="Q244" s="9">
        <f>Aggregate_Efficiency_Decarboniz!Q173</f>
        <v>1</v>
      </c>
      <c r="R244" s="9">
        <f>Aggregate_Efficiency_Decarboniz!R173</f>
        <v>1</v>
      </c>
      <c r="S244" s="9">
        <f>Aggregate_Efficiency_Decarboniz!S173</f>
        <v>1</v>
      </c>
      <c r="T244" s="9">
        <f>Aggregate_Efficiency_Decarboniz!T173</f>
        <v>1</v>
      </c>
      <c r="U244" s="9">
        <f>Aggregate_Efficiency_Decarboniz!U173</f>
        <v>1</v>
      </c>
      <c r="V244" s="9">
        <f>Aggregate_Efficiency_Decarboniz!V173</f>
        <v>1</v>
      </c>
      <c r="W244" s="9">
        <f>Aggregate_Efficiency_Decarboniz!W173</f>
        <v>1</v>
      </c>
      <c r="X244" s="9">
        <f>Aggregate_Efficiency_Decarboniz!X173</f>
        <v>1</v>
      </c>
      <c r="Y244" s="9">
        <f>Aggregate_Efficiency_Decarboniz!Y173</f>
        <v>1</v>
      </c>
      <c r="Z244" s="9">
        <f>Aggregate_Efficiency_Decarboniz!Z173</f>
        <v>1</v>
      </c>
      <c r="AA244" s="9">
        <f>Aggregate_Efficiency_Decarboniz!AA173</f>
        <v>1</v>
      </c>
      <c r="AB244" s="9">
        <f>Aggregate_Efficiency_Decarboniz!AB173</f>
        <v>1</v>
      </c>
      <c r="AC244" s="9">
        <f>Aggregate_Efficiency_Decarboniz!AC173</f>
        <v>1</v>
      </c>
      <c r="AD244" s="9">
        <f>Aggregate_Efficiency_Decarboniz!AD173</f>
        <v>1</v>
      </c>
      <c r="AE244" s="9">
        <f>Aggregate_Efficiency_Decarboniz!AE173</f>
        <v>1</v>
      </c>
      <c r="AF244" s="9">
        <f>Aggregate_Efficiency_Decarboniz!AF173</f>
        <v>1</v>
      </c>
      <c r="AG244" s="9">
        <f>Aggregate_Efficiency_Decarboniz!AG173</f>
        <v>1</v>
      </c>
      <c r="AH244" s="9">
        <f>Aggregate_Efficiency_Decarboniz!AH173</f>
        <v>1</v>
      </c>
      <c r="AI244" s="9">
        <f>Aggregate_Efficiency_Decarboniz!AI173</f>
        <v>1</v>
      </c>
      <c r="AJ244" s="10">
        <f>Aggregate_Efficiency_Decarboniz!AJ173</f>
        <v>1</v>
      </c>
    </row>
    <row r="245" spans="1:37" x14ac:dyDescent="0.3">
      <c r="A245" s="16" t="s">
        <v>132</v>
      </c>
      <c r="B245" s="49"/>
      <c r="C245" s="148">
        <f>Aggregate_Efficiency_Decarboniz!C174</f>
        <v>0.38456608127163183</v>
      </c>
      <c r="D245" s="44">
        <f>Aggregate_Efficiency_Decarboniz!D174</f>
        <v>0.81361390506440801</v>
      </c>
      <c r="E245" s="44">
        <f>Aggregate_Efficiency_Decarboniz!E174</f>
        <v>0.8241256190732138</v>
      </c>
      <c r="F245" s="44">
        <f>Aggregate_Efficiency_Decarboniz!F174</f>
        <v>0.79805189976949953</v>
      </c>
      <c r="G245" s="44">
        <f>Aggregate_Efficiency_Decarboniz!G174</f>
        <v>0.77190043082814741</v>
      </c>
      <c r="H245" s="44">
        <f>Aggregate_Efficiency_Decarboniz!H174</f>
        <v>0.6175454604705729</v>
      </c>
      <c r="I245" s="44">
        <f>Aggregate_Efficiency_Decarboniz!I174</f>
        <v>0.91152510066241632</v>
      </c>
      <c r="J245" s="44">
        <f>Aggregate_Efficiency_Decarboniz!J174</f>
        <v>0.9711943290719347</v>
      </c>
      <c r="K245" s="44">
        <f>Aggregate_Efficiency_Decarboniz!K174</f>
        <v>1</v>
      </c>
      <c r="L245" s="44">
        <f>Aggregate_Efficiency_Decarboniz!L174</f>
        <v>1</v>
      </c>
      <c r="M245" s="44">
        <f>Aggregate_Efficiency_Decarboniz!M174</f>
        <v>1</v>
      </c>
      <c r="N245" s="44">
        <f>Aggregate_Efficiency_Decarboniz!N174</f>
        <v>1</v>
      </c>
      <c r="O245" s="44">
        <f>Aggregate_Efficiency_Decarboniz!O174</f>
        <v>1</v>
      </c>
      <c r="P245" s="44">
        <f>Aggregate_Efficiency_Decarboniz!P174</f>
        <v>1</v>
      </c>
      <c r="Q245" s="44">
        <f>Aggregate_Efficiency_Decarboniz!Q174</f>
        <v>1</v>
      </c>
      <c r="R245" s="44">
        <f>Aggregate_Efficiency_Decarboniz!R174</f>
        <v>1</v>
      </c>
      <c r="S245" s="44">
        <f>Aggregate_Efficiency_Decarboniz!S174</f>
        <v>1</v>
      </c>
      <c r="T245" s="44">
        <f>Aggregate_Efficiency_Decarboniz!T174</f>
        <v>1</v>
      </c>
      <c r="U245" s="44">
        <f>Aggregate_Efficiency_Decarboniz!U174</f>
        <v>1</v>
      </c>
      <c r="V245" s="44">
        <f>Aggregate_Efficiency_Decarboniz!V174</f>
        <v>1</v>
      </c>
      <c r="W245" s="44">
        <f>Aggregate_Efficiency_Decarboniz!W174</f>
        <v>1</v>
      </c>
      <c r="X245" s="44">
        <f>Aggregate_Efficiency_Decarboniz!X174</f>
        <v>1</v>
      </c>
      <c r="Y245" s="44">
        <f>Aggregate_Efficiency_Decarboniz!Y174</f>
        <v>1</v>
      </c>
      <c r="Z245" s="44">
        <f>Aggregate_Efficiency_Decarboniz!Z174</f>
        <v>1</v>
      </c>
      <c r="AA245" s="44">
        <f>Aggregate_Efficiency_Decarboniz!AA174</f>
        <v>1</v>
      </c>
      <c r="AB245" s="44">
        <f>Aggregate_Efficiency_Decarboniz!AB174</f>
        <v>1</v>
      </c>
      <c r="AC245" s="44">
        <f>Aggregate_Efficiency_Decarboniz!AC174</f>
        <v>1</v>
      </c>
      <c r="AD245" s="44">
        <f>Aggregate_Efficiency_Decarboniz!AD174</f>
        <v>1</v>
      </c>
      <c r="AE245" s="44">
        <f>Aggregate_Efficiency_Decarboniz!AE174</f>
        <v>1</v>
      </c>
      <c r="AF245" s="44">
        <f>Aggregate_Efficiency_Decarboniz!AF174</f>
        <v>1</v>
      </c>
      <c r="AG245" s="44">
        <f>Aggregate_Efficiency_Decarboniz!AG174</f>
        <v>1</v>
      </c>
      <c r="AH245" s="44">
        <f>Aggregate_Efficiency_Decarboniz!AH174</f>
        <v>1</v>
      </c>
      <c r="AI245" s="44">
        <f>Aggregate_Efficiency_Decarboniz!AI174</f>
        <v>1</v>
      </c>
      <c r="AJ245" s="45">
        <f>Aggregate_Efficiency_Decarboniz!AJ174</f>
        <v>1</v>
      </c>
    </row>
    <row r="246" spans="1:37" x14ac:dyDescent="0.3">
      <c r="A246" s="11" t="s">
        <v>133</v>
      </c>
      <c r="B246" s="50"/>
      <c r="C246" s="150">
        <f>Aggregate_Efficiency_Decarboniz!C175</f>
        <v>0.61543391872836806</v>
      </c>
      <c r="D246" s="13">
        <f>Aggregate_Efficiency_Decarboniz!D175</f>
        <v>0.18638609493559199</v>
      </c>
      <c r="E246" s="13">
        <f>Aggregate_Efficiency_Decarboniz!E175</f>
        <v>0.1758743809267862</v>
      </c>
      <c r="F246" s="13">
        <f>Aggregate_Efficiency_Decarboniz!F175</f>
        <v>0.20194810023050042</v>
      </c>
      <c r="G246" s="13">
        <f>Aggregate_Efficiency_Decarboniz!G175</f>
        <v>0.22809956917185256</v>
      </c>
      <c r="H246" s="13">
        <f>Aggregate_Efficiency_Decarboniz!H175</f>
        <v>0.3824545395294271</v>
      </c>
      <c r="I246" s="13">
        <f>Aggregate_Efficiency_Decarboniz!I175</f>
        <v>8.8474899337583679E-2</v>
      </c>
      <c r="J246" s="13">
        <f>Aggregate_Efficiency_Decarboniz!J175</f>
        <v>2.8805670928065297E-2</v>
      </c>
      <c r="K246" s="13">
        <f>Aggregate_Efficiency_Decarboniz!K175</f>
        <v>0</v>
      </c>
      <c r="L246" s="13">
        <f>Aggregate_Efficiency_Decarboniz!L175</f>
        <v>0</v>
      </c>
      <c r="M246" s="13">
        <f>Aggregate_Efficiency_Decarboniz!M175</f>
        <v>0</v>
      </c>
      <c r="N246" s="13">
        <f>Aggregate_Efficiency_Decarboniz!N175</f>
        <v>0</v>
      </c>
      <c r="O246" s="13">
        <f>Aggregate_Efficiency_Decarboniz!O175</f>
        <v>0</v>
      </c>
      <c r="P246" s="13">
        <f>Aggregate_Efficiency_Decarboniz!P175</f>
        <v>0</v>
      </c>
      <c r="Q246" s="13">
        <f>Aggregate_Efficiency_Decarboniz!Q175</f>
        <v>0</v>
      </c>
      <c r="R246" s="13">
        <f>Aggregate_Efficiency_Decarboniz!R175</f>
        <v>0</v>
      </c>
      <c r="S246" s="13">
        <f>Aggregate_Efficiency_Decarboniz!S175</f>
        <v>0</v>
      </c>
      <c r="T246" s="13">
        <f>Aggregate_Efficiency_Decarboniz!T175</f>
        <v>0</v>
      </c>
      <c r="U246" s="13">
        <f>Aggregate_Efficiency_Decarboniz!U175</f>
        <v>0</v>
      </c>
      <c r="V246" s="13">
        <f>Aggregate_Efficiency_Decarboniz!V175</f>
        <v>0</v>
      </c>
      <c r="W246" s="13">
        <f>Aggregate_Efficiency_Decarboniz!W175</f>
        <v>0</v>
      </c>
      <c r="X246" s="13">
        <f>Aggregate_Efficiency_Decarboniz!X175</f>
        <v>0</v>
      </c>
      <c r="Y246" s="13">
        <f>Aggregate_Efficiency_Decarboniz!Y175</f>
        <v>0</v>
      </c>
      <c r="Z246" s="13">
        <f>Aggregate_Efficiency_Decarboniz!Z175</f>
        <v>0</v>
      </c>
      <c r="AA246" s="13">
        <f>Aggregate_Efficiency_Decarboniz!AA175</f>
        <v>0</v>
      </c>
      <c r="AB246" s="13">
        <f>Aggregate_Efficiency_Decarboniz!AB175</f>
        <v>0</v>
      </c>
      <c r="AC246" s="13">
        <f>Aggregate_Efficiency_Decarboniz!AC175</f>
        <v>0</v>
      </c>
      <c r="AD246" s="13">
        <f>Aggregate_Efficiency_Decarboniz!AD175</f>
        <v>0</v>
      </c>
      <c r="AE246" s="13">
        <f>Aggregate_Efficiency_Decarboniz!AE175</f>
        <v>0</v>
      </c>
      <c r="AF246" s="13">
        <f>Aggregate_Efficiency_Decarboniz!AF175</f>
        <v>0</v>
      </c>
      <c r="AG246" s="13">
        <f>Aggregate_Efficiency_Decarboniz!AG175</f>
        <v>0</v>
      </c>
      <c r="AH246" s="13">
        <f>Aggregate_Efficiency_Decarboniz!AH175</f>
        <v>0</v>
      </c>
      <c r="AI246" s="13">
        <f>Aggregate_Efficiency_Decarboniz!AI175</f>
        <v>0</v>
      </c>
      <c r="AJ246" s="14">
        <f>Aggregate_Efficiency_Decarboniz!AJ175</f>
        <v>0</v>
      </c>
    </row>
    <row r="247" spans="1:37" x14ac:dyDescent="0.3">
      <c r="A247" s="7" t="s">
        <v>134</v>
      </c>
      <c r="B247" s="51"/>
      <c r="C247" s="149">
        <f>Aggregate_Efficiency_Decarboniz!C176</f>
        <v>1</v>
      </c>
      <c r="D247" s="9">
        <f>Aggregate_Efficiency_Decarboniz!D176</f>
        <v>1</v>
      </c>
      <c r="E247" s="9">
        <f>Aggregate_Efficiency_Decarboniz!E176</f>
        <v>1</v>
      </c>
      <c r="F247" s="9">
        <f>Aggregate_Efficiency_Decarboniz!F176</f>
        <v>1</v>
      </c>
      <c r="G247" s="9">
        <f>Aggregate_Efficiency_Decarboniz!G176</f>
        <v>1</v>
      </c>
      <c r="H247" s="9">
        <f>Aggregate_Efficiency_Decarboniz!H176</f>
        <v>1</v>
      </c>
      <c r="I247" s="9">
        <f>Aggregate_Efficiency_Decarboniz!I176</f>
        <v>1</v>
      </c>
      <c r="J247" s="9">
        <f>Aggregate_Efficiency_Decarboniz!J176</f>
        <v>1</v>
      </c>
      <c r="K247" s="9">
        <f>Aggregate_Efficiency_Decarboniz!K176</f>
        <v>1</v>
      </c>
      <c r="L247" s="9">
        <f>Aggregate_Efficiency_Decarboniz!L176</f>
        <v>1</v>
      </c>
      <c r="M247" s="9">
        <f>Aggregate_Efficiency_Decarboniz!M176</f>
        <v>1</v>
      </c>
      <c r="N247" s="9">
        <f>Aggregate_Efficiency_Decarboniz!N176</f>
        <v>1</v>
      </c>
      <c r="O247" s="9">
        <f>Aggregate_Efficiency_Decarboniz!O176</f>
        <v>1</v>
      </c>
      <c r="P247" s="9">
        <f>Aggregate_Efficiency_Decarboniz!P176</f>
        <v>1</v>
      </c>
      <c r="Q247" s="9">
        <f>Aggregate_Efficiency_Decarboniz!Q176</f>
        <v>1</v>
      </c>
      <c r="R247" s="9">
        <f>Aggregate_Efficiency_Decarboniz!R176</f>
        <v>1</v>
      </c>
      <c r="S247" s="9">
        <f>Aggregate_Efficiency_Decarboniz!S176</f>
        <v>1</v>
      </c>
      <c r="T247" s="9">
        <f>Aggregate_Efficiency_Decarboniz!T176</f>
        <v>1</v>
      </c>
      <c r="U247" s="9">
        <f>Aggregate_Efficiency_Decarboniz!U176</f>
        <v>1</v>
      </c>
      <c r="V247" s="9">
        <f>Aggregate_Efficiency_Decarboniz!V176</f>
        <v>1</v>
      </c>
      <c r="W247" s="9">
        <f>Aggregate_Efficiency_Decarboniz!W176</f>
        <v>1</v>
      </c>
      <c r="X247" s="9">
        <f>Aggregate_Efficiency_Decarboniz!X176</f>
        <v>1</v>
      </c>
      <c r="Y247" s="9">
        <f>Aggregate_Efficiency_Decarboniz!Y176</f>
        <v>1</v>
      </c>
      <c r="Z247" s="9">
        <f>Aggregate_Efficiency_Decarboniz!Z176</f>
        <v>1</v>
      </c>
      <c r="AA247" s="9">
        <f>Aggregate_Efficiency_Decarboniz!AA176</f>
        <v>1</v>
      </c>
      <c r="AB247" s="9">
        <f>Aggregate_Efficiency_Decarboniz!AB176</f>
        <v>1</v>
      </c>
      <c r="AC247" s="9">
        <f>Aggregate_Efficiency_Decarboniz!AC176</f>
        <v>1</v>
      </c>
      <c r="AD247" s="9">
        <f>Aggregate_Efficiency_Decarboniz!AD176</f>
        <v>1</v>
      </c>
      <c r="AE247" s="9">
        <f>Aggregate_Efficiency_Decarboniz!AE176</f>
        <v>1</v>
      </c>
      <c r="AF247" s="9">
        <f>Aggregate_Efficiency_Decarboniz!AF176</f>
        <v>1</v>
      </c>
      <c r="AG247" s="9">
        <f>Aggregate_Efficiency_Decarboniz!AG176</f>
        <v>1</v>
      </c>
      <c r="AH247" s="9">
        <f>Aggregate_Efficiency_Decarboniz!AH176</f>
        <v>1</v>
      </c>
      <c r="AI247" s="9">
        <f>Aggregate_Efficiency_Decarboniz!AI176</f>
        <v>1</v>
      </c>
      <c r="AJ247" s="10">
        <f>Aggregate_Efficiency_Decarboniz!AJ176</f>
        <v>1</v>
      </c>
    </row>
    <row r="248" spans="1:37" x14ac:dyDescent="0.3">
      <c r="A248" s="37" t="s">
        <v>135</v>
      </c>
      <c r="B248" s="167"/>
      <c r="C248" s="164">
        <f>Aggregate_Efficiency_Decarboniz!C177</f>
        <v>1</v>
      </c>
      <c r="D248" s="165">
        <f>Aggregate_Efficiency_Decarboniz!D177</f>
        <v>1</v>
      </c>
      <c r="E248" s="165">
        <f>Aggregate_Efficiency_Decarboniz!E177</f>
        <v>1</v>
      </c>
      <c r="F248" s="165">
        <f>Aggregate_Efficiency_Decarboniz!F177</f>
        <v>1</v>
      </c>
      <c r="G248" s="165">
        <f>Aggregate_Efficiency_Decarboniz!G177</f>
        <v>1</v>
      </c>
      <c r="H248" s="165">
        <f>Aggregate_Efficiency_Decarboniz!H177</f>
        <v>1</v>
      </c>
      <c r="I248" s="165">
        <f>Aggregate_Efficiency_Decarboniz!I177</f>
        <v>1</v>
      </c>
      <c r="J248" s="165">
        <f>Aggregate_Efficiency_Decarboniz!J177</f>
        <v>1</v>
      </c>
      <c r="K248" s="165">
        <f>Aggregate_Efficiency_Decarboniz!K177</f>
        <v>1</v>
      </c>
      <c r="L248" s="165">
        <f>Aggregate_Efficiency_Decarboniz!L177</f>
        <v>1</v>
      </c>
      <c r="M248" s="165">
        <f>Aggregate_Efficiency_Decarboniz!M177</f>
        <v>1</v>
      </c>
      <c r="N248" s="165">
        <f>Aggregate_Efficiency_Decarboniz!N177</f>
        <v>1</v>
      </c>
      <c r="O248" s="165">
        <f>Aggregate_Efficiency_Decarboniz!O177</f>
        <v>1</v>
      </c>
      <c r="P248" s="165">
        <f>Aggregate_Efficiency_Decarboniz!P177</f>
        <v>1</v>
      </c>
      <c r="Q248" s="165">
        <f>Aggregate_Efficiency_Decarboniz!Q177</f>
        <v>1</v>
      </c>
      <c r="R248" s="165">
        <f>Aggregate_Efficiency_Decarboniz!R177</f>
        <v>1</v>
      </c>
      <c r="S248" s="165">
        <f>Aggregate_Efficiency_Decarboniz!S177</f>
        <v>1</v>
      </c>
      <c r="T248" s="165">
        <f>Aggregate_Efficiency_Decarboniz!T177</f>
        <v>1</v>
      </c>
      <c r="U248" s="165">
        <f>Aggregate_Efficiency_Decarboniz!U177</f>
        <v>1</v>
      </c>
      <c r="V248" s="165">
        <f>Aggregate_Efficiency_Decarboniz!V177</f>
        <v>1</v>
      </c>
      <c r="W248" s="165">
        <f>Aggregate_Efficiency_Decarboniz!W177</f>
        <v>1</v>
      </c>
      <c r="X248" s="165">
        <f>Aggregate_Efficiency_Decarboniz!X177</f>
        <v>1</v>
      </c>
      <c r="Y248" s="165">
        <f>Aggregate_Efficiency_Decarboniz!Y177</f>
        <v>1</v>
      </c>
      <c r="Z248" s="165">
        <f>Aggregate_Efficiency_Decarboniz!Z177</f>
        <v>1</v>
      </c>
      <c r="AA248" s="165">
        <f>Aggregate_Efficiency_Decarboniz!AA177</f>
        <v>1</v>
      </c>
      <c r="AB248" s="165">
        <f>Aggregate_Efficiency_Decarboniz!AB177</f>
        <v>1</v>
      </c>
      <c r="AC248" s="165">
        <f>Aggregate_Efficiency_Decarboniz!AC177</f>
        <v>1</v>
      </c>
      <c r="AD248" s="165">
        <f>Aggregate_Efficiency_Decarboniz!AD177</f>
        <v>1</v>
      </c>
      <c r="AE248" s="165">
        <f>Aggregate_Efficiency_Decarboniz!AE177</f>
        <v>1</v>
      </c>
      <c r="AF248" s="165">
        <f>Aggregate_Efficiency_Decarboniz!AF177</f>
        <v>1</v>
      </c>
      <c r="AG248" s="165">
        <f>Aggregate_Efficiency_Decarboniz!AG177</f>
        <v>1</v>
      </c>
      <c r="AH248" s="165">
        <f>Aggregate_Efficiency_Decarboniz!AH177</f>
        <v>1</v>
      </c>
      <c r="AI248" s="165">
        <f>Aggregate_Efficiency_Decarboniz!AI177</f>
        <v>1</v>
      </c>
      <c r="AJ248" s="166">
        <f>Aggregate_Efficiency_Decarboniz!AJ177</f>
        <v>1</v>
      </c>
    </row>
    <row r="249" spans="1:37" x14ac:dyDescent="0.3">
      <c r="A249" s="16" t="s">
        <v>136</v>
      </c>
      <c r="B249" s="49"/>
      <c r="C249" s="148">
        <f>Aggregate_Efficiency_Decarboniz!C178</f>
        <v>0</v>
      </c>
      <c r="D249" s="44">
        <f>Aggregate_Efficiency_Decarboniz!D178</f>
        <v>0</v>
      </c>
      <c r="E249" s="44">
        <f>Aggregate_Efficiency_Decarboniz!E178</f>
        <v>0</v>
      </c>
      <c r="F249" s="44">
        <f>Aggregate_Efficiency_Decarboniz!F178</f>
        <v>0</v>
      </c>
      <c r="G249" s="44">
        <f>Aggregate_Efficiency_Decarboniz!G178</f>
        <v>0</v>
      </c>
      <c r="H249" s="44">
        <f>Aggregate_Efficiency_Decarboniz!H178</f>
        <v>0</v>
      </c>
      <c r="I249" s="44">
        <f>Aggregate_Efficiency_Decarboniz!I178</f>
        <v>0</v>
      </c>
      <c r="J249" s="44">
        <f>Aggregate_Efficiency_Decarboniz!J178</f>
        <v>0</v>
      </c>
      <c r="K249" s="44">
        <f>Aggregate_Efficiency_Decarboniz!K178</f>
        <v>0</v>
      </c>
      <c r="L249" s="44">
        <f>Aggregate_Efficiency_Decarboniz!L178</f>
        <v>0</v>
      </c>
      <c r="M249" s="44">
        <f>Aggregate_Efficiency_Decarboniz!M178</f>
        <v>0</v>
      </c>
      <c r="N249" s="44">
        <f>Aggregate_Efficiency_Decarboniz!N178</f>
        <v>0</v>
      </c>
      <c r="O249" s="44">
        <f>Aggregate_Efficiency_Decarboniz!O178</f>
        <v>0</v>
      </c>
      <c r="P249" s="44">
        <f>Aggregate_Efficiency_Decarboniz!P178</f>
        <v>0</v>
      </c>
      <c r="Q249" s="44">
        <f>Aggregate_Efficiency_Decarboniz!Q178</f>
        <v>0</v>
      </c>
      <c r="R249" s="44">
        <f>Aggregate_Efficiency_Decarboniz!R178</f>
        <v>0</v>
      </c>
      <c r="S249" s="44">
        <f>Aggregate_Efficiency_Decarboniz!S178</f>
        <v>0</v>
      </c>
      <c r="T249" s="44">
        <f>Aggregate_Efficiency_Decarboniz!T178</f>
        <v>0</v>
      </c>
      <c r="U249" s="44">
        <f>Aggregate_Efficiency_Decarboniz!U178</f>
        <v>0</v>
      </c>
      <c r="V249" s="44">
        <f>Aggregate_Efficiency_Decarboniz!V178</f>
        <v>0</v>
      </c>
      <c r="W249" s="44">
        <f>Aggregate_Efficiency_Decarboniz!W178</f>
        <v>0</v>
      </c>
      <c r="X249" s="44">
        <f>Aggregate_Efficiency_Decarboniz!X178</f>
        <v>0</v>
      </c>
      <c r="Y249" s="44">
        <f>Aggregate_Efficiency_Decarboniz!Y178</f>
        <v>0</v>
      </c>
      <c r="Z249" s="44">
        <f>Aggregate_Efficiency_Decarboniz!Z178</f>
        <v>0</v>
      </c>
      <c r="AA249" s="44">
        <f>Aggregate_Efficiency_Decarboniz!AA178</f>
        <v>0</v>
      </c>
      <c r="AB249" s="44">
        <f>Aggregate_Efficiency_Decarboniz!AB178</f>
        <v>0</v>
      </c>
      <c r="AC249" s="44">
        <f>Aggregate_Efficiency_Decarboniz!AC178</f>
        <v>0</v>
      </c>
      <c r="AD249" s="44">
        <f>Aggregate_Efficiency_Decarboniz!AD178</f>
        <v>0</v>
      </c>
      <c r="AE249" s="44">
        <f>Aggregate_Efficiency_Decarboniz!AE178</f>
        <v>0</v>
      </c>
      <c r="AF249" s="44">
        <f>Aggregate_Efficiency_Decarboniz!AF178</f>
        <v>0</v>
      </c>
      <c r="AG249" s="44">
        <f>Aggregate_Efficiency_Decarboniz!AG178</f>
        <v>0</v>
      </c>
      <c r="AH249" s="44">
        <f>Aggregate_Efficiency_Decarboniz!AH178</f>
        <v>0</v>
      </c>
      <c r="AI249" s="44">
        <f>Aggregate_Efficiency_Decarboniz!AI178</f>
        <v>0</v>
      </c>
      <c r="AJ249" s="45">
        <f>Aggregate_Efficiency_Decarboniz!AJ178</f>
        <v>0</v>
      </c>
    </row>
    <row r="250" spans="1:37" x14ac:dyDescent="0.3">
      <c r="A250" s="11" t="s">
        <v>137</v>
      </c>
      <c r="B250" s="50"/>
      <c r="C250" s="150">
        <f>Aggregate_Efficiency_Decarboniz!C179</f>
        <v>1</v>
      </c>
      <c r="D250" s="13">
        <f>Aggregate_Efficiency_Decarboniz!D179</f>
        <v>1</v>
      </c>
      <c r="E250" s="13">
        <f>Aggregate_Efficiency_Decarboniz!E179</f>
        <v>1</v>
      </c>
      <c r="F250" s="13">
        <f>Aggregate_Efficiency_Decarboniz!F179</f>
        <v>1</v>
      </c>
      <c r="G250" s="13">
        <f>Aggregate_Efficiency_Decarboniz!G179</f>
        <v>1</v>
      </c>
      <c r="H250" s="13">
        <f>Aggregate_Efficiency_Decarboniz!H179</f>
        <v>1</v>
      </c>
      <c r="I250" s="13">
        <f>Aggregate_Efficiency_Decarboniz!I179</f>
        <v>1</v>
      </c>
      <c r="J250" s="13">
        <f>Aggregate_Efficiency_Decarboniz!J179</f>
        <v>1</v>
      </c>
      <c r="K250" s="13">
        <f>Aggregate_Efficiency_Decarboniz!K179</f>
        <v>1</v>
      </c>
      <c r="L250" s="13">
        <f>Aggregate_Efficiency_Decarboniz!L179</f>
        <v>1</v>
      </c>
      <c r="M250" s="13">
        <f>Aggregate_Efficiency_Decarboniz!M179</f>
        <v>1</v>
      </c>
      <c r="N250" s="13">
        <f>Aggregate_Efficiency_Decarboniz!N179</f>
        <v>1</v>
      </c>
      <c r="O250" s="13">
        <f>Aggregate_Efficiency_Decarboniz!O179</f>
        <v>1</v>
      </c>
      <c r="P250" s="13">
        <f>Aggregate_Efficiency_Decarboniz!P179</f>
        <v>1</v>
      </c>
      <c r="Q250" s="13">
        <f>Aggregate_Efficiency_Decarboniz!Q179</f>
        <v>1</v>
      </c>
      <c r="R250" s="13">
        <f>Aggregate_Efficiency_Decarboniz!R179</f>
        <v>1</v>
      </c>
      <c r="S250" s="13">
        <f>Aggregate_Efficiency_Decarboniz!S179</f>
        <v>1</v>
      </c>
      <c r="T250" s="13">
        <f>Aggregate_Efficiency_Decarboniz!T179</f>
        <v>1</v>
      </c>
      <c r="U250" s="13">
        <f>Aggregate_Efficiency_Decarboniz!U179</f>
        <v>1</v>
      </c>
      <c r="V250" s="13">
        <f>Aggregate_Efficiency_Decarboniz!V179</f>
        <v>1</v>
      </c>
      <c r="W250" s="13">
        <f>Aggregate_Efficiency_Decarboniz!W179</f>
        <v>1</v>
      </c>
      <c r="X250" s="13">
        <f>Aggregate_Efficiency_Decarboniz!X179</f>
        <v>1</v>
      </c>
      <c r="Y250" s="13">
        <f>Aggregate_Efficiency_Decarboniz!Y179</f>
        <v>1</v>
      </c>
      <c r="Z250" s="13">
        <f>Aggregate_Efficiency_Decarboniz!Z179</f>
        <v>1</v>
      </c>
      <c r="AA250" s="13">
        <f>Aggregate_Efficiency_Decarboniz!AA179</f>
        <v>1</v>
      </c>
      <c r="AB250" s="13">
        <f>Aggregate_Efficiency_Decarboniz!AB179</f>
        <v>1</v>
      </c>
      <c r="AC250" s="13">
        <f>Aggregate_Efficiency_Decarboniz!AC179</f>
        <v>1</v>
      </c>
      <c r="AD250" s="13">
        <f>Aggregate_Efficiency_Decarboniz!AD179</f>
        <v>1</v>
      </c>
      <c r="AE250" s="13">
        <f>Aggregate_Efficiency_Decarboniz!AE179</f>
        <v>1</v>
      </c>
      <c r="AF250" s="13">
        <f>Aggregate_Efficiency_Decarboniz!AF179</f>
        <v>1</v>
      </c>
      <c r="AG250" s="13">
        <f>Aggregate_Efficiency_Decarboniz!AG179</f>
        <v>1</v>
      </c>
      <c r="AH250" s="13">
        <f>Aggregate_Efficiency_Decarboniz!AH179</f>
        <v>1</v>
      </c>
      <c r="AI250" s="13">
        <f>Aggregate_Efficiency_Decarboniz!AI179</f>
        <v>1</v>
      </c>
      <c r="AJ250" s="14">
        <f>Aggregate_Efficiency_Decarboniz!AJ179</f>
        <v>1</v>
      </c>
      <c r="AK250" s="9"/>
    </row>
    <row r="251" spans="1:37" x14ac:dyDescent="0.3">
      <c r="A251" s="16" t="s">
        <v>138</v>
      </c>
      <c r="B251" s="49"/>
      <c r="C251" s="148">
        <f>Aggregate_Efficiency_Decarboniz!C180</f>
        <v>0.99654772283934734</v>
      </c>
      <c r="D251" s="44">
        <f>Aggregate_Efficiency_Decarboniz!D180</f>
        <v>0.99826980475010874</v>
      </c>
      <c r="E251" s="44">
        <f>Aggregate_Efficiency_Decarboniz!E180</f>
        <v>0.99838914220977237</v>
      </c>
      <c r="F251" s="44">
        <f>Aggregate_Efficiency_Decarboniz!F180</f>
        <v>0.99830359912938815</v>
      </c>
      <c r="G251" s="44">
        <f>Aggregate_Efficiency_Decarboniz!G180</f>
        <v>0.9995240499623379</v>
      </c>
      <c r="H251" s="44">
        <f>Aggregate_Efficiency_Decarboniz!H180</f>
        <v>0.9999533303068745</v>
      </c>
      <c r="I251" s="44">
        <f>Aggregate_Efficiency_Decarboniz!I180</f>
        <v>1</v>
      </c>
      <c r="J251" s="44">
        <f>Aggregate_Efficiency_Decarboniz!J180</f>
        <v>1</v>
      </c>
      <c r="K251" s="44">
        <f>Aggregate_Efficiency_Decarboniz!K180</f>
        <v>1</v>
      </c>
      <c r="L251" s="44">
        <f>Aggregate_Efficiency_Decarboniz!L180</f>
        <v>1</v>
      </c>
      <c r="M251" s="44">
        <f>Aggregate_Efficiency_Decarboniz!M180</f>
        <v>1</v>
      </c>
      <c r="N251" s="44">
        <f>Aggregate_Efficiency_Decarboniz!N180</f>
        <v>1</v>
      </c>
      <c r="O251" s="44">
        <f>Aggregate_Efficiency_Decarboniz!O180</f>
        <v>1</v>
      </c>
      <c r="P251" s="44">
        <f>Aggregate_Efficiency_Decarboniz!P180</f>
        <v>1</v>
      </c>
      <c r="Q251" s="44">
        <f>Aggregate_Efficiency_Decarboniz!Q180</f>
        <v>1</v>
      </c>
      <c r="R251" s="44">
        <f>Aggregate_Efficiency_Decarboniz!R180</f>
        <v>1</v>
      </c>
      <c r="S251" s="44">
        <f>Aggregate_Efficiency_Decarboniz!S180</f>
        <v>1</v>
      </c>
      <c r="T251" s="44">
        <f>Aggregate_Efficiency_Decarboniz!T180</f>
        <v>1</v>
      </c>
      <c r="U251" s="44">
        <f>Aggregate_Efficiency_Decarboniz!U180</f>
        <v>1</v>
      </c>
      <c r="V251" s="44">
        <f>Aggregate_Efficiency_Decarboniz!V180</f>
        <v>1</v>
      </c>
      <c r="W251" s="44">
        <f>Aggregate_Efficiency_Decarboniz!W180</f>
        <v>1</v>
      </c>
      <c r="X251" s="44">
        <f>Aggregate_Efficiency_Decarboniz!X180</f>
        <v>1</v>
      </c>
      <c r="Y251" s="44">
        <f>Aggregate_Efficiency_Decarboniz!Y180</f>
        <v>1</v>
      </c>
      <c r="Z251" s="44">
        <f>Aggregate_Efficiency_Decarboniz!Z180</f>
        <v>1</v>
      </c>
      <c r="AA251" s="44">
        <f>Aggregate_Efficiency_Decarboniz!AA180</f>
        <v>1</v>
      </c>
      <c r="AB251" s="44">
        <f>Aggregate_Efficiency_Decarboniz!AB180</f>
        <v>1</v>
      </c>
      <c r="AC251" s="44">
        <f>Aggregate_Efficiency_Decarboniz!AC180</f>
        <v>1</v>
      </c>
      <c r="AD251" s="44">
        <f>Aggregate_Efficiency_Decarboniz!AD180</f>
        <v>1</v>
      </c>
      <c r="AE251" s="44">
        <f>Aggregate_Efficiency_Decarboniz!AE180</f>
        <v>1</v>
      </c>
      <c r="AF251" s="44">
        <f>Aggregate_Efficiency_Decarboniz!AF180</f>
        <v>1</v>
      </c>
      <c r="AG251" s="44">
        <f>Aggregate_Efficiency_Decarboniz!AG180</f>
        <v>1</v>
      </c>
      <c r="AH251" s="44">
        <f>Aggregate_Efficiency_Decarboniz!AH180</f>
        <v>1</v>
      </c>
      <c r="AI251" s="44">
        <f>Aggregate_Efficiency_Decarboniz!AI180</f>
        <v>1</v>
      </c>
      <c r="AJ251" s="45">
        <f>Aggregate_Efficiency_Decarboniz!AJ180</f>
        <v>0</v>
      </c>
    </row>
    <row r="252" spans="1:37" x14ac:dyDescent="0.3">
      <c r="A252" s="7" t="s">
        <v>139</v>
      </c>
      <c r="B252" s="51"/>
      <c r="C252" s="149">
        <f>Aggregate_Efficiency_Decarboniz!C181</f>
        <v>0</v>
      </c>
      <c r="D252" s="9">
        <f>Aggregate_Efficiency_Decarboniz!D181</f>
        <v>0</v>
      </c>
      <c r="E252" s="9">
        <f>Aggregate_Efficiency_Decarboniz!E181</f>
        <v>0</v>
      </c>
      <c r="F252" s="9">
        <f>Aggregate_Efficiency_Decarboniz!F181</f>
        <v>0</v>
      </c>
      <c r="G252" s="9">
        <f>Aggregate_Efficiency_Decarboniz!G181</f>
        <v>0</v>
      </c>
      <c r="H252" s="9">
        <f>Aggregate_Efficiency_Decarboniz!H181</f>
        <v>0</v>
      </c>
      <c r="I252" s="9">
        <f>Aggregate_Efficiency_Decarboniz!I181</f>
        <v>0</v>
      </c>
      <c r="J252" s="9">
        <f>Aggregate_Efficiency_Decarboniz!J181</f>
        <v>0</v>
      </c>
      <c r="K252" s="9">
        <f>Aggregate_Efficiency_Decarboniz!K181</f>
        <v>0</v>
      </c>
      <c r="L252" s="9">
        <f>Aggregate_Efficiency_Decarboniz!L181</f>
        <v>0</v>
      </c>
      <c r="M252" s="9">
        <f>Aggregate_Efficiency_Decarboniz!M181</f>
        <v>0</v>
      </c>
      <c r="N252" s="9">
        <f>Aggregate_Efficiency_Decarboniz!N181</f>
        <v>0</v>
      </c>
      <c r="O252" s="9">
        <f>Aggregate_Efficiency_Decarboniz!O181</f>
        <v>0</v>
      </c>
      <c r="P252" s="9">
        <f>Aggregate_Efficiency_Decarboniz!P181</f>
        <v>0</v>
      </c>
      <c r="Q252" s="9">
        <f>Aggregate_Efficiency_Decarboniz!Q181</f>
        <v>0</v>
      </c>
      <c r="R252" s="9">
        <f>Aggregate_Efficiency_Decarboniz!R181</f>
        <v>0</v>
      </c>
      <c r="S252" s="9">
        <f>Aggregate_Efficiency_Decarboniz!S181</f>
        <v>0</v>
      </c>
      <c r="T252" s="9">
        <f>Aggregate_Efficiency_Decarboniz!T181</f>
        <v>0</v>
      </c>
      <c r="U252" s="9">
        <f>Aggregate_Efficiency_Decarboniz!U181</f>
        <v>0</v>
      </c>
      <c r="V252" s="9">
        <f>Aggregate_Efficiency_Decarboniz!V181</f>
        <v>0</v>
      </c>
      <c r="W252" s="9">
        <f>Aggregate_Efficiency_Decarboniz!W181</f>
        <v>0</v>
      </c>
      <c r="X252" s="9">
        <f>Aggregate_Efficiency_Decarboniz!X181</f>
        <v>0</v>
      </c>
      <c r="Y252" s="9">
        <f>Aggregate_Efficiency_Decarboniz!Y181</f>
        <v>0</v>
      </c>
      <c r="Z252" s="9">
        <f>Aggregate_Efficiency_Decarboniz!Z181</f>
        <v>0</v>
      </c>
      <c r="AA252" s="9">
        <f>Aggregate_Efficiency_Decarboniz!AA181</f>
        <v>0</v>
      </c>
      <c r="AB252" s="9">
        <f>Aggregate_Efficiency_Decarboniz!AB181</f>
        <v>0</v>
      </c>
      <c r="AC252" s="9">
        <f>Aggregate_Efficiency_Decarboniz!AC181</f>
        <v>0</v>
      </c>
      <c r="AD252" s="9">
        <f>Aggregate_Efficiency_Decarboniz!AD181</f>
        <v>0</v>
      </c>
      <c r="AE252" s="9">
        <f>Aggregate_Efficiency_Decarboniz!AE181</f>
        <v>0</v>
      </c>
      <c r="AF252" s="9">
        <f>Aggregate_Efficiency_Decarboniz!AF181</f>
        <v>0</v>
      </c>
      <c r="AG252" s="9">
        <f>Aggregate_Efficiency_Decarboniz!AG181</f>
        <v>0</v>
      </c>
      <c r="AH252" s="9">
        <f>Aggregate_Efficiency_Decarboniz!AH181</f>
        <v>0</v>
      </c>
      <c r="AI252" s="9">
        <f>Aggregate_Efficiency_Decarboniz!AI181</f>
        <v>0</v>
      </c>
      <c r="AJ252" s="10">
        <f>Aggregate_Efficiency_Decarboniz!AJ181</f>
        <v>0</v>
      </c>
    </row>
    <row r="253" spans="1:37" x14ac:dyDescent="0.3">
      <c r="A253" s="7" t="s">
        <v>140</v>
      </c>
      <c r="B253" s="51"/>
      <c r="C253" s="149">
        <f>Aggregate_Efficiency_Decarboniz!C182</f>
        <v>0</v>
      </c>
      <c r="D253" s="9">
        <f>Aggregate_Efficiency_Decarboniz!D182</f>
        <v>2.520211571761449E-5</v>
      </c>
      <c r="E253" s="9">
        <f>Aggregate_Efficiency_Decarboniz!E182</f>
        <v>3.423119773495434E-4</v>
      </c>
      <c r="F253" s="9">
        <f>Aggregate_Efficiency_Decarboniz!F182</f>
        <v>4.1951427265716026E-4</v>
      </c>
      <c r="G253" s="9">
        <f>Aggregate_Efficiency_Decarboniz!G182</f>
        <v>0</v>
      </c>
      <c r="H253" s="9">
        <f>Aggregate_Efficiency_Decarboniz!H182</f>
        <v>4.6669693125554209E-5</v>
      </c>
      <c r="I253" s="9">
        <f>Aggregate_Efficiency_Decarboniz!I182</f>
        <v>0</v>
      </c>
      <c r="J253" s="9">
        <f>Aggregate_Efficiency_Decarboniz!J182</f>
        <v>0</v>
      </c>
      <c r="K253" s="9">
        <f>Aggregate_Efficiency_Decarboniz!K182</f>
        <v>0</v>
      </c>
      <c r="L253" s="9">
        <f>Aggregate_Efficiency_Decarboniz!L182</f>
        <v>0</v>
      </c>
      <c r="M253" s="9">
        <f>Aggregate_Efficiency_Decarboniz!M182</f>
        <v>0</v>
      </c>
      <c r="N253" s="9">
        <f>Aggregate_Efficiency_Decarboniz!N182</f>
        <v>0</v>
      </c>
      <c r="O253" s="9">
        <f>Aggregate_Efficiency_Decarboniz!O182</f>
        <v>0</v>
      </c>
      <c r="P253" s="9">
        <f>Aggregate_Efficiency_Decarboniz!P182</f>
        <v>0</v>
      </c>
      <c r="Q253" s="9">
        <f>Aggregate_Efficiency_Decarboniz!Q182</f>
        <v>0</v>
      </c>
      <c r="R253" s="9">
        <f>Aggregate_Efficiency_Decarboniz!R182</f>
        <v>0</v>
      </c>
      <c r="S253" s="9">
        <f>Aggregate_Efficiency_Decarboniz!S182</f>
        <v>0</v>
      </c>
      <c r="T253" s="9">
        <f>Aggregate_Efficiency_Decarboniz!T182</f>
        <v>0</v>
      </c>
      <c r="U253" s="9">
        <f>Aggregate_Efficiency_Decarboniz!U182</f>
        <v>0</v>
      </c>
      <c r="V253" s="9">
        <f>Aggregate_Efficiency_Decarboniz!V182</f>
        <v>0</v>
      </c>
      <c r="W253" s="9">
        <f>Aggregate_Efficiency_Decarboniz!W182</f>
        <v>0</v>
      </c>
      <c r="X253" s="9">
        <f>Aggregate_Efficiency_Decarboniz!X182</f>
        <v>0</v>
      </c>
      <c r="Y253" s="9">
        <f>Aggregate_Efficiency_Decarboniz!Y182</f>
        <v>0</v>
      </c>
      <c r="Z253" s="9">
        <f>Aggregate_Efficiency_Decarboniz!Z182</f>
        <v>0</v>
      </c>
      <c r="AA253" s="9">
        <f>Aggregate_Efficiency_Decarboniz!AA182</f>
        <v>0</v>
      </c>
      <c r="AB253" s="9">
        <f>Aggregate_Efficiency_Decarboniz!AB182</f>
        <v>0</v>
      </c>
      <c r="AC253" s="9">
        <f>Aggregate_Efficiency_Decarboniz!AC182</f>
        <v>0</v>
      </c>
      <c r="AD253" s="9">
        <f>Aggregate_Efficiency_Decarboniz!AD182</f>
        <v>0</v>
      </c>
      <c r="AE253" s="9">
        <f>Aggregate_Efficiency_Decarboniz!AE182</f>
        <v>0</v>
      </c>
      <c r="AF253" s="9">
        <f>Aggregate_Efficiency_Decarboniz!AF182</f>
        <v>0</v>
      </c>
      <c r="AG253" s="9">
        <f>Aggregate_Efficiency_Decarboniz!AG182</f>
        <v>0</v>
      </c>
      <c r="AH253" s="9">
        <f>Aggregate_Efficiency_Decarboniz!AH182</f>
        <v>0</v>
      </c>
      <c r="AI253" s="9">
        <f>Aggregate_Efficiency_Decarboniz!AI182</f>
        <v>0</v>
      </c>
      <c r="AJ253" s="10">
        <f>Aggregate_Efficiency_Decarboniz!AJ182</f>
        <v>0</v>
      </c>
    </row>
    <row r="254" spans="1:37" x14ac:dyDescent="0.3">
      <c r="A254" s="11" t="s">
        <v>141</v>
      </c>
      <c r="B254" s="50"/>
      <c r="C254" s="150">
        <f>Aggregate_Efficiency_Decarboniz!C183</f>
        <v>3.4522771606525699E-3</v>
      </c>
      <c r="D254" s="13">
        <f>Aggregate_Efficiency_Decarboniz!D183</f>
        <v>1.7049931341736138E-3</v>
      </c>
      <c r="E254" s="13">
        <f>Aggregate_Efficiency_Decarboniz!E183</f>
        <v>1.2685458128782203E-3</v>
      </c>
      <c r="F254" s="13">
        <f>Aggregate_Efficiency_Decarboniz!F183</f>
        <v>1.2768865979545887E-3</v>
      </c>
      <c r="G254" s="13">
        <f>Aggregate_Efficiency_Decarboniz!G183</f>
        <v>4.7595003766213334E-4</v>
      </c>
      <c r="H254" s="13">
        <f>Aggregate_Efficiency_Decarboniz!H183</f>
        <v>0</v>
      </c>
      <c r="I254" s="13">
        <f>Aggregate_Efficiency_Decarboniz!I183</f>
        <v>0</v>
      </c>
      <c r="J254" s="13">
        <f>Aggregate_Efficiency_Decarboniz!J183</f>
        <v>0</v>
      </c>
      <c r="K254" s="13">
        <f>Aggregate_Efficiency_Decarboniz!K183</f>
        <v>0</v>
      </c>
      <c r="L254" s="13">
        <f>Aggregate_Efficiency_Decarboniz!L183</f>
        <v>0</v>
      </c>
      <c r="M254" s="13">
        <f>Aggregate_Efficiency_Decarboniz!M183</f>
        <v>0</v>
      </c>
      <c r="N254" s="13">
        <f>Aggregate_Efficiency_Decarboniz!N183</f>
        <v>0</v>
      </c>
      <c r="O254" s="13">
        <f>Aggregate_Efficiency_Decarboniz!O183</f>
        <v>0</v>
      </c>
      <c r="P254" s="13">
        <f>Aggregate_Efficiency_Decarboniz!P183</f>
        <v>0</v>
      </c>
      <c r="Q254" s="13">
        <f>Aggregate_Efficiency_Decarboniz!Q183</f>
        <v>0</v>
      </c>
      <c r="R254" s="13">
        <f>Aggregate_Efficiency_Decarboniz!R183</f>
        <v>0</v>
      </c>
      <c r="S254" s="13">
        <f>Aggregate_Efficiency_Decarboniz!S183</f>
        <v>0</v>
      </c>
      <c r="T254" s="13">
        <f>Aggregate_Efficiency_Decarboniz!T183</f>
        <v>0</v>
      </c>
      <c r="U254" s="13">
        <f>Aggregate_Efficiency_Decarboniz!U183</f>
        <v>0</v>
      </c>
      <c r="V254" s="13">
        <f>Aggregate_Efficiency_Decarboniz!V183</f>
        <v>0</v>
      </c>
      <c r="W254" s="13">
        <f>Aggregate_Efficiency_Decarboniz!W183</f>
        <v>0</v>
      </c>
      <c r="X254" s="13">
        <f>Aggregate_Efficiency_Decarboniz!X183</f>
        <v>0</v>
      </c>
      <c r="Y254" s="13">
        <f>Aggregate_Efficiency_Decarboniz!Y183</f>
        <v>0</v>
      </c>
      <c r="Z254" s="13">
        <f>Aggregate_Efficiency_Decarboniz!Z183</f>
        <v>0</v>
      </c>
      <c r="AA254" s="13">
        <f>Aggregate_Efficiency_Decarboniz!AA183</f>
        <v>0</v>
      </c>
      <c r="AB254" s="13">
        <f>Aggregate_Efficiency_Decarboniz!AB183</f>
        <v>0</v>
      </c>
      <c r="AC254" s="13">
        <f>Aggregate_Efficiency_Decarboniz!AC183</f>
        <v>0</v>
      </c>
      <c r="AD254" s="13">
        <f>Aggregate_Efficiency_Decarboniz!AD183</f>
        <v>0</v>
      </c>
      <c r="AE254" s="13">
        <f>Aggregate_Efficiency_Decarboniz!AE183</f>
        <v>0</v>
      </c>
      <c r="AF254" s="13">
        <f>Aggregate_Efficiency_Decarboniz!AF183</f>
        <v>0</v>
      </c>
      <c r="AG254" s="13">
        <f>Aggregate_Efficiency_Decarboniz!AG183</f>
        <v>0</v>
      </c>
      <c r="AH254" s="13">
        <f>Aggregate_Efficiency_Decarboniz!AH183</f>
        <v>0</v>
      </c>
      <c r="AI254" s="13">
        <f>Aggregate_Efficiency_Decarboniz!AI183</f>
        <v>0</v>
      </c>
      <c r="AJ254" s="14">
        <f>Aggregate_Efficiency_Decarboniz!AJ183</f>
        <v>0</v>
      </c>
    </row>
    <row r="255" spans="1:37" x14ac:dyDescent="0.3">
      <c r="A255" s="7" t="s">
        <v>142</v>
      </c>
      <c r="B255" s="51"/>
      <c r="C255" s="149">
        <f>Aggregate_Efficiency_Decarboniz!C184</f>
        <v>1</v>
      </c>
      <c r="D255" s="9">
        <f>Aggregate_Efficiency_Decarboniz!D184</f>
        <v>1</v>
      </c>
      <c r="E255" s="9">
        <f>Aggregate_Efficiency_Decarboniz!E184</f>
        <v>1</v>
      </c>
      <c r="F255" s="9">
        <f>Aggregate_Efficiency_Decarboniz!F184</f>
        <v>1</v>
      </c>
      <c r="G255" s="9">
        <f>Aggregate_Efficiency_Decarboniz!G184</f>
        <v>1</v>
      </c>
      <c r="H255" s="9">
        <f>Aggregate_Efficiency_Decarboniz!H184</f>
        <v>1</v>
      </c>
      <c r="I255" s="9">
        <f>Aggregate_Efficiency_Decarboniz!I184</f>
        <v>1</v>
      </c>
      <c r="J255" s="9">
        <f>Aggregate_Efficiency_Decarboniz!J184</f>
        <v>1</v>
      </c>
      <c r="K255" s="9">
        <f>Aggregate_Efficiency_Decarboniz!K184</f>
        <v>1</v>
      </c>
      <c r="L255" s="9">
        <f>Aggregate_Efficiency_Decarboniz!L184</f>
        <v>1</v>
      </c>
      <c r="M255" s="9">
        <f>Aggregate_Efficiency_Decarboniz!M184</f>
        <v>1</v>
      </c>
      <c r="N255" s="9">
        <f>Aggregate_Efficiency_Decarboniz!N184</f>
        <v>1</v>
      </c>
      <c r="O255" s="9">
        <f>Aggregate_Efficiency_Decarboniz!O184</f>
        <v>1</v>
      </c>
      <c r="P255" s="9">
        <f>Aggregate_Efficiency_Decarboniz!P184</f>
        <v>1</v>
      </c>
      <c r="Q255" s="9">
        <f>Aggregate_Efficiency_Decarboniz!Q184</f>
        <v>1</v>
      </c>
      <c r="R255" s="9">
        <f>Aggregate_Efficiency_Decarboniz!R184</f>
        <v>1</v>
      </c>
      <c r="S255" s="9">
        <f>Aggregate_Efficiency_Decarboniz!S184</f>
        <v>1</v>
      </c>
      <c r="T255" s="9">
        <f>Aggregate_Efficiency_Decarboniz!T184</f>
        <v>1</v>
      </c>
      <c r="U255" s="9">
        <f>Aggregate_Efficiency_Decarboniz!U184</f>
        <v>1</v>
      </c>
      <c r="V255" s="9">
        <f>Aggregate_Efficiency_Decarboniz!V184</f>
        <v>1</v>
      </c>
      <c r="W255" s="9">
        <f>Aggregate_Efficiency_Decarboniz!W184</f>
        <v>1</v>
      </c>
      <c r="X255" s="9">
        <f>Aggregate_Efficiency_Decarboniz!X184</f>
        <v>1</v>
      </c>
      <c r="Y255" s="9">
        <f>Aggregate_Efficiency_Decarboniz!Y184</f>
        <v>1</v>
      </c>
      <c r="Z255" s="9">
        <f>Aggregate_Efficiency_Decarboniz!Z184</f>
        <v>1</v>
      </c>
      <c r="AA255" s="9">
        <f>Aggregate_Efficiency_Decarboniz!AA184</f>
        <v>1</v>
      </c>
      <c r="AB255" s="9">
        <f>Aggregate_Efficiency_Decarboniz!AB184</f>
        <v>1</v>
      </c>
      <c r="AC255" s="9">
        <f>Aggregate_Efficiency_Decarboniz!AC184</f>
        <v>1</v>
      </c>
      <c r="AD255" s="9">
        <f>Aggregate_Efficiency_Decarboniz!AD184</f>
        <v>1</v>
      </c>
      <c r="AE255" s="9">
        <f>Aggregate_Efficiency_Decarboniz!AE184</f>
        <v>1</v>
      </c>
      <c r="AF255" s="9">
        <f>Aggregate_Efficiency_Decarboniz!AF184</f>
        <v>1</v>
      </c>
      <c r="AG255" s="9">
        <f>Aggregate_Efficiency_Decarboniz!AG184</f>
        <v>1</v>
      </c>
      <c r="AH255" s="9">
        <f>Aggregate_Efficiency_Decarboniz!AH184</f>
        <v>1</v>
      </c>
      <c r="AI255" s="9">
        <f>Aggregate_Efficiency_Decarboniz!AI184</f>
        <v>1</v>
      </c>
      <c r="AJ255" s="10">
        <f>Aggregate_Efficiency_Decarboniz!AJ184</f>
        <v>1</v>
      </c>
    </row>
    <row r="256" spans="1:37" x14ac:dyDescent="0.3">
      <c r="A256" s="37" t="s">
        <v>98</v>
      </c>
      <c r="B256" s="167"/>
      <c r="C256" s="164">
        <f>Aggregate_Efficiency_Decarboniz!C185</f>
        <v>1</v>
      </c>
      <c r="D256" s="165">
        <f>Aggregate_Efficiency_Decarboniz!D185</f>
        <v>1</v>
      </c>
      <c r="E256" s="165">
        <f>Aggregate_Efficiency_Decarboniz!E185</f>
        <v>1</v>
      </c>
      <c r="F256" s="165">
        <f>Aggregate_Efficiency_Decarboniz!F185</f>
        <v>1</v>
      </c>
      <c r="G256" s="165">
        <f>Aggregate_Efficiency_Decarboniz!G185</f>
        <v>1</v>
      </c>
      <c r="H256" s="165">
        <f>Aggregate_Efficiency_Decarboniz!H185</f>
        <v>1</v>
      </c>
      <c r="I256" s="165">
        <f>Aggregate_Efficiency_Decarboniz!I185</f>
        <v>1</v>
      </c>
      <c r="J256" s="165">
        <f>Aggregate_Efficiency_Decarboniz!J185</f>
        <v>1</v>
      </c>
      <c r="K256" s="165">
        <f>Aggregate_Efficiency_Decarboniz!K185</f>
        <v>1</v>
      </c>
      <c r="L256" s="165">
        <f>Aggregate_Efficiency_Decarboniz!L185</f>
        <v>1</v>
      </c>
      <c r="M256" s="165">
        <f>Aggregate_Efficiency_Decarboniz!M185</f>
        <v>1</v>
      </c>
      <c r="N256" s="165">
        <f>Aggregate_Efficiency_Decarboniz!N185</f>
        <v>1</v>
      </c>
      <c r="O256" s="165">
        <f>Aggregate_Efficiency_Decarboniz!O185</f>
        <v>1</v>
      </c>
      <c r="P256" s="165">
        <f>Aggregate_Efficiency_Decarboniz!P185</f>
        <v>1</v>
      </c>
      <c r="Q256" s="165">
        <f>Aggregate_Efficiency_Decarboniz!Q185</f>
        <v>1</v>
      </c>
      <c r="R256" s="165">
        <f>Aggregate_Efficiency_Decarboniz!R185</f>
        <v>1</v>
      </c>
      <c r="S256" s="165">
        <f>Aggregate_Efficiency_Decarboniz!S185</f>
        <v>1</v>
      </c>
      <c r="T256" s="165">
        <f>Aggregate_Efficiency_Decarboniz!T185</f>
        <v>1</v>
      </c>
      <c r="U256" s="165">
        <f>Aggregate_Efficiency_Decarboniz!U185</f>
        <v>1</v>
      </c>
      <c r="V256" s="165">
        <f>Aggregate_Efficiency_Decarboniz!V185</f>
        <v>1</v>
      </c>
      <c r="W256" s="165">
        <f>Aggregate_Efficiency_Decarboniz!W185</f>
        <v>1</v>
      </c>
      <c r="X256" s="165">
        <f>Aggregate_Efficiency_Decarboniz!X185</f>
        <v>1</v>
      </c>
      <c r="Y256" s="165">
        <f>Aggregate_Efficiency_Decarboniz!Y185</f>
        <v>1</v>
      </c>
      <c r="Z256" s="165">
        <f>Aggregate_Efficiency_Decarboniz!Z185</f>
        <v>1</v>
      </c>
      <c r="AA256" s="165">
        <f>Aggregate_Efficiency_Decarboniz!AA185</f>
        <v>1</v>
      </c>
      <c r="AB256" s="165">
        <f>Aggregate_Efficiency_Decarboniz!AB185</f>
        <v>1</v>
      </c>
      <c r="AC256" s="165">
        <f>Aggregate_Efficiency_Decarboniz!AC185</f>
        <v>1</v>
      </c>
      <c r="AD256" s="165">
        <f>Aggregate_Efficiency_Decarboniz!AD185</f>
        <v>1</v>
      </c>
      <c r="AE256" s="165">
        <f>Aggregate_Efficiency_Decarboniz!AE185</f>
        <v>1</v>
      </c>
      <c r="AF256" s="165">
        <f>Aggregate_Efficiency_Decarboniz!AF185</f>
        <v>1</v>
      </c>
      <c r="AG256" s="165">
        <f>Aggregate_Efficiency_Decarboniz!AG185</f>
        <v>1</v>
      </c>
      <c r="AH256" s="165">
        <f>Aggregate_Efficiency_Decarboniz!AH185</f>
        <v>1</v>
      </c>
      <c r="AI256" s="165">
        <f>Aggregate_Efficiency_Decarboniz!AI185</f>
        <v>1</v>
      </c>
      <c r="AJ256" s="166">
        <f>Aggregate_Efficiency_Decarboniz!AJ185</f>
        <v>1</v>
      </c>
    </row>
    <row r="257" spans="1:36" x14ac:dyDescent="0.3">
      <c r="A257" s="7" t="s">
        <v>143</v>
      </c>
      <c r="B257" s="51"/>
      <c r="C257" s="149">
        <f>Aggregate_Efficiency_Decarboniz!C186</f>
        <v>1</v>
      </c>
      <c r="D257" s="9">
        <f>Aggregate_Efficiency_Decarboniz!D186</f>
        <v>1</v>
      </c>
      <c r="E257" s="9">
        <f>Aggregate_Efficiency_Decarboniz!E186</f>
        <v>1</v>
      </c>
      <c r="F257" s="9">
        <f>Aggregate_Efficiency_Decarboniz!F186</f>
        <v>1</v>
      </c>
      <c r="G257" s="9">
        <f>Aggregate_Efficiency_Decarboniz!G186</f>
        <v>1</v>
      </c>
      <c r="H257" s="9">
        <f>Aggregate_Efficiency_Decarboniz!H186</f>
        <v>1</v>
      </c>
      <c r="I257" s="9">
        <f>Aggregate_Efficiency_Decarboniz!I186</f>
        <v>1</v>
      </c>
      <c r="J257" s="9">
        <f>Aggregate_Efficiency_Decarboniz!J186</f>
        <v>1</v>
      </c>
      <c r="K257" s="9">
        <f>Aggregate_Efficiency_Decarboniz!K186</f>
        <v>1</v>
      </c>
      <c r="L257" s="9">
        <f>Aggregate_Efficiency_Decarboniz!L186</f>
        <v>1</v>
      </c>
      <c r="M257" s="9">
        <f>Aggregate_Efficiency_Decarboniz!M186</f>
        <v>1</v>
      </c>
      <c r="N257" s="9">
        <f>Aggregate_Efficiency_Decarboniz!N186</f>
        <v>1</v>
      </c>
      <c r="O257" s="9">
        <f>Aggregate_Efficiency_Decarboniz!O186</f>
        <v>1</v>
      </c>
      <c r="P257" s="9">
        <f>Aggregate_Efficiency_Decarboniz!P186</f>
        <v>1</v>
      </c>
      <c r="Q257" s="9">
        <f>Aggregate_Efficiency_Decarboniz!Q186</f>
        <v>1</v>
      </c>
      <c r="R257" s="9">
        <f>Aggregate_Efficiency_Decarboniz!R186</f>
        <v>1</v>
      </c>
      <c r="S257" s="9">
        <f>Aggregate_Efficiency_Decarboniz!S186</f>
        <v>1</v>
      </c>
      <c r="T257" s="9">
        <f>Aggregate_Efficiency_Decarboniz!T186</f>
        <v>1</v>
      </c>
      <c r="U257" s="9">
        <f>Aggregate_Efficiency_Decarboniz!U186</f>
        <v>1</v>
      </c>
      <c r="V257" s="9">
        <f>Aggregate_Efficiency_Decarboniz!V186</f>
        <v>1</v>
      </c>
      <c r="W257" s="9">
        <f>Aggregate_Efficiency_Decarboniz!W186</f>
        <v>1</v>
      </c>
      <c r="X257" s="9">
        <f>Aggregate_Efficiency_Decarboniz!X186</f>
        <v>1</v>
      </c>
      <c r="Y257" s="9">
        <f>Aggregate_Efficiency_Decarboniz!Y186</f>
        <v>1</v>
      </c>
      <c r="Z257" s="9">
        <f>Aggregate_Efficiency_Decarboniz!Z186</f>
        <v>1</v>
      </c>
      <c r="AA257" s="9">
        <f>Aggregate_Efficiency_Decarboniz!AA186</f>
        <v>1</v>
      </c>
      <c r="AB257" s="9">
        <f>Aggregate_Efficiency_Decarboniz!AB186</f>
        <v>1</v>
      </c>
      <c r="AC257" s="9">
        <f>Aggregate_Efficiency_Decarboniz!AC186</f>
        <v>1</v>
      </c>
      <c r="AD257" s="9">
        <f>Aggregate_Efficiency_Decarboniz!AD186</f>
        <v>1</v>
      </c>
      <c r="AE257" s="9">
        <f>Aggregate_Efficiency_Decarboniz!AE186</f>
        <v>1</v>
      </c>
      <c r="AF257" s="9">
        <f>Aggregate_Efficiency_Decarboniz!AF186</f>
        <v>1</v>
      </c>
      <c r="AG257" s="9">
        <f>Aggregate_Efficiency_Decarboniz!AG186</f>
        <v>1</v>
      </c>
      <c r="AH257" s="9">
        <f>Aggregate_Efficiency_Decarboniz!AH186</f>
        <v>1</v>
      </c>
      <c r="AI257" s="9">
        <f>Aggregate_Efficiency_Decarboniz!AI186</f>
        <v>1</v>
      </c>
      <c r="AJ257" s="10">
        <f>Aggregate_Efficiency_Decarboniz!AJ186</f>
        <v>1</v>
      </c>
    </row>
    <row r="258" spans="1:36" x14ac:dyDescent="0.3">
      <c r="A258" s="37" t="s">
        <v>144</v>
      </c>
      <c r="B258" s="167"/>
      <c r="C258" s="164">
        <f>Aggregate_Efficiency_Decarboniz!C187</f>
        <v>1</v>
      </c>
      <c r="D258" s="165">
        <f>Aggregate_Efficiency_Decarboniz!D187</f>
        <v>1</v>
      </c>
      <c r="E258" s="165">
        <f>Aggregate_Efficiency_Decarboniz!E187</f>
        <v>1</v>
      </c>
      <c r="F258" s="165">
        <f>Aggregate_Efficiency_Decarboniz!F187</f>
        <v>1</v>
      </c>
      <c r="G258" s="165">
        <f>Aggregate_Efficiency_Decarboniz!G187</f>
        <v>1</v>
      </c>
      <c r="H258" s="165">
        <f>Aggregate_Efficiency_Decarboniz!H187</f>
        <v>1</v>
      </c>
      <c r="I258" s="165">
        <f>Aggregate_Efficiency_Decarboniz!I187</f>
        <v>1</v>
      </c>
      <c r="J258" s="165">
        <f>Aggregate_Efficiency_Decarboniz!J187</f>
        <v>1</v>
      </c>
      <c r="K258" s="165">
        <f>Aggregate_Efficiency_Decarboniz!K187</f>
        <v>1</v>
      </c>
      <c r="L258" s="165">
        <f>Aggregate_Efficiency_Decarboniz!L187</f>
        <v>1</v>
      </c>
      <c r="M258" s="165">
        <f>Aggregate_Efficiency_Decarboniz!M187</f>
        <v>1</v>
      </c>
      <c r="N258" s="165">
        <f>Aggregate_Efficiency_Decarboniz!N187</f>
        <v>1</v>
      </c>
      <c r="O258" s="165">
        <f>Aggregate_Efficiency_Decarboniz!O187</f>
        <v>1</v>
      </c>
      <c r="P258" s="165">
        <f>Aggregate_Efficiency_Decarboniz!P187</f>
        <v>1</v>
      </c>
      <c r="Q258" s="165">
        <f>Aggregate_Efficiency_Decarboniz!Q187</f>
        <v>1</v>
      </c>
      <c r="R258" s="165">
        <f>Aggregate_Efficiency_Decarboniz!R187</f>
        <v>1</v>
      </c>
      <c r="S258" s="165">
        <f>Aggregate_Efficiency_Decarboniz!S187</f>
        <v>1</v>
      </c>
      <c r="T258" s="165">
        <f>Aggregate_Efficiency_Decarboniz!T187</f>
        <v>1</v>
      </c>
      <c r="U258" s="165">
        <f>Aggregate_Efficiency_Decarboniz!U187</f>
        <v>1</v>
      </c>
      <c r="V258" s="165">
        <f>Aggregate_Efficiency_Decarboniz!V187</f>
        <v>1</v>
      </c>
      <c r="W258" s="165">
        <f>Aggregate_Efficiency_Decarboniz!W187</f>
        <v>1</v>
      </c>
      <c r="X258" s="165">
        <f>Aggregate_Efficiency_Decarboniz!X187</f>
        <v>1</v>
      </c>
      <c r="Y258" s="165">
        <f>Aggregate_Efficiency_Decarboniz!Y187</f>
        <v>1</v>
      </c>
      <c r="Z258" s="165">
        <f>Aggregate_Efficiency_Decarboniz!Z187</f>
        <v>1</v>
      </c>
      <c r="AA258" s="165">
        <f>Aggregate_Efficiency_Decarboniz!AA187</f>
        <v>1</v>
      </c>
      <c r="AB258" s="165">
        <f>Aggregate_Efficiency_Decarboniz!AB187</f>
        <v>1</v>
      </c>
      <c r="AC258" s="165">
        <f>Aggregate_Efficiency_Decarboniz!AC187</f>
        <v>1</v>
      </c>
      <c r="AD258" s="165">
        <f>Aggregate_Efficiency_Decarboniz!AD187</f>
        <v>1</v>
      </c>
      <c r="AE258" s="165">
        <f>Aggregate_Efficiency_Decarboniz!AE187</f>
        <v>1</v>
      </c>
      <c r="AF258" s="165">
        <f>Aggregate_Efficiency_Decarboniz!AF187</f>
        <v>1</v>
      </c>
      <c r="AG258" s="165">
        <f>Aggregate_Efficiency_Decarboniz!AG187</f>
        <v>1</v>
      </c>
      <c r="AH258" s="165">
        <f>Aggregate_Efficiency_Decarboniz!AH187</f>
        <v>1</v>
      </c>
      <c r="AI258" s="165">
        <f>Aggregate_Efficiency_Decarboniz!AI187</f>
        <v>1</v>
      </c>
      <c r="AJ258" s="166">
        <f>Aggregate_Efficiency_Decarboniz!AJ187</f>
        <v>1</v>
      </c>
    </row>
    <row r="259" spans="1:36" x14ac:dyDescent="0.3">
      <c r="C259" s="15"/>
      <c r="D259" s="15"/>
      <c r="E259" s="15"/>
      <c r="F259" s="15"/>
      <c r="G259" s="15"/>
      <c r="H259" s="15"/>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row>
    <row r="260" spans="1:36" x14ac:dyDescent="0.3">
      <c r="A260" s="16" t="s">
        <v>365</v>
      </c>
      <c r="B260" s="77" t="s">
        <v>529</v>
      </c>
      <c r="C260" s="206">
        <f t="shared" ref="C260:AJ260" si="82">+C$137*C172</f>
        <v>507.43218490766861</v>
      </c>
      <c r="D260" s="198">
        <f t="shared" si="82"/>
        <v>455.94458887845252</v>
      </c>
      <c r="E260" s="198">
        <f t="shared" si="82"/>
        <v>496.99718939270895</v>
      </c>
      <c r="F260" s="198">
        <f t="shared" si="82"/>
        <v>442.9740256156316</v>
      </c>
      <c r="G260" s="198">
        <f t="shared" si="82"/>
        <v>461.27216794394542</v>
      </c>
      <c r="H260" s="198">
        <f t="shared" si="82"/>
        <v>308.1469343716804</v>
      </c>
      <c r="I260" s="198">
        <f t="shared" si="82"/>
        <v>714.98234515967533</v>
      </c>
      <c r="J260" s="198">
        <f t="shared" si="82"/>
        <v>993.52535924764504</v>
      </c>
      <c r="K260" s="198">
        <f t="shared" si="82"/>
        <v>1160.0115864253382</v>
      </c>
      <c r="L260" s="198">
        <f t="shared" si="82"/>
        <v>1208.4140473478813</v>
      </c>
      <c r="M260" s="198">
        <f t="shared" si="82"/>
        <v>1134.2520701529738</v>
      </c>
      <c r="N260" s="198">
        <f t="shared" si="82"/>
        <v>933.02211268737165</v>
      </c>
      <c r="O260" s="198">
        <f t="shared" si="82"/>
        <v>601.36434222331104</v>
      </c>
      <c r="P260" s="198">
        <f t="shared" si="82"/>
        <v>136.7131201478272</v>
      </c>
      <c r="Q260" s="198">
        <f t="shared" si="82"/>
        <v>162.26540906366657</v>
      </c>
      <c r="R260" s="198">
        <f t="shared" si="82"/>
        <v>189.84886027015349</v>
      </c>
      <c r="S260" s="198">
        <f t="shared" si="82"/>
        <v>219.42570912427652</v>
      </c>
      <c r="T260" s="198">
        <f t="shared" si="82"/>
        <v>250.93743666505722</v>
      </c>
      <c r="U260" s="198">
        <f t="shared" si="82"/>
        <v>284.37072953777141</v>
      </c>
      <c r="V260" s="198">
        <f t="shared" si="82"/>
        <v>319.70254139473479</v>
      </c>
      <c r="W260" s="198">
        <f t="shared" si="82"/>
        <v>356.83560914656823</v>
      </c>
      <c r="X260" s="198">
        <f t="shared" si="82"/>
        <v>395.71183781946513</v>
      </c>
      <c r="Y260" s="198">
        <f t="shared" si="82"/>
        <v>436.25940987249652</v>
      </c>
      <c r="Z260" s="198">
        <f t="shared" si="82"/>
        <v>478.40340311259882</v>
      </c>
      <c r="AA260" s="198">
        <f t="shared" si="82"/>
        <v>517.23162561571201</v>
      </c>
      <c r="AB260" s="198">
        <f t="shared" si="82"/>
        <v>557.06166908169996</v>
      </c>
      <c r="AC260" s="198">
        <f t="shared" si="82"/>
        <v>597.83393330687272</v>
      </c>
      <c r="AD260" s="198">
        <f t="shared" si="82"/>
        <v>639.46536595933628</v>
      </c>
      <c r="AE260" s="198">
        <f t="shared" si="82"/>
        <v>681.86965071168481</v>
      </c>
      <c r="AF260" s="198">
        <f t="shared" si="82"/>
        <v>724.99834897298535</v>
      </c>
      <c r="AG260" s="198">
        <f t="shared" si="82"/>
        <v>768.76491229682802</v>
      </c>
      <c r="AH260" s="198">
        <f t="shared" si="82"/>
        <v>813.10669775535598</v>
      </c>
      <c r="AI260" s="198">
        <f t="shared" si="82"/>
        <v>857.92775152568697</v>
      </c>
      <c r="AJ260" s="204">
        <f t="shared" si="82"/>
        <v>903.1816289296836</v>
      </c>
    </row>
    <row r="261" spans="1:36" x14ac:dyDescent="0.3">
      <c r="A261" s="7" t="s">
        <v>366</v>
      </c>
      <c r="B261" s="76" t="s">
        <v>529</v>
      </c>
      <c r="C261" s="207">
        <f t="shared" ref="C261:AJ261" si="83">+C$137*C173</f>
        <v>14042.957903005292</v>
      </c>
      <c r="D261" s="199">
        <f t="shared" si="83"/>
        <v>12079.372998584869</v>
      </c>
      <c r="E261" s="199">
        <f t="shared" si="83"/>
        <v>12176.714044622497</v>
      </c>
      <c r="F261" s="199">
        <f t="shared" si="83"/>
        <v>12942.094824207446</v>
      </c>
      <c r="G261" s="199">
        <f t="shared" si="83"/>
        <v>11048.652122176025</v>
      </c>
      <c r="H261" s="199">
        <f t="shared" si="83"/>
        <v>12152.317693316139</v>
      </c>
      <c r="I261" s="199">
        <f t="shared" si="83"/>
        <v>11289.09174948384</v>
      </c>
      <c r="J261" s="199">
        <f t="shared" si="83"/>
        <v>9531.9226472541759</v>
      </c>
      <c r="K261" s="199">
        <f t="shared" si="83"/>
        <v>7816.756738311311</v>
      </c>
      <c r="L261" s="199">
        <f t="shared" si="83"/>
        <v>6157.5033770535119</v>
      </c>
      <c r="M261" s="199">
        <f t="shared" si="83"/>
        <v>4568.7786710910341</v>
      </c>
      <c r="N261" s="199">
        <f t="shared" si="83"/>
        <v>3059.0817691971979</v>
      </c>
      <c r="O261" s="199">
        <f t="shared" si="83"/>
        <v>1637.9540322292344</v>
      </c>
      <c r="P261" s="199">
        <f t="shared" si="83"/>
        <v>313.92164143972082</v>
      </c>
      <c r="Q261" s="199">
        <f t="shared" si="83"/>
        <v>317.51161792877178</v>
      </c>
      <c r="R261" s="199">
        <f t="shared" si="83"/>
        <v>319.07324914435617</v>
      </c>
      <c r="S261" s="199">
        <f t="shared" si="83"/>
        <v>318.55098862066279</v>
      </c>
      <c r="T261" s="199">
        <f t="shared" si="83"/>
        <v>315.89252949040059</v>
      </c>
      <c r="U261" s="199">
        <f t="shared" si="83"/>
        <v>311.12735818522918</v>
      </c>
      <c r="V261" s="199">
        <f t="shared" si="83"/>
        <v>304.27130009019425</v>
      </c>
      <c r="W261" s="199">
        <f t="shared" si="83"/>
        <v>295.2806049786027</v>
      </c>
      <c r="X261" s="199">
        <f t="shared" si="83"/>
        <v>284.17340590826382</v>
      </c>
      <c r="Y261" s="199">
        <f t="shared" si="83"/>
        <v>270.96833844504971</v>
      </c>
      <c r="Z261" s="199">
        <f t="shared" si="83"/>
        <v>255.6937485357584</v>
      </c>
      <c r="AA261" s="199">
        <f t="shared" si="83"/>
        <v>236.17863721484929</v>
      </c>
      <c r="AB261" s="199">
        <f t="shared" si="83"/>
        <v>215.18541717538392</v>
      </c>
      <c r="AC261" s="199">
        <f t="shared" si="83"/>
        <v>192.76068727102262</v>
      </c>
      <c r="AD261" s="199">
        <f t="shared" si="83"/>
        <v>168.94714026524224</v>
      </c>
      <c r="AE261" s="199">
        <f t="shared" si="83"/>
        <v>143.79358946983081</v>
      </c>
      <c r="AF261" s="199">
        <f t="shared" si="83"/>
        <v>117.36105065783332</v>
      </c>
      <c r="AG261" s="199">
        <f t="shared" si="83"/>
        <v>89.704135938553122</v>
      </c>
      <c r="AH261" s="199">
        <f t="shared" si="83"/>
        <v>60.884030101293739</v>
      </c>
      <c r="AI261" s="199">
        <f t="shared" si="83"/>
        <v>30.960926296047731</v>
      </c>
      <c r="AJ261" s="203">
        <f t="shared" si="83"/>
        <v>0</v>
      </c>
    </row>
    <row r="262" spans="1:36" x14ac:dyDescent="0.3">
      <c r="A262" s="7" t="s">
        <v>367</v>
      </c>
      <c r="B262" s="76" t="s">
        <v>529</v>
      </c>
      <c r="C262" s="207">
        <f t="shared" ref="C262:R265" si="84">+C$137*C174</f>
        <v>0</v>
      </c>
      <c r="D262" s="199">
        <f t="shared" si="84"/>
        <v>0</v>
      </c>
      <c r="E262" s="199">
        <f t="shared" si="84"/>
        <v>0</v>
      </c>
      <c r="F262" s="199">
        <f t="shared" si="84"/>
        <v>0</v>
      </c>
      <c r="G262" s="199">
        <f t="shared" si="84"/>
        <v>0</v>
      </c>
      <c r="H262" s="199">
        <f t="shared" si="84"/>
        <v>0</v>
      </c>
      <c r="I262" s="199">
        <f t="shared" si="84"/>
        <v>0</v>
      </c>
      <c r="J262" s="199">
        <f t="shared" si="84"/>
        <v>0</v>
      </c>
      <c r="K262" s="199">
        <f t="shared" si="84"/>
        <v>0</v>
      </c>
      <c r="L262" s="199">
        <f t="shared" si="84"/>
        <v>0</v>
      </c>
      <c r="M262" s="199">
        <f t="shared" si="84"/>
        <v>0</v>
      </c>
      <c r="N262" s="199">
        <f t="shared" si="84"/>
        <v>0</v>
      </c>
      <c r="O262" s="199">
        <f t="shared" si="84"/>
        <v>0</v>
      </c>
      <c r="P262" s="199">
        <f t="shared" si="84"/>
        <v>0</v>
      </c>
      <c r="Q262" s="199">
        <f t="shared" si="84"/>
        <v>0</v>
      </c>
      <c r="R262" s="199">
        <f t="shared" si="84"/>
        <v>0</v>
      </c>
      <c r="S262" s="199">
        <f t="shared" ref="D262:AJ265" si="85">+S$137*S174</f>
        <v>0</v>
      </c>
      <c r="T262" s="199">
        <f t="shared" si="85"/>
        <v>0</v>
      </c>
      <c r="U262" s="199">
        <f t="shared" si="85"/>
        <v>0</v>
      </c>
      <c r="V262" s="199">
        <f t="shared" si="85"/>
        <v>0</v>
      </c>
      <c r="W262" s="199">
        <f t="shared" si="85"/>
        <v>0</v>
      </c>
      <c r="X262" s="199">
        <f t="shared" si="85"/>
        <v>0</v>
      </c>
      <c r="Y262" s="199">
        <f t="shared" si="85"/>
        <v>0</v>
      </c>
      <c r="Z262" s="199">
        <f t="shared" si="85"/>
        <v>0</v>
      </c>
      <c r="AA262" s="199">
        <f t="shared" si="85"/>
        <v>0</v>
      </c>
      <c r="AB262" s="199">
        <f t="shared" si="85"/>
        <v>0</v>
      </c>
      <c r="AC262" s="199">
        <f t="shared" si="85"/>
        <v>0</v>
      </c>
      <c r="AD262" s="199">
        <f t="shared" si="85"/>
        <v>0</v>
      </c>
      <c r="AE262" s="199">
        <f t="shared" si="85"/>
        <v>0</v>
      </c>
      <c r="AF262" s="199">
        <f t="shared" si="85"/>
        <v>0</v>
      </c>
      <c r="AG262" s="199">
        <f t="shared" si="85"/>
        <v>0</v>
      </c>
      <c r="AH262" s="199">
        <f t="shared" si="85"/>
        <v>0</v>
      </c>
      <c r="AI262" s="199">
        <f t="shared" si="85"/>
        <v>0</v>
      </c>
      <c r="AJ262" s="203">
        <f t="shared" si="85"/>
        <v>0</v>
      </c>
    </row>
    <row r="263" spans="1:36" x14ac:dyDescent="0.3">
      <c r="A263" s="7" t="s">
        <v>368</v>
      </c>
      <c r="B263" s="76" t="s">
        <v>529</v>
      </c>
      <c r="C263" s="207">
        <f t="shared" si="84"/>
        <v>0</v>
      </c>
      <c r="D263" s="199">
        <f t="shared" si="85"/>
        <v>0</v>
      </c>
      <c r="E263" s="199">
        <f t="shared" si="85"/>
        <v>0</v>
      </c>
      <c r="F263" s="199">
        <f t="shared" si="85"/>
        <v>0</v>
      </c>
      <c r="G263" s="199">
        <f t="shared" si="85"/>
        <v>0</v>
      </c>
      <c r="H263" s="199">
        <f t="shared" si="85"/>
        <v>0</v>
      </c>
      <c r="I263" s="199">
        <f t="shared" si="85"/>
        <v>0</v>
      </c>
      <c r="J263" s="199">
        <f t="shared" si="85"/>
        <v>0</v>
      </c>
      <c r="K263" s="199">
        <f t="shared" si="85"/>
        <v>0</v>
      </c>
      <c r="L263" s="199">
        <f t="shared" si="85"/>
        <v>0</v>
      </c>
      <c r="M263" s="199">
        <f t="shared" si="85"/>
        <v>0</v>
      </c>
      <c r="N263" s="199">
        <f t="shared" si="85"/>
        <v>0</v>
      </c>
      <c r="O263" s="199">
        <f t="shared" si="85"/>
        <v>0</v>
      </c>
      <c r="P263" s="199">
        <f t="shared" si="85"/>
        <v>0</v>
      </c>
      <c r="Q263" s="199">
        <f t="shared" si="85"/>
        <v>0</v>
      </c>
      <c r="R263" s="199">
        <f t="shared" si="85"/>
        <v>0</v>
      </c>
      <c r="S263" s="199">
        <f t="shared" si="85"/>
        <v>0</v>
      </c>
      <c r="T263" s="199">
        <f t="shared" si="85"/>
        <v>0</v>
      </c>
      <c r="U263" s="199">
        <f t="shared" si="85"/>
        <v>0</v>
      </c>
      <c r="V263" s="199">
        <f t="shared" si="85"/>
        <v>0</v>
      </c>
      <c r="W263" s="199">
        <f t="shared" si="85"/>
        <v>0</v>
      </c>
      <c r="X263" s="199">
        <f t="shared" si="85"/>
        <v>0</v>
      </c>
      <c r="Y263" s="199">
        <f t="shared" si="85"/>
        <v>0</v>
      </c>
      <c r="Z263" s="199">
        <f t="shared" si="85"/>
        <v>0</v>
      </c>
      <c r="AA263" s="199">
        <f t="shared" si="85"/>
        <v>0</v>
      </c>
      <c r="AB263" s="199">
        <f t="shared" si="85"/>
        <v>0</v>
      </c>
      <c r="AC263" s="199">
        <f t="shared" si="85"/>
        <v>0</v>
      </c>
      <c r="AD263" s="199">
        <f t="shared" si="85"/>
        <v>0</v>
      </c>
      <c r="AE263" s="199">
        <f t="shared" si="85"/>
        <v>0</v>
      </c>
      <c r="AF263" s="199">
        <f t="shared" si="85"/>
        <v>0</v>
      </c>
      <c r="AG263" s="199">
        <f t="shared" si="85"/>
        <v>0</v>
      </c>
      <c r="AH263" s="199">
        <f t="shared" si="85"/>
        <v>0</v>
      </c>
      <c r="AI263" s="199">
        <f t="shared" si="85"/>
        <v>0</v>
      </c>
      <c r="AJ263" s="203">
        <f t="shared" si="85"/>
        <v>0</v>
      </c>
    </row>
    <row r="264" spans="1:36" x14ac:dyDescent="0.3">
      <c r="A264" s="7" t="s">
        <v>369</v>
      </c>
      <c r="B264" s="76" t="s">
        <v>529</v>
      </c>
      <c r="C264" s="207">
        <f t="shared" si="84"/>
        <v>0</v>
      </c>
      <c r="D264" s="199">
        <f t="shared" si="85"/>
        <v>0</v>
      </c>
      <c r="E264" s="199">
        <f t="shared" si="85"/>
        <v>0</v>
      </c>
      <c r="F264" s="199">
        <f t="shared" si="85"/>
        <v>0</v>
      </c>
      <c r="G264" s="199">
        <f t="shared" si="85"/>
        <v>0</v>
      </c>
      <c r="H264" s="199">
        <f t="shared" si="85"/>
        <v>0</v>
      </c>
      <c r="I264" s="199">
        <f t="shared" si="85"/>
        <v>0</v>
      </c>
      <c r="J264" s="199">
        <f t="shared" si="85"/>
        <v>0</v>
      </c>
      <c r="K264" s="199">
        <f t="shared" si="85"/>
        <v>0</v>
      </c>
      <c r="L264" s="199">
        <f t="shared" si="85"/>
        <v>0</v>
      </c>
      <c r="M264" s="199">
        <f t="shared" si="85"/>
        <v>0</v>
      </c>
      <c r="N264" s="199">
        <f t="shared" si="85"/>
        <v>0</v>
      </c>
      <c r="O264" s="199">
        <f t="shared" si="85"/>
        <v>0</v>
      </c>
      <c r="P264" s="199">
        <f t="shared" si="85"/>
        <v>0</v>
      </c>
      <c r="Q264" s="199">
        <f t="shared" si="85"/>
        <v>0</v>
      </c>
      <c r="R264" s="199">
        <f t="shared" si="85"/>
        <v>0</v>
      </c>
      <c r="S264" s="199">
        <f t="shared" si="85"/>
        <v>0</v>
      </c>
      <c r="T264" s="199">
        <f t="shared" si="85"/>
        <v>0</v>
      </c>
      <c r="U264" s="199">
        <f t="shared" si="85"/>
        <v>0</v>
      </c>
      <c r="V264" s="199">
        <f t="shared" si="85"/>
        <v>0</v>
      </c>
      <c r="W264" s="199">
        <f t="shared" si="85"/>
        <v>0</v>
      </c>
      <c r="X264" s="199">
        <f t="shared" si="85"/>
        <v>0</v>
      </c>
      <c r="Y264" s="199">
        <f t="shared" si="85"/>
        <v>0</v>
      </c>
      <c r="Z264" s="199">
        <f t="shared" si="85"/>
        <v>0</v>
      </c>
      <c r="AA264" s="199">
        <f t="shared" si="85"/>
        <v>0</v>
      </c>
      <c r="AB264" s="199">
        <f t="shared" si="85"/>
        <v>0</v>
      </c>
      <c r="AC264" s="199">
        <f t="shared" si="85"/>
        <v>0</v>
      </c>
      <c r="AD264" s="199">
        <f t="shared" si="85"/>
        <v>0</v>
      </c>
      <c r="AE264" s="199">
        <f t="shared" si="85"/>
        <v>0</v>
      </c>
      <c r="AF264" s="199">
        <f t="shared" si="85"/>
        <v>0</v>
      </c>
      <c r="AG264" s="199">
        <f t="shared" si="85"/>
        <v>0</v>
      </c>
      <c r="AH264" s="199">
        <f t="shared" si="85"/>
        <v>0</v>
      </c>
      <c r="AI264" s="199">
        <f t="shared" si="85"/>
        <v>0</v>
      </c>
      <c r="AJ264" s="203">
        <f t="shared" si="85"/>
        <v>0</v>
      </c>
    </row>
    <row r="265" spans="1:36" x14ac:dyDescent="0.3">
      <c r="A265" s="7" t="s">
        <v>370</v>
      </c>
      <c r="B265" s="76" t="s">
        <v>529</v>
      </c>
      <c r="C265" s="208">
        <f t="shared" si="84"/>
        <v>0</v>
      </c>
      <c r="D265" s="200">
        <f t="shared" si="85"/>
        <v>0</v>
      </c>
      <c r="E265" s="200">
        <f t="shared" si="85"/>
        <v>0</v>
      </c>
      <c r="F265" s="200">
        <f t="shared" si="85"/>
        <v>0</v>
      </c>
      <c r="G265" s="200">
        <f t="shared" si="85"/>
        <v>0</v>
      </c>
      <c r="H265" s="200">
        <f t="shared" si="85"/>
        <v>0</v>
      </c>
      <c r="I265" s="200">
        <f t="shared" si="85"/>
        <v>0</v>
      </c>
      <c r="J265" s="200">
        <f t="shared" si="85"/>
        <v>0</v>
      </c>
      <c r="K265" s="200">
        <f t="shared" si="85"/>
        <v>0</v>
      </c>
      <c r="L265" s="200">
        <f t="shared" si="85"/>
        <v>0</v>
      </c>
      <c r="M265" s="200">
        <f t="shared" si="85"/>
        <v>0</v>
      </c>
      <c r="N265" s="200">
        <f t="shared" si="85"/>
        <v>0</v>
      </c>
      <c r="O265" s="200">
        <f t="shared" si="85"/>
        <v>0</v>
      </c>
      <c r="P265" s="200">
        <f t="shared" si="85"/>
        <v>0</v>
      </c>
      <c r="Q265" s="200">
        <f t="shared" si="85"/>
        <v>0</v>
      </c>
      <c r="R265" s="200">
        <f t="shared" si="85"/>
        <v>0</v>
      </c>
      <c r="S265" s="200">
        <f t="shared" si="85"/>
        <v>0</v>
      </c>
      <c r="T265" s="200">
        <f t="shared" si="85"/>
        <v>0</v>
      </c>
      <c r="U265" s="200">
        <f t="shared" si="85"/>
        <v>0</v>
      </c>
      <c r="V265" s="200">
        <f t="shared" si="85"/>
        <v>0</v>
      </c>
      <c r="W265" s="200">
        <f t="shared" si="85"/>
        <v>0</v>
      </c>
      <c r="X265" s="200">
        <f t="shared" si="85"/>
        <v>0</v>
      </c>
      <c r="Y265" s="200">
        <f t="shared" si="85"/>
        <v>0</v>
      </c>
      <c r="Z265" s="200">
        <f t="shared" si="85"/>
        <v>0</v>
      </c>
      <c r="AA265" s="200">
        <f t="shared" si="85"/>
        <v>0</v>
      </c>
      <c r="AB265" s="200">
        <f t="shared" si="85"/>
        <v>0</v>
      </c>
      <c r="AC265" s="200">
        <f t="shared" si="85"/>
        <v>0</v>
      </c>
      <c r="AD265" s="200">
        <f t="shared" si="85"/>
        <v>0</v>
      </c>
      <c r="AE265" s="200">
        <f t="shared" si="85"/>
        <v>0</v>
      </c>
      <c r="AF265" s="200">
        <f t="shared" si="85"/>
        <v>0</v>
      </c>
      <c r="AG265" s="200">
        <f t="shared" si="85"/>
        <v>0</v>
      </c>
      <c r="AH265" s="200">
        <f t="shared" si="85"/>
        <v>0</v>
      </c>
      <c r="AI265" s="200">
        <f t="shared" si="85"/>
        <v>0</v>
      </c>
      <c r="AJ265" s="205">
        <f t="shared" si="85"/>
        <v>0</v>
      </c>
    </row>
    <row r="266" spans="1:36" x14ac:dyDescent="0.3">
      <c r="A266" s="7" t="s">
        <v>371</v>
      </c>
      <c r="B266" s="76" t="s">
        <v>529</v>
      </c>
      <c r="C266" s="206">
        <f t="shared" ref="C266:AJ266" si="86">+C$138*C178</f>
        <v>23.987994255807475</v>
      </c>
      <c r="D266" s="198">
        <f t="shared" si="86"/>
        <v>16.601406892370846</v>
      </c>
      <c r="E266" s="198">
        <f t="shared" si="86"/>
        <v>15.4536148530071</v>
      </c>
      <c r="F266" s="198">
        <f t="shared" si="86"/>
        <v>10.719747144864991</v>
      </c>
      <c r="G266" s="198">
        <f t="shared" si="86"/>
        <v>8.6972355348973114</v>
      </c>
      <c r="H266" s="198">
        <f t="shared" si="86"/>
        <v>8.5332155231311422</v>
      </c>
      <c r="I266" s="198">
        <f t="shared" si="86"/>
        <v>594.27078743008724</v>
      </c>
      <c r="J266" s="198">
        <f t="shared" si="86"/>
        <v>1032.7764053741803</v>
      </c>
      <c r="K266" s="198">
        <f t="shared" si="86"/>
        <v>1314.3426802470199</v>
      </c>
      <c r="L266" s="198">
        <f t="shared" si="86"/>
        <v>1430.1738336891722</v>
      </c>
      <c r="M266" s="198">
        <f t="shared" si="86"/>
        <v>1373.5731771500546</v>
      </c>
      <c r="N266" s="198">
        <f t="shared" si="86"/>
        <v>1138.0419581840695</v>
      </c>
      <c r="O266" s="198">
        <f t="shared" si="86"/>
        <v>718.62284770002941</v>
      </c>
      <c r="P266" s="198">
        <f t="shared" si="86"/>
        <v>111.492932857266</v>
      </c>
      <c r="Q266" s="198">
        <f t="shared" si="86"/>
        <v>128.44237005861194</v>
      </c>
      <c r="R266" s="198">
        <f t="shared" si="86"/>
        <v>145.48889911981391</v>
      </c>
      <c r="S266" s="198">
        <f t="shared" si="86"/>
        <v>162.4483521993414</v>
      </c>
      <c r="T266" s="198">
        <f t="shared" si="86"/>
        <v>179.13123576247133</v>
      </c>
      <c r="U266" s="198">
        <f t="shared" si="86"/>
        <v>195.3906899113891</v>
      </c>
      <c r="V266" s="198">
        <f t="shared" si="86"/>
        <v>211.0799255607472</v>
      </c>
      <c r="W266" s="198">
        <f t="shared" si="86"/>
        <v>226.01237505043272</v>
      </c>
      <c r="X266" s="198">
        <f t="shared" si="86"/>
        <v>240.04011477560877</v>
      </c>
      <c r="Y266" s="198">
        <f t="shared" si="86"/>
        <v>253.0175848954087</v>
      </c>
      <c r="Z266" s="198">
        <f t="shared" si="86"/>
        <v>264.80890950295196</v>
      </c>
      <c r="AA266" s="198">
        <f t="shared" si="86"/>
        <v>281.28177533832269</v>
      </c>
      <c r="AB266" s="198">
        <f t="shared" si="86"/>
        <v>297.49039798433216</v>
      </c>
      <c r="AC266" s="198">
        <f t="shared" si="86"/>
        <v>313.37599597204621</v>
      </c>
      <c r="AD266" s="198">
        <f t="shared" si="86"/>
        <v>328.87060395615049</v>
      </c>
      <c r="AE266" s="198">
        <f t="shared" si="86"/>
        <v>343.90838762930616</v>
      </c>
      <c r="AF266" s="198">
        <f t="shared" si="86"/>
        <v>358.44611916131987</v>
      </c>
      <c r="AG266" s="198">
        <f t="shared" si="86"/>
        <v>372.4244455259535</v>
      </c>
      <c r="AH266" s="198">
        <f t="shared" si="86"/>
        <v>385.79917407872506</v>
      </c>
      <c r="AI266" s="198">
        <f t="shared" si="86"/>
        <v>398.51346628726844</v>
      </c>
      <c r="AJ266" s="204">
        <f t="shared" si="86"/>
        <v>410.53710405894714</v>
      </c>
    </row>
    <row r="267" spans="1:36" x14ac:dyDescent="0.3">
      <c r="A267" s="7" t="s">
        <v>372</v>
      </c>
      <c r="B267" s="76" t="s">
        <v>529</v>
      </c>
      <c r="C267" s="207">
        <f t="shared" ref="C267:AJ267" si="87">+C$138*C179</f>
        <v>1689.041695207919</v>
      </c>
      <c r="D267" s="199">
        <f t="shared" si="87"/>
        <v>1908.1103701861311</v>
      </c>
      <c r="E267" s="199">
        <f t="shared" si="87"/>
        <v>1540.2216266161195</v>
      </c>
      <c r="F267" s="199">
        <f t="shared" si="87"/>
        <v>1311.0547894018248</v>
      </c>
      <c r="G267" s="199">
        <f t="shared" si="87"/>
        <v>1418.5890144726645</v>
      </c>
      <c r="H267" s="199">
        <f t="shared" si="87"/>
        <v>1477.0894886166213</v>
      </c>
      <c r="I267" s="199">
        <f t="shared" si="87"/>
        <v>1369.9925549843786</v>
      </c>
      <c r="J267" s="199">
        <f t="shared" si="87"/>
        <v>1154.3279345163046</v>
      </c>
      <c r="K267" s="199">
        <f t="shared" si="87"/>
        <v>943.87552422411102</v>
      </c>
      <c r="L267" s="199">
        <f t="shared" si="87"/>
        <v>740.34171964890072</v>
      </c>
      <c r="M267" s="199">
        <f t="shared" si="87"/>
        <v>545.51278216541459</v>
      </c>
      <c r="N267" s="199">
        <f t="shared" si="87"/>
        <v>360.43522074739036</v>
      </c>
      <c r="O267" s="199">
        <f t="shared" si="87"/>
        <v>186.279169793595</v>
      </c>
      <c r="P267" s="199">
        <f t="shared" si="87"/>
        <v>24.090053992581179</v>
      </c>
      <c r="Q267" s="199">
        <f t="shared" si="87"/>
        <v>23.439814054749689</v>
      </c>
      <c r="R267" s="199">
        <f t="shared" si="87"/>
        <v>22.641469089995219</v>
      </c>
      <c r="S267" s="199">
        <f t="shared" si="87"/>
        <v>21.70845946964257</v>
      </c>
      <c r="T267" s="199">
        <f t="shared" si="87"/>
        <v>20.654445388861216</v>
      </c>
      <c r="U267" s="199">
        <f t="shared" si="87"/>
        <v>19.498185459677739</v>
      </c>
      <c r="V267" s="199">
        <f t="shared" si="87"/>
        <v>18.256719372131084</v>
      </c>
      <c r="W267" s="199">
        <f t="shared" si="87"/>
        <v>16.942950994552461</v>
      </c>
      <c r="X267" s="199">
        <f t="shared" si="87"/>
        <v>15.573102818317318</v>
      </c>
      <c r="Y267" s="199">
        <f t="shared" si="87"/>
        <v>14.162726664307685</v>
      </c>
      <c r="Z267" s="199">
        <f t="shared" si="87"/>
        <v>12.727184852423873</v>
      </c>
      <c r="AA267" s="199">
        <f t="shared" si="87"/>
        <v>11.527112661774501</v>
      </c>
      <c r="AB267" s="199">
        <f t="shared" si="87"/>
        <v>10.295299212678579</v>
      </c>
      <c r="AC267" s="199">
        <f t="shared" si="87"/>
        <v>9.0378467513376961</v>
      </c>
      <c r="AD267" s="199">
        <f t="shared" si="87"/>
        <v>7.7604567382861189</v>
      </c>
      <c r="AE267" s="199">
        <f t="shared" si="87"/>
        <v>6.4689025040935917</v>
      </c>
      <c r="AF267" s="199">
        <f t="shared" si="87"/>
        <v>5.1692711528047051</v>
      </c>
      <c r="AG267" s="199">
        <f t="shared" si="87"/>
        <v>3.8671074402849817</v>
      </c>
      <c r="AH267" s="199">
        <f t="shared" si="87"/>
        <v>2.5679945972636316</v>
      </c>
      <c r="AI267" s="199">
        <f t="shared" si="87"/>
        <v>1.2772151491730812</v>
      </c>
      <c r="AJ267" s="203">
        <f t="shared" si="87"/>
        <v>0</v>
      </c>
    </row>
    <row r="268" spans="1:36" x14ac:dyDescent="0.3">
      <c r="A268" s="7" t="s">
        <v>373</v>
      </c>
      <c r="B268" s="76" t="s">
        <v>529</v>
      </c>
      <c r="C268" s="207">
        <f t="shared" ref="C268:AJ268" si="88">+C$138*C180</f>
        <v>0</v>
      </c>
      <c r="D268" s="199">
        <f t="shared" si="88"/>
        <v>0</v>
      </c>
      <c r="E268" s="199">
        <f t="shared" si="88"/>
        <v>0</v>
      </c>
      <c r="F268" s="199">
        <f t="shared" si="88"/>
        <v>0</v>
      </c>
      <c r="G268" s="199">
        <f t="shared" si="88"/>
        <v>0</v>
      </c>
      <c r="H268" s="199">
        <f t="shared" si="88"/>
        <v>0</v>
      </c>
      <c r="I268" s="199">
        <f t="shared" si="88"/>
        <v>0</v>
      </c>
      <c r="J268" s="199">
        <f t="shared" si="88"/>
        <v>0</v>
      </c>
      <c r="K268" s="199">
        <f t="shared" si="88"/>
        <v>0</v>
      </c>
      <c r="L268" s="199">
        <f t="shared" si="88"/>
        <v>0</v>
      </c>
      <c r="M268" s="199">
        <f t="shared" si="88"/>
        <v>0</v>
      </c>
      <c r="N268" s="199">
        <f t="shared" si="88"/>
        <v>0</v>
      </c>
      <c r="O268" s="199">
        <f t="shared" si="88"/>
        <v>0</v>
      </c>
      <c r="P268" s="199">
        <f t="shared" si="88"/>
        <v>0</v>
      </c>
      <c r="Q268" s="199">
        <f t="shared" si="88"/>
        <v>0</v>
      </c>
      <c r="R268" s="199">
        <f t="shared" si="88"/>
        <v>0</v>
      </c>
      <c r="S268" s="199">
        <f t="shared" si="88"/>
        <v>0</v>
      </c>
      <c r="T268" s="199">
        <f t="shared" si="88"/>
        <v>0</v>
      </c>
      <c r="U268" s="199">
        <f t="shared" si="88"/>
        <v>0</v>
      </c>
      <c r="V268" s="199">
        <f t="shared" si="88"/>
        <v>0</v>
      </c>
      <c r="W268" s="199">
        <f t="shared" si="88"/>
        <v>0</v>
      </c>
      <c r="X268" s="199">
        <f t="shared" si="88"/>
        <v>0</v>
      </c>
      <c r="Y268" s="199">
        <f t="shared" si="88"/>
        <v>0</v>
      </c>
      <c r="Z268" s="199">
        <f t="shared" si="88"/>
        <v>0</v>
      </c>
      <c r="AA268" s="199">
        <f t="shared" si="88"/>
        <v>0</v>
      </c>
      <c r="AB268" s="199">
        <f t="shared" si="88"/>
        <v>0</v>
      </c>
      <c r="AC268" s="199">
        <f t="shared" si="88"/>
        <v>0</v>
      </c>
      <c r="AD268" s="199">
        <f t="shared" si="88"/>
        <v>0</v>
      </c>
      <c r="AE268" s="199">
        <f t="shared" si="88"/>
        <v>0</v>
      </c>
      <c r="AF268" s="199">
        <f t="shared" si="88"/>
        <v>0</v>
      </c>
      <c r="AG268" s="199">
        <f t="shared" si="88"/>
        <v>0</v>
      </c>
      <c r="AH268" s="199">
        <f t="shared" si="88"/>
        <v>0</v>
      </c>
      <c r="AI268" s="199">
        <f t="shared" si="88"/>
        <v>0</v>
      </c>
      <c r="AJ268" s="203">
        <f t="shared" si="88"/>
        <v>0</v>
      </c>
    </row>
    <row r="269" spans="1:36" x14ac:dyDescent="0.3">
      <c r="A269" s="7" t="s">
        <v>374</v>
      </c>
      <c r="B269" s="76" t="s">
        <v>529</v>
      </c>
      <c r="C269" s="207">
        <f t="shared" ref="C269:AJ269" si="89">+C$138*C181</f>
        <v>3578.4235588636038</v>
      </c>
      <c r="D269" s="199">
        <f t="shared" si="89"/>
        <v>3085.7920399217287</v>
      </c>
      <c r="E269" s="199">
        <f t="shared" si="89"/>
        <v>2426.2402244549385</v>
      </c>
      <c r="F269" s="199">
        <f t="shared" si="89"/>
        <v>2724.5528766784573</v>
      </c>
      <c r="G269" s="199">
        <f t="shared" si="89"/>
        <v>2350.556814899895</v>
      </c>
      <c r="H269" s="199">
        <f t="shared" si="89"/>
        <v>3507.8036570824484</v>
      </c>
      <c r="I269" s="199">
        <f t="shared" si="89"/>
        <v>3253.4690224156357</v>
      </c>
      <c r="J269" s="199">
        <f t="shared" si="89"/>
        <v>2741.3069968841137</v>
      </c>
      <c r="K269" s="199">
        <f t="shared" si="89"/>
        <v>2241.5229687977976</v>
      </c>
      <c r="L269" s="199">
        <f t="shared" si="89"/>
        <v>1758.169299618628</v>
      </c>
      <c r="M269" s="199">
        <f t="shared" si="89"/>
        <v>1295.4880168142099</v>
      </c>
      <c r="N269" s="199">
        <f t="shared" si="89"/>
        <v>855.96437807105247</v>
      </c>
      <c r="O269" s="199">
        <f t="shared" si="89"/>
        <v>442.37722770082814</v>
      </c>
      <c r="P269" s="199">
        <f t="shared" si="89"/>
        <v>57.209248421117628</v>
      </c>
      <c r="Q269" s="199">
        <f t="shared" si="89"/>
        <v>55.665053536864157</v>
      </c>
      <c r="R269" s="199">
        <f t="shared" si="89"/>
        <v>53.769137677628123</v>
      </c>
      <c r="S269" s="199">
        <f t="shared" si="89"/>
        <v>51.553419142232343</v>
      </c>
      <c r="T269" s="199">
        <f t="shared" si="89"/>
        <v>49.050338268883273</v>
      </c>
      <c r="U269" s="199">
        <f t="shared" si="89"/>
        <v>46.304443155970162</v>
      </c>
      <c r="V269" s="199">
        <f t="shared" si="89"/>
        <v>43.356199792517266</v>
      </c>
      <c r="W269" s="199">
        <f t="shared" si="89"/>
        <v>40.236252385846839</v>
      </c>
      <c r="X269" s="199">
        <f t="shared" si="89"/>
        <v>36.983126235212829</v>
      </c>
      <c r="Y269" s="199">
        <f t="shared" si="89"/>
        <v>33.633753926341875</v>
      </c>
      <c r="Z269" s="199">
        <f t="shared" si="89"/>
        <v>30.224618016548806</v>
      </c>
      <c r="AA269" s="199">
        <f t="shared" si="89"/>
        <v>27.374677202830501</v>
      </c>
      <c r="AB269" s="199">
        <f t="shared" si="89"/>
        <v>24.44935700058004</v>
      </c>
      <c r="AC269" s="199">
        <f t="shared" si="89"/>
        <v>21.463149071749712</v>
      </c>
      <c r="AD269" s="199">
        <f t="shared" si="89"/>
        <v>18.429593289358042</v>
      </c>
      <c r="AE269" s="199">
        <f t="shared" si="89"/>
        <v>15.362400203945205</v>
      </c>
      <c r="AF269" s="199">
        <f t="shared" si="89"/>
        <v>12.276025517750817</v>
      </c>
      <c r="AG269" s="199">
        <f t="shared" si="89"/>
        <v>9.1836369603217847</v>
      </c>
      <c r="AH269" s="199">
        <f t="shared" si="89"/>
        <v>6.0984936316118752</v>
      </c>
      <c r="AI269" s="199">
        <f t="shared" si="89"/>
        <v>3.0331405142869157</v>
      </c>
      <c r="AJ269" s="203">
        <f t="shared" si="89"/>
        <v>0</v>
      </c>
    </row>
    <row r="270" spans="1:36" x14ac:dyDescent="0.3">
      <c r="A270" s="7" t="s">
        <v>375</v>
      </c>
      <c r="B270" s="76" t="s">
        <v>529</v>
      </c>
      <c r="C270" s="207">
        <f t="shared" ref="C270:AJ270" si="90">+C$138*C182</f>
        <v>2436.5062300303125</v>
      </c>
      <c r="D270" s="199">
        <f t="shared" si="90"/>
        <v>2371.6659210395042</v>
      </c>
      <c r="E270" s="199">
        <f t="shared" si="90"/>
        <v>2351.9902570554686</v>
      </c>
      <c r="F270" s="199">
        <f t="shared" si="90"/>
        <v>2173.0458855090601</v>
      </c>
      <c r="G270" s="199">
        <f t="shared" si="90"/>
        <v>1966.5377707878877</v>
      </c>
      <c r="H270" s="199">
        <f t="shared" si="90"/>
        <v>2245.3936815279994</v>
      </c>
      <c r="I270" s="199">
        <f t="shared" si="90"/>
        <v>2082.5905609709098</v>
      </c>
      <c r="J270" s="199">
        <f t="shared" si="90"/>
        <v>1754.7485582621389</v>
      </c>
      <c r="K270" s="199">
        <f t="shared" si="90"/>
        <v>1434.829883074085</v>
      </c>
      <c r="L270" s="199">
        <f t="shared" si="90"/>
        <v>1125.428508077807</v>
      </c>
      <c r="M270" s="199">
        <f t="shared" si="90"/>
        <v>829.25981378024846</v>
      </c>
      <c r="N270" s="199">
        <f t="shared" si="90"/>
        <v>547.9146480314563</v>
      </c>
      <c r="O270" s="199">
        <f t="shared" si="90"/>
        <v>283.17178754454028</v>
      </c>
      <c r="P270" s="199">
        <f t="shared" si="90"/>
        <v>36.620431896289546</v>
      </c>
      <c r="Q270" s="199">
        <f t="shared" si="90"/>
        <v>35.63197137366312</v>
      </c>
      <c r="R270" s="199">
        <f t="shared" si="90"/>
        <v>34.418369385865986</v>
      </c>
      <c r="S270" s="199">
        <f t="shared" si="90"/>
        <v>33.000057277838778</v>
      </c>
      <c r="T270" s="199">
        <f t="shared" si="90"/>
        <v>31.397800559158501</v>
      </c>
      <c r="U270" s="199">
        <f t="shared" si="90"/>
        <v>29.64011508431016</v>
      </c>
      <c r="V270" s="199">
        <f t="shared" si="90"/>
        <v>27.752903693063129</v>
      </c>
      <c r="W270" s="199">
        <f t="shared" si="90"/>
        <v>25.755782166750524</v>
      </c>
      <c r="X270" s="199">
        <f t="shared" si="90"/>
        <v>23.673411082753606</v>
      </c>
      <c r="Y270" s="199">
        <f t="shared" si="90"/>
        <v>21.529431500475951</v>
      </c>
      <c r="Z270" s="199">
        <f t="shared" si="90"/>
        <v>19.347196409904672</v>
      </c>
      <c r="AA270" s="199">
        <f t="shared" si="90"/>
        <v>17.522909841603902</v>
      </c>
      <c r="AB270" s="199">
        <f t="shared" si="90"/>
        <v>15.650371883181606</v>
      </c>
      <c r="AC270" s="199">
        <f t="shared" si="90"/>
        <v>13.73885884807024</v>
      </c>
      <c r="AD270" s="199">
        <f t="shared" si="90"/>
        <v>11.797037796429528</v>
      </c>
      <c r="AE270" s="199">
        <f t="shared" si="90"/>
        <v>9.833685041463605</v>
      </c>
      <c r="AF270" s="199">
        <f t="shared" si="90"/>
        <v>7.8580538782950162</v>
      </c>
      <c r="AG270" s="199">
        <f t="shared" si="90"/>
        <v>5.8785731528955054</v>
      </c>
      <c r="AH270" s="199">
        <f t="shared" si="90"/>
        <v>3.9037301986991442</v>
      </c>
      <c r="AI270" s="199">
        <f t="shared" si="90"/>
        <v>1.9415552327780652</v>
      </c>
      <c r="AJ270" s="203">
        <f t="shared" si="90"/>
        <v>0</v>
      </c>
    </row>
    <row r="271" spans="1:36" x14ac:dyDescent="0.3">
      <c r="A271" s="7" t="s">
        <v>376</v>
      </c>
      <c r="B271" s="76" t="s">
        <v>529</v>
      </c>
      <c r="C271" s="207">
        <f t="shared" ref="C271:AJ271" si="91">+C$138*C183</f>
        <v>0</v>
      </c>
      <c r="D271" s="199">
        <f t="shared" si="91"/>
        <v>0</v>
      </c>
      <c r="E271" s="199">
        <f t="shared" si="91"/>
        <v>0</v>
      </c>
      <c r="F271" s="199">
        <f t="shared" si="91"/>
        <v>0</v>
      </c>
      <c r="G271" s="199">
        <f t="shared" si="91"/>
        <v>0</v>
      </c>
      <c r="H271" s="199">
        <f t="shared" si="91"/>
        <v>0</v>
      </c>
      <c r="I271" s="199">
        <f t="shared" si="91"/>
        <v>0</v>
      </c>
      <c r="J271" s="199">
        <f t="shared" si="91"/>
        <v>0</v>
      </c>
      <c r="K271" s="199">
        <f t="shared" si="91"/>
        <v>0</v>
      </c>
      <c r="L271" s="199">
        <f t="shared" si="91"/>
        <v>0</v>
      </c>
      <c r="M271" s="199">
        <f t="shared" si="91"/>
        <v>0</v>
      </c>
      <c r="N271" s="199">
        <f t="shared" si="91"/>
        <v>0</v>
      </c>
      <c r="O271" s="199">
        <f t="shared" si="91"/>
        <v>0</v>
      </c>
      <c r="P271" s="199">
        <f t="shared" si="91"/>
        <v>0</v>
      </c>
      <c r="Q271" s="199">
        <f t="shared" si="91"/>
        <v>0</v>
      </c>
      <c r="R271" s="199">
        <f t="shared" si="91"/>
        <v>0</v>
      </c>
      <c r="S271" s="199">
        <f t="shared" si="91"/>
        <v>0</v>
      </c>
      <c r="T271" s="199">
        <f t="shared" si="91"/>
        <v>0</v>
      </c>
      <c r="U271" s="199">
        <f t="shared" si="91"/>
        <v>0</v>
      </c>
      <c r="V271" s="199">
        <f t="shared" si="91"/>
        <v>0</v>
      </c>
      <c r="W271" s="199">
        <f t="shared" si="91"/>
        <v>0</v>
      </c>
      <c r="X271" s="199">
        <f t="shared" si="91"/>
        <v>0</v>
      </c>
      <c r="Y271" s="199">
        <f t="shared" si="91"/>
        <v>0</v>
      </c>
      <c r="Z271" s="199">
        <f t="shared" si="91"/>
        <v>0</v>
      </c>
      <c r="AA271" s="199">
        <f t="shared" si="91"/>
        <v>0</v>
      </c>
      <c r="AB271" s="199">
        <f t="shared" si="91"/>
        <v>0</v>
      </c>
      <c r="AC271" s="199">
        <f t="shared" si="91"/>
        <v>0</v>
      </c>
      <c r="AD271" s="199">
        <f t="shared" si="91"/>
        <v>0</v>
      </c>
      <c r="AE271" s="199">
        <f t="shared" si="91"/>
        <v>0</v>
      </c>
      <c r="AF271" s="199">
        <f t="shared" si="91"/>
        <v>0</v>
      </c>
      <c r="AG271" s="199">
        <f t="shared" si="91"/>
        <v>0</v>
      </c>
      <c r="AH271" s="199">
        <f t="shared" si="91"/>
        <v>0</v>
      </c>
      <c r="AI271" s="199">
        <f t="shared" si="91"/>
        <v>0</v>
      </c>
      <c r="AJ271" s="203">
        <f t="shared" si="91"/>
        <v>0</v>
      </c>
    </row>
    <row r="272" spans="1:36" x14ac:dyDescent="0.3">
      <c r="A272" s="7" t="s">
        <v>377</v>
      </c>
      <c r="B272" s="76" t="s">
        <v>529</v>
      </c>
      <c r="C272" s="207">
        <f t="shared" ref="C272:AJ272" si="92">+C$138*C184</f>
        <v>697.26848988938241</v>
      </c>
      <c r="D272" s="199">
        <f t="shared" si="92"/>
        <v>916.74075620131305</v>
      </c>
      <c r="E272" s="199">
        <f t="shared" si="92"/>
        <v>967.48479067625715</v>
      </c>
      <c r="F272" s="199">
        <f t="shared" si="92"/>
        <v>1068.5347956265796</v>
      </c>
      <c r="G272" s="199">
        <f t="shared" si="92"/>
        <v>1173.9549150859414</v>
      </c>
      <c r="H272" s="199">
        <f t="shared" si="92"/>
        <v>1407.2385425754965</v>
      </c>
      <c r="I272" s="199">
        <f t="shared" si="92"/>
        <v>1305.2061782804315</v>
      </c>
      <c r="J272" s="199">
        <f t="shared" si="92"/>
        <v>1099.7402477924779</v>
      </c>
      <c r="K272" s="199">
        <f t="shared" si="92"/>
        <v>899.24004423442898</v>
      </c>
      <c r="L272" s="199">
        <f t="shared" si="92"/>
        <v>705.33126841373439</v>
      </c>
      <c r="M272" s="199">
        <f t="shared" si="92"/>
        <v>519.71571014950882</v>
      </c>
      <c r="N272" s="199">
        <f t="shared" si="92"/>
        <v>343.39038944246624</v>
      </c>
      <c r="O272" s="199">
        <f t="shared" si="92"/>
        <v>177.47010552354578</v>
      </c>
      <c r="P272" s="199">
        <f t="shared" si="92"/>
        <v>22.950845383670469</v>
      </c>
      <c r="Q272" s="199">
        <f t="shared" si="92"/>
        <v>22.331355021380126</v>
      </c>
      <c r="R272" s="199">
        <f t="shared" si="92"/>
        <v>21.570763457137289</v>
      </c>
      <c r="S272" s="199">
        <f t="shared" si="92"/>
        <v>20.6818754727108</v>
      </c>
      <c r="T272" s="199">
        <f t="shared" si="92"/>
        <v>19.677705278336223</v>
      </c>
      <c r="U272" s="199">
        <f t="shared" si="92"/>
        <v>18.576124399098831</v>
      </c>
      <c r="V272" s="199">
        <f t="shared" si="92"/>
        <v>17.393366725200373</v>
      </c>
      <c r="W272" s="199">
        <f t="shared" si="92"/>
        <v>16.141725906418969</v>
      </c>
      <c r="X272" s="199">
        <f t="shared" si="92"/>
        <v>14.83665727927692</v>
      </c>
      <c r="Y272" s="199">
        <f t="shared" si="92"/>
        <v>13.492977225531114</v>
      </c>
      <c r="Z272" s="199">
        <f t="shared" si="92"/>
        <v>12.125321587379121</v>
      </c>
      <c r="AA272" s="199">
        <f t="shared" si="92"/>
        <v>10.982000310252944</v>
      </c>
      <c r="AB272" s="199">
        <f t="shared" si="92"/>
        <v>9.8084388055575715</v>
      </c>
      <c r="AC272" s="199">
        <f t="shared" si="92"/>
        <v>8.6104507468160598</v>
      </c>
      <c r="AD272" s="199">
        <f t="shared" si="92"/>
        <v>7.3934679748712551</v>
      </c>
      <c r="AE272" s="199">
        <f t="shared" si="92"/>
        <v>6.1629908018974442</v>
      </c>
      <c r="AF272" s="199">
        <f t="shared" si="92"/>
        <v>4.9248184753270019</v>
      </c>
      <c r="AG272" s="199">
        <f t="shared" si="92"/>
        <v>3.684233541832449</v>
      </c>
      <c r="AH272" s="199">
        <f t="shared" si="92"/>
        <v>2.4465552034897531</v>
      </c>
      <c r="AI272" s="199">
        <f t="shared" si="92"/>
        <v>1.2168161773062112</v>
      </c>
      <c r="AJ272" s="203">
        <f t="shared" si="92"/>
        <v>0</v>
      </c>
    </row>
    <row r="273" spans="1:36" x14ac:dyDescent="0.3">
      <c r="A273" s="7" t="s">
        <v>378</v>
      </c>
      <c r="B273" s="76" t="s">
        <v>529</v>
      </c>
      <c r="C273" s="207">
        <f t="shared" ref="C273:AJ273" si="93">+C$138*C185</f>
        <v>438.54653001125001</v>
      </c>
      <c r="D273" s="199">
        <f t="shared" si="93"/>
        <v>427.97320208072557</v>
      </c>
      <c r="E273" s="199">
        <f t="shared" si="93"/>
        <v>403.24630827890763</v>
      </c>
      <c r="F273" s="199">
        <f t="shared" si="93"/>
        <v>387.64799909788957</v>
      </c>
      <c r="G273" s="199">
        <f t="shared" si="93"/>
        <v>399.969705330159</v>
      </c>
      <c r="H273" s="199">
        <f t="shared" si="93"/>
        <v>428.05487197324783</v>
      </c>
      <c r="I273" s="199">
        <f t="shared" si="93"/>
        <v>397.01859111959959</v>
      </c>
      <c r="J273" s="199">
        <f t="shared" si="93"/>
        <v>334.51981077144342</v>
      </c>
      <c r="K273" s="199">
        <f t="shared" si="93"/>
        <v>273.53150895334829</v>
      </c>
      <c r="L273" s="199">
        <f t="shared" si="93"/>
        <v>214.5481925523454</v>
      </c>
      <c r="M273" s="199">
        <f t="shared" si="93"/>
        <v>158.087513267921</v>
      </c>
      <c r="N273" s="199">
        <f t="shared" si="93"/>
        <v>104.45274538929336</v>
      </c>
      <c r="O273" s="199">
        <f t="shared" si="93"/>
        <v>53.982989379986122</v>
      </c>
      <c r="P273" s="199">
        <f t="shared" si="93"/>
        <v>6.9812053075271781</v>
      </c>
      <c r="Q273" s="199">
        <f t="shared" si="93"/>
        <v>6.7927682659766164</v>
      </c>
      <c r="R273" s="199">
        <f t="shared" si="93"/>
        <v>6.5614109553247637</v>
      </c>
      <c r="S273" s="199">
        <f t="shared" si="93"/>
        <v>6.2910283436632968</v>
      </c>
      <c r="T273" s="199">
        <f t="shared" si="93"/>
        <v>5.9855791031914718</v>
      </c>
      <c r="U273" s="199">
        <f t="shared" si="93"/>
        <v>5.6504994077710045</v>
      </c>
      <c r="V273" s="199">
        <f t="shared" si="93"/>
        <v>5.2907272942603925</v>
      </c>
      <c r="W273" s="199">
        <f t="shared" si="93"/>
        <v>4.9100022542402337</v>
      </c>
      <c r="X273" s="199">
        <f t="shared" si="93"/>
        <v>4.5130255035287448</v>
      </c>
      <c r="Y273" s="199">
        <f t="shared" si="93"/>
        <v>4.1043039002058945</v>
      </c>
      <c r="Z273" s="199">
        <f t="shared" si="93"/>
        <v>3.688289385693523</v>
      </c>
      <c r="AA273" s="199">
        <f t="shared" si="93"/>
        <v>3.340513064836907</v>
      </c>
      <c r="AB273" s="199">
        <f t="shared" si="93"/>
        <v>2.983538248949813</v>
      </c>
      <c r="AC273" s="199">
        <f t="shared" si="93"/>
        <v>2.6191333455909596</v>
      </c>
      <c r="AD273" s="199">
        <f t="shared" si="93"/>
        <v>2.2489506161689259</v>
      </c>
      <c r="AE273" s="199">
        <f t="shared" si="93"/>
        <v>1.8746631497530819</v>
      </c>
      <c r="AF273" s="199">
        <f t="shared" si="93"/>
        <v>1.4980349657630898</v>
      </c>
      <c r="AG273" s="199">
        <f t="shared" si="93"/>
        <v>1.1206729131951894</v>
      </c>
      <c r="AH273" s="199">
        <f t="shared" si="93"/>
        <v>0.74419499091363461</v>
      </c>
      <c r="AI273" s="199">
        <f t="shared" si="93"/>
        <v>0.37013205454031606</v>
      </c>
      <c r="AJ273" s="203">
        <f t="shared" si="93"/>
        <v>0</v>
      </c>
    </row>
    <row r="274" spans="1:36" x14ac:dyDescent="0.3">
      <c r="A274" s="7" t="s">
        <v>379</v>
      </c>
      <c r="B274" s="76" t="s">
        <v>529</v>
      </c>
      <c r="C274" s="207">
        <f t="shared" ref="C274:AJ274" si="94">+C$138*C186</f>
        <v>5948.1914773953213</v>
      </c>
      <c r="D274" s="199">
        <f t="shared" si="94"/>
        <v>5671.4611634084877</v>
      </c>
      <c r="E274" s="199">
        <f t="shared" si="94"/>
        <v>5789.11474121218</v>
      </c>
      <c r="F274" s="199">
        <f t="shared" si="94"/>
        <v>5966.8992540387317</v>
      </c>
      <c r="G274" s="199">
        <f t="shared" si="94"/>
        <v>6478.535227639135</v>
      </c>
      <c r="H274" s="199">
        <f t="shared" si="94"/>
        <v>6109.3213635257316</v>
      </c>
      <c r="I274" s="199">
        <f t="shared" si="94"/>
        <v>5666.362700797491</v>
      </c>
      <c r="J274" s="199">
        <f t="shared" si="94"/>
        <v>4774.3622611922729</v>
      </c>
      <c r="K274" s="199">
        <f t="shared" si="94"/>
        <v>3903.9198024840121</v>
      </c>
      <c r="L274" s="199">
        <f t="shared" si="94"/>
        <v>3062.0930681704608</v>
      </c>
      <c r="M274" s="199">
        <f t="shared" si="94"/>
        <v>2256.2701311217115</v>
      </c>
      <c r="N274" s="199">
        <f t="shared" si="94"/>
        <v>1490.7794085932176</v>
      </c>
      <c r="O274" s="199">
        <f t="shared" si="94"/>
        <v>770.46063923025122</v>
      </c>
      <c r="P274" s="199">
        <f t="shared" si="94"/>
        <v>99.637755626574318</v>
      </c>
      <c r="Q274" s="199">
        <f t="shared" si="94"/>
        <v>96.948328361519401</v>
      </c>
      <c r="R274" s="199">
        <f t="shared" si="94"/>
        <v>93.646330760002655</v>
      </c>
      <c r="S274" s="199">
        <f t="shared" si="94"/>
        <v>89.787352918833463</v>
      </c>
      <c r="T274" s="199">
        <f t="shared" si="94"/>
        <v>85.427894138035271</v>
      </c>
      <c r="U274" s="199">
        <f t="shared" si="94"/>
        <v>80.645541043257509</v>
      </c>
      <c r="V274" s="199">
        <f t="shared" si="94"/>
        <v>75.510770706597128</v>
      </c>
      <c r="W274" s="199">
        <f t="shared" si="94"/>
        <v>70.07695421970125</v>
      </c>
      <c r="X274" s="199">
        <f t="shared" si="94"/>
        <v>64.411188677155792</v>
      </c>
      <c r="Y274" s="199">
        <f t="shared" si="94"/>
        <v>58.577797244407805</v>
      </c>
      <c r="Z274" s="199">
        <f t="shared" si="94"/>
        <v>52.640319300678065</v>
      </c>
      <c r="AA274" s="199">
        <f t="shared" si="94"/>
        <v>47.676756342164431</v>
      </c>
      <c r="AB274" s="199">
        <f t="shared" si="94"/>
        <v>42.581909835952992</v>
      </c>
      <c r="AC274" s="199">
        <f t="shared" si="94"/>
        <v>37.381018999689125</v>
      </c>
      <c r="AD274" s="199">
        <f t="shared" si="94"/>
        <v>32.097665379997963</v>
      </c>
      <c r="AE274" s="199">
        <f t="shared" si="94"/>
        <v>26.755727781826771</v>
      </c>
      <c r="AF274" s="199">
        <f t="shared" si="94"/>
        <v>21.380382794047417</v>
      </c>
      <c r="AG274" s="199">
        <f t="shared" si="94"/>
        <v>15.994563824368505</v>
      </c>
      <c r="AH274" s="199">
        <f t="shared" si="94"/>
        <v>10.62136341459901</v>
      </c>
      <c r="AI274" s="199">
        <f t="shared" si="94"/>
        <v>5.2826303733091198</v>
      </c>
      <c r="AJ274" s="203">
        <f t="shared" si="94"/>
        <v>0</v>
      </c>
    </row>
    <row r="275" spans="1:36" x14ac:dyDescent="0.3">
      <c r="A275" s="7" t="s">
        <v>380</v>
      </c>
      <c r="B275" s="76" t="s">
        <v>529</v>
      </c>
      <c r="C275" s="208">
        <f t="shared" ref="C275:AJ275" si="95">+C$138*C187</f>
        <v>1655.6383847444451</v>
      </c>
      <c r="D275" s="200">
        <f t="shared" si="95"/>
        <v>1511.6134355733402</v>
      </c>
      <c r="E275" s="200">
        <f t="shared" si="95"/>
        <v>1371.843033063529</v>
      </c>
      <c r="F275" s="200">
        <f t="shared" si="95"/>
        <v>993.93084108320841</v>
      </c>
      <c r="G275" s="200">
        <f t="shared" si="95"/>
        <v>856.15632440762352</v>
      </c>
      <c r="H275" s="200">
        <f t="shared" si="95"/>
        <v>1885.7956597791851</v>
      </c>
      <c r="I275" s="200">
        <f t="shared" si="95"/>
        <v>1749.0653301845362</v>
      </c>
      <c r="J275" s="200">
        <f t="shared" si="95"/>
        <v>1473.7269648512893</v>
      </c>
      <c r="K275" s="200">
        <f t="shared" si="95"/>
        <v>1205.0430124045249</v>
      </c>
      <c r="L275" s="200">
        <f t="shared" si="95"/>
        <v>945.19202284413655</v>
      </c>
      <c r="M275" s="200">
        <f t="shared" si="95"/>
        <v>696.45451063704195</v>
      </c>
      <c r="N275" s="200">
        <f t="shared" si="95"/>
        <v>460.16655060863349</v>
      </c>
      <c r="O275" s="200">
        <f t="shared" si="95"/>
        <v>237.82204978862154</v>
      </c>
      <c r="P275" s="200">
        <f t="shared" si="95"/>
        <v>30.75569869879892</v>
      </c>
      <c r="Q275" s="200">
        <f t="shared" si="95"/>
        <v>29.925539346892549</v>
      </c>
      <c r="R275" s="200">
        <f t="shared" si="95"/>
        <v>28.906294757351425</v>
      </c>
      <c r="S275" s="200">
        <f t="shared" si="95"/>
        <v>27.715124211387355</v>
      </c>
      <c r="T275" s="200">
        <f t="shared" si="95"/>
        <v>26.369467638646416</v>
      </c>
      <c r="U275" s="200">
        <f t="shared" si="95"/>
        <v>24.893274102076798</v>
      </c>
      <c r="V275" s="200">
        <f t="shared" si="95"/>
        <v>23.308298122150767</v>
      </c>
      <c r="W275" s="200">
        <f t="shared" si="95"/>
        <v>21.631014028339177</v>
      </c>
      <c r="X275" s="200">
        <f t="shared" si="95"/>
        <v>19.882133026064871</v>
      </c>
      <c r="Y275" s="200">
        <f t="shared" si="95"/>
        <v>18.081510077770535</v>
      </c>
      <c r="Z275" s="200">
        <f t="shared" si="95"/>
        <v>16.248758210571594</v>
      </c>
      <c r="AA275" s="200">
        <f t="shared" si="95"/>
        <v>14.716629692977305</v>
      </c>
      <c r="AB275" s="200">
        <f t="shared" si="95"/>
        <v>13.143977207217418</v>
      </c>
      <c r="AC275" s="200">
        <f t="shared" si="95"/>
        <v>11.538591472466722</v>
      </c>
      <c r="AD275" s="200">
        <f t="shared" si="95"/>
        <v>9.9077515260569644</v>
      </c>
      <c r="AE275" s="200">
        <f t="shared" si="95"/>
        <v>8.2588281615757637</v>
      </c>
      <c r="AF275" s="200">
        <f t="shared" si="95"/>
        <v>6.5995927662518445</v>
      </c>
      <c r="AG275" s="200">
        <f t="shared" si="95"/>
        <v>4.9371243130429203</v>
      </c>
      <c r="AH275" s="200">
        <f t="shared" si="95"/>
        <v>3.2785508956479297</v>
      </c>
      <c r="AI275" s="200">
        <f t="shared" si="95"/>
        <v>1.6306166982276682</v>
      </c>
      <c r="AJ275" s="205">
        <f t="shared" si="95"/>
        <v>0</v>
      </c>
    </row>
    <row r="276" spans="1:36" x14ac:dyDescent="0.3">
      <c r="A276" s="7" t="s">
        <v>381</v>
      </c>
      <c r="B276" s="76" t="s">
        <v>529</v>
      </c>
      <c r="C276" s="206">
        <f t="shared" ref="C276:AJ276" si="96">+C$139*C188</f>
        <v>1914.4537867651325</v>
      </c>
      <c r="D276" s="198">
        <f t="shared" si="96"/>
        <v>2178.0653256061514</v>
      </c>
      <c r="E276" s="198">
        <f t="shared" si="96"/>
        <v>2322.9977633265858</v>
      </c>
      <c r="F276" s="198">
        <f t="shared" si="96"/>
        <v>2423.0251103456212</v>
      </c>
      <c r="G276" s="198">
        <f t="shared" si="96"/>
        <v>2323.2504746104873</v>
      </c>
      <c r="H276" s="198">
        <f t="shared" si="96"/>
        <v>1992.2002563273318</v>
      </c>
      <c r="I276" s="198">
        <f t="shared" si="96"/>
        <v>4293.7502148162266</v>
      </c>
      <c r="J276" s="198">
        <f t="shared" si="96"/>
        <v>6611.6869542333743</v>
      </c>
      <c r="K276" s="198">
        <f t="shared" si="96"/>
        <v>9091.8662229028814</v>
      </c>
      <c r="L276" s="198">
        <f t="shared" si="96"/>
        <v>11728.672031590182</v>
      </c>
      <c r="M276" s="198">
        <f t="shared" si="96"/>
        <v>14522.38229551993</v>
      </c>
      <c r="N276" s="198">
        <f t="shared" si="96"/>
        <v>17465.44614381135</v>
      </c>
      <c r="O276" s="198">
        <f t="shared" si="96"/>
        <v>20552.374579832722</v>
      </c>
      <c r="P276" s="198">
        <f t="shared" si="96"/>
        <v>23777.316049923298</v>
      </c>
      <c r="Q276" s="198">
        <f t="shared" si="96"/>
        <v>27044.750604346907</v>
      </c>
      <c r="R276" s="198">
        <f t="shared" si="96"/>
        <v>30322.439592245817</v>
      </c>
      <c r="S276" s="198">
        <f t="shared" si="96"/>
        <v>33575.846125229917</v>
      </c>
      <c r="T276" s="198">
        <f t="shared" si="96"/>
        <v>36769.38459748571</v>
      </c>
      <c r="U276" s="198">
        <f t="shared" si="96"/>
        <v>39876.209051869351</v>
      </c>
      <c r="V276" s="198">
        <f t="shared" si="96"/>
        <v>42869.327464518705</v>
      </c>
      <c r="W276" s="198">
        <f t="shared" si="96"/>
        <v>45713.585961863908</v>
      </c>
      <c r="X276" s="198">
        <f t="shared" si="96"/>
        <v>48381.641625577649</v>
      </c>
      <c r="Y276" s="198">
        <f t="shared" si="96"/>
        <v>50846.527636242696</v>
      </c>
      <c r="Z276" s="198">
        <f t="shared" si="96"/>
        <v>53083.12655959306</v>
      </c>
      <c r="AA276" s="198">
        <f t="shared" si="96"/>
        <v>54718.953118193043</v>
      </c>
      <c r="AB276" s="198">
        <f t="shared" si="96"/>
        <v>56081.284870412645</v>
      </c>
      <c r="AC276" s="198">
        <f t="shared" si="96"/>
        <v>57152.98934126844</v>
      </c>
      <c r="AD276" s="198">
        <f t="shared" si="96"/>
        <v>57916.107871121574</v>
      </c>
      <c r="AE276" s="198">
        <f t="shared" si="96"/>
        <v>58354.149081162323</v>
      </c>
      <c r="AF276" s="198">
        <f t="shared" si="96"/>
        <v>58455.459054503845</v>
      </c>
      <c r="AG276" s="198">
        <f t="shared" si="96"/>
        <v>58206.509564005712</v>
      </c>
      <c r="AH276" s="198">
        <f t="shared" si="96"/>
        <v>57597.207474547373</v>
      </c>
      <c r="AI276" s="198">
        <f t="shared" si="96"/>
        <v>56616.513715487003</v>
      </c>
      <c r="AJ276" s="204">
        <f t="shared" si="96"/>
        <v>55258.294206334278</v>
      </c>
    </row>
    <row r="277" spans="1:36" x14ac:dyDescent="0.3">
      <c r="A277" s="7" t="s">
        <v>382</v>
      </c>
      <c r="B277" s="76" t="s">
        <v>529</v>
      </c>
      <c r="C277" s="207">
        <f t="shared" ref="C277:AJ277" si="97">+C$139*C189</f>
        <v>32515.119484248986</v>
      </c>
      <c r="D277" s="199">
        <f t="shared" si="97"/>
        <v>32518.131670536499</v>
      </c>
      <c r="E277" s="199">
        <f t="shared" si="97"/>
        <v>33607.156433798038</v>
      </c>
      <c r="F277" s="199">
        <f t="shared" si="97"/>
        <v>29678.90403730547</v>
      </c>
      <c r="G277" s="199">
        <f t="shared" si="97"/>
        <v>33051.784199831876</v>
      </c>
      <c r="H277" s="199">
        <f t="shared" si="97"/>
        <v>30058.368031652972</v>
      </c>
      <c r="I277" s="199">
        <f t="shared" si="97"/>
        <v>32540.716435760154</v>
      </c>
      <c r="J277" s="199">
        <f t="shared" si="97"/>
        <v>32622.249302831086</v>
      </c>
      <c r="K277" s="199">
        <f t="shared" si="97"/>
        <v>32580.77564467175</v>
      </c>
      <c r="L277" s="199">
        <f t="shared" si="97"/>
        <v>32417.258150269528</v>
      </c>
      <c r="M277" s="199">
        <f t="shared" si="97"/>
        <v>32147.235901723379</v>
      </c>
      <c r="N277" s="199">
        <f t="shared" si="97"/>
        <v>31763.148257205328</v>
      </c>
      <c r="O277" s="199">
        <f t="shared" si="97"/>
        <v>31266.498903264193</v>
      </c>
      <c r="P277" s="199">
        <f t="shared" si="97"/>
        <v>30659.07767707821</v>
      </c>
      <c r="Q277" s="199">
        <f t="shared" si="97"/>
        <v>29844.373399758591</v>
      </c>
      <c r="R277" s="199">
        <f t="shared" si="97"/>
        <v>28841.073154898531</v>
      </c>
      <c r="S277" s="199">
        <f t="shared" si="97"/>
        <v>27666.036639404469</v>
      </c>
      <c r="T277" s="199">
        <f t="shared" si="97"/>
        <v>26336.40371634264</v>
      </c>
      <c r="U277" s="199">
        <f t="shared" si="97"/>
        <v>24875.819285719946</v>
      </c>
      <c r="V277" s="199">
        <f t="shared" si="97"/>
        <v>23305.749905594355</v>
      </c>
      <c r="W277" s="199">
        <f t="shared" si="97"/>
        <v>21642.392481004859</v>
      </c>
      <c r="X277" s="199">
        <f t="shared" si="97"/>
        <v>19906.187331079625</v>
      </c>
      <c r="Y277" s="199">
        <f t="shared" si="97"/>
        <v>18116.73106446569</v>
      </c>
      <c r="Z277" s="199">
        <f t="shared" si="97"/>
        <v>16293.392085613637</v>
      </c>
      <c r="AA277" s="199">
        <f t="shared" si="97"/>
        <v>14363.430062698932</v>
      </c>
      <c r="AB277" s="199">
        <f t="shared" si="97"/>
        <v>12464.829432086002</v>
      </c>
      <c r="AC277" s="199">
        <f t="shared" si="97"/>
        <v>10611.912863133251</v>
      </c>
      <c r="AD277" s="199">
        <f t="shared" si="97"/>
        <v>8818.1347722160881</v>
      </c>
      <c r="AE277" s="199">
        <f t="shared" si="97"/>
        <v>7096.6409446232155</v>
      </c>
      <c r="AF277" s="199">
        <f t="shared" si="97"/>
        <v>5460.4735352902489</v>
      </c>
      <c r="AG277" s="199">
        <f t="shared" si="97"/>
        <v>3921.5955360310718</v>
      </c>
      <c r="AH277" s="199">
        <f t="shared" si="97"/>
        <v>2491.5223452927803</v>
      </c>
      <c r="AI277" s="199">
        <f t="shared" si="97"/>
        <v>1180.9518051116522</v>
      </c>
      <c r="AJ277" s="203">
        <f t="shared" si="97"/>
        <v>0</v>
      </c>
    </row>
    <row r="278" spans="1:36" x14ac:dyDescent="0.3">
      <c r="A278" s="7" t="s">
        <v>383</v>
      </c>
      <c r="B278" s="76" t="s">
        <v>529</v>
      </c>
      <c r="C278" s="207">
        <f t="shared" ref="C278:AJ278" si="98">+C$139*C190</f>
        <v>0</v>
      </c>
      <c r="D278" s="199">
        <f t="shared" si="98"/>
        <v>0</v>
      </c>
      <c r="E278" s="199">
        <f t="shared" si="98"/>
        <v>0</v>
      </c>
      <c r="F278" s="199">
        <f t="shared" si="98"/>
        <v>0</v>
      </c>
      <c r="G278" s="199">
        <f t="shared" si="98"/>
        <v>0</v>
      </c>
      <c r="H278" s="199">
        <f t="shared" si="98"/>
        <v>0</v>
      </c>
      <c r="I278" s="199">
        <f t="shared" si="98"/>
        <v>6.6432099251816339E-12</v>
      </c>
      <c r="J278" s="199">
        <f t="shared" si="98"/>
        <v>5.1870023871093225E-12</v>
      </c>
      <c r="K278" s="199">
        <f t="shared" si="98"/>
        <v>5.3876243128717741E-12</v>
      </c>
      <c r="L278" s="199">
        <f t="shared" si="98"/>
        <v>3.7226282794926874E-12</v>
      </c>
      <c r="M278" s="199">
        <f t="shared" si="98"/>
        <v>0</v>
      </c>
      <c r="N278" s="199">
        <f t="shared" si="98"/>
        <v>3.9791058790592213E-12</v>
      </c>
      <c r="O278" s="199">
        <f t="shared" si="98"/>
        <v>2.0517034912784239E-12</v>
      </c>
      <c r="P278" s="199">
        <f t="shared" si="98"/>
        <v>0</v>
      </c>
      <c r="Q278" s="199">
        <f t="shared" si="98"/>
        <v>8.6581178758820014E-12</v>
      </c>
      <c r="R278" s="199">
        <f t="shared" si="98"/>
        <v>0</v>
      </c>
      <c r="S278" s="199">
        <f t="shared" si="98"/>
        <v>0</v>
      </c>
      <c r="T278" s="199">
        <f t="shared" si="98"/>
        <v>2.2682510840397435E-12</v>
      </c>
      <c r="U278" s="199">
        <f t="shared" si="98"/>
        <v>4.5705742500150706E-12</v>
      </c>
      <c r="V278" s="199">
        <f t="shared" si="98"/>
        <v>4.5879606088398095E-12</v>
      </c>
      <c r="W278" s="199">
        <f t="shared" si="98"/>
        <v>4.5882444797978923E-12</v>
      </c>
      <c r="X278" s="199">
        <f t="shared" si="98"/>
        <v>6.8577671392242614E-12</v>
      </c>
      <c r="Y278" s="199">
        <f t="shared" si="98"/>
        <v>1.1347803200143632E-11</v>
      </c>
      <c r="Z278" s="199">
        <f t="shared" si="98"/>
        <v>4.4905149126880156E-12</v>
      </c>
      <c r="AA278" s="199">
        <f t="shared" si="98"/>
        <v>2.1992281886420184E-12</v>
      </c>
      <c r="AB278" s="199">
        <f t="shared" si="98"/>
        <v>-6.4412810138132074E-12</v>
      </c>
      <c r="AC278" s="199">
        <f t="shared" si="98"/>
        <v>6.2671707708674387E-12</v>
      </c>
      <c r="AD278" s="199">
        <f t="shared" si="98"/>
        <v>-2.0252569000908227E-12</v>
      </c>
      <c r="AE278" s="199">
        <f t="shared" si="98"/>
        <v>0</v>
      </c>
      <c r="AF278" s="199">
        <f t="shared" si="98"/>
        <v>3.7623132297616395E-12</v>
      </c>
      <c r="AG278" s="199">
        <f t="shared" si="98"/>
        <v>1.801342035219616E-12</v>
      </c>
      <c r="AH278" s="199">
        <f t="shared" si="98"/>
        <v>8.583401623833274E-12</v>
      </c>
      <c r="AI278" s="199">
        <f t="shared" si="98"/>
        <v>0</v>
      </c>
      <c r="AJ278" s="203">
        <f t="shared" si="98"/>
        <v>0</v>
      </c>
    </row>
    <row r="279" spans="1:36" x14ac:dyDescent="0.3">
      <c r="A279" s="7" t="s">
        <v>384</v>
      </c>
      <c r="B279" s="76" t="s">
        <v>529</v>
      </c>
      <c r="C279" s="207">
        <f t="shared" ref="C279:AJ279" si="99">+C$139*C191</f>
        <v>14990.33478164856</v>
      </c>
      <c r="D279" s="199">
        <f t="shared" si="99"/>
        <v>14862.458176090669</v>
      </c>
      <c r="E279" s="199">
        <f t="shared" si="99"/>
        <v>14980.059371142121</v>
      </c>
      <c r="F279" s="199">
        <f t="shared" si="99"/>
        <v>14707.663860397655</v>
      </c>
      <c r="G279" s="199">
        <f t="shared" si="99"/>
        <v>17946.063510960059</v>
      </c>
      <c r="H279" s="199">
        <f t="shared" si="99"/>
        <v>13667.695871191459</v>
      </c>
      <c r="I279" s="199">
        <f t="shared" si="99"/>
        <v>14796.432567673002</v>
      </c>
      <c r="J279" s="199">
        <f t="shared" si="99"/>
        <v>14833.505985280321</v>
      </c>
      <c r="K279" s="199">
        <f t="shared" si="99"/>
        <v>14814.647697771476</v>
      </c>
      <c r="L279" s="199">
        <f t="shared" si="99"/>
        <v>14740.295444822965</v>
      </c>
      <c r="M279" s="199">
        <f t="shared" si="99"/>
        <v>14617.514927673876</v>
      </c>
      <c r="N279" s="199">
        <f t="shared" si="99"/>
        <v>14442.868283264341</v>
      </c>
      <c r="O279" s="199">
        <f t="shared" si="99"/>
        <v>14217.039245668453</v>
      </c>
      <c r="P279" s="199">
        <f t="shared" si="99"/>
        <v>13940.841663135905</v>
      </c>
      <c r="Q279" s="199">
        <f t="shared" si="99"/>
        <v>13570.391401976101</v>
      </c>
      <c r="R279" s="199">
        <f t="shared" si="99"/>
        <v>13114.185576037748</v>
      </c>
      <c r="S279" s="199">
        <f t="shared" si="99"/>
        <v>12579.890376963553</v>
      </c>
      <c r="T279" s="199">
        <f t="shared" si="99"/>
        <v>11975.299389402442</v>
      </c>
      <c r="U279" s="199">
        <f t="shared" si="99"/>
        <v>11311.164072045014</v>
      </c>
      <c r="V279" s="199">
        <f t="shared" si="99"/>
        <v>10597.24538019757</v>
      </c>
      <c r="W279" s="199">
        <f t="shared" si="99"/>
        <v>9840.9081306024727</v>
      </c>
      <c r="X279" s="199">
        <f t="shared" si="99"/>
        <v>9051.4466424010643</v>
      </c>
      <c r="Y279" s="199">
        <f t="shared" si="99"/>
        <v>8237.7715952021699</v>
      </c>
      <c r="Z279" s="199">
        <f t="shared" si="99"/>
        <v>7408.6899029826955</v>
      </c>
      <c r="AA279" s="199">
        <f t="shared" si="99"/>
        <v>6531.1261595229653</v>
      </c>
      <c r="AB279" s="199">
        <f t="shared" si="99"/>
        <v>5667.8226038294633</v>
      </c>
      <c r="AC279" s="199">
        <f t="shared" si="99"/>
        <v>4825.2918279580272</v>
      </c>
      <c r="AD279" s="199">
        <f t="shared" si="99"/>
        <v>4009.6516248290736</v>
      </c>
      <c r="AE279" s="199">
        <f t="shared" si="99"/>
        <v>3226.8794512068876</v>
      </c>
      <c r="AF279" s="199">
        <f t="shared" si="99"/>
        <v>2482.9056425966119</v>
      </c>
      <c r="AG279" s="199">
        <f t="shared" si="99"/>
        <v>1783.1698334338084</v>
      </c>
      <c r="AH279" s="199">
        <f t="shared" si="99"/>
        <v>1132.9081351282789</v>
      </c>
      <c r="AI279" s="199">
        <f t="shared" si="99"/>
        <v>536.98491194876283</v>
      </c>
      <c r="AJ279" s="203">
        <f t="shared" si="99"/>
        <v>0</v>
      </c>
    </row>
    <row r="280" spans="1:36" x14ac:dyDescent="0.3">
      <c r="A280" s="7" t="s">
        <v>385</v>
      </c>
      <c r="B280" s="76" t="s">
        <v>529</v>
      </c>
      <c r="C280" s="207">
        <f t="shared" ref="C280:AJ280" si="100">+C$139*C192</f>
        <v>7360.4783828786221</v>
      </c>
      <c r="D280" s="199">
        <f t="shared" si="100"/>
        <v>6904.3284155270649</v>
      </c>
      <c r="E280" s="199">
        <f t="shared" si="100"/>
        <v>7515.6726758229506</v>
      </c>
      <c r="F280" s="199">
        <f t="shared" si="100"/>
        <v>7779.1286369342715</v>
      </c>
      <c r="G280" s="199">
        <f t="shared" si="100"/>
        <v>8317.7284506226733</v>
      </c>
      <c r="H280" s="199">
        <f t="shared" si="100"/>
        <v>7579.8406558961024</v>
      </c>
      <c r="I280" s="199">
        <f t="shared" si="100"/>
        <v>8205.8162689345882</v>
      </c>
      <c r="J280" s="199">
        <f t="shared" si="100"/>
        <v>8226.3764716696569</v>
      </c>
      <c r="K280" s="199">
        <f t="shared" si="100"/>
        <v>8215.9180289513479</v>
      </c>
      <c r="L280" s="199">
        <f t="shared" si="100"/>
        <v>8174.6837027658721</v>
      </c>
      <c r="M280" s="199">
        <f t="shared" si="100"/>
        <v>8106.5919948138217</v>
      </c>
      <c r="N280" s="199">
        <f t="shared" si="100"/>
        <v>8009.7363325144079</v>
      </c>
      <c r="O280" s="199">
        <f t="shared" si="100"/>
        <v>7884.4959016046741</v>
      </c>
      <c r="P280" s="199">
        <f t="shared" si="100"/>
        <v>7731.3220466352241</v>
      </c>
      <c r="Q280" s="199">
        <f t="shared" si="100"/>
        <v>7525.8774730224204</v>
      </c>
      <c r="R280" s="199">
        <f t="shared" si="100"/>
        <v>7272.8745163065896</v>
      </c>
      <c r="S280" s="199">
        <f t="shared" si="100"/>
        <v>6976.5646985904277</v>
      </c>
      <c r="T280" s="199">
        <f t="shared" si="100"/>
        <v>6641.2701916821034</v>
      </c>
      <c r="U280" s="199">
        <f t="shared" si="100"/>
        <v>6272.9535473139058</v>
      </c>
      <c r="V280" s="199">
        <f t="shared" si="100"/>
        <v>5877.0280031352822</v>
      </c>
      <c r="W280" s="199">
        <f t="shared" si="100"/>
        <v>5457.5779445388443</v>
      </c>
      <c r="X280" s="199">
        <f t="shared" si="100"/>
        <v>5019.757821752366</v>
      </c>
      <c r="Y280" s="199">
        <f t="shared" si="100"/>
        <v>4568.5093259143687</v>
      </c>
      <c r="Z280" s="199">
        <f t="shared" si="100"/>
        <v>4108.7166017442123</v>
      </c>
      <c r="AA280" s="199">
        <f t="shared" si="100"/>
        <v>3622.0366665521378</v>
      </c>
      <c r="AB280" s="199">
        <f t="shared" si="100"/>
        <v>3143.2651565993906</v>
      </c>
      <c r="AC280" s="199">
        <f t="shared" si="100"/>
        <v>2676.0138298959027</v>
      </c>
      <c r="AD280" s="199">
        <f t="shared" si="100"/>
        <v>2223.6754964617062</v>
      </c>
      <c r="AE280" s="199">
        <f t="shared" si="100"/>
        <v>1789.5651385899232</v>
      </c>
      <c r="AF280" s="199">
        <f t="shared" si="100"/>
        <v>1376.9716060317219</v>
      </c>
      <c r="AG280" s="199">
        <f t="shared" si="100"/>
        <v>988.91161518439685</v>
      </c>
      <c r="AH280" s="199">
        <f t="shared" si="100"/>
        <v>628.28901249850423</v>
      </c>
      <c r="AI280" s="199">
        <f t="shared" si="100"/>
        <v>297.80148062639012</v>
      </c>
      <c r="AJ280" s="203">
        <f t="shared" si="100"/>
        <v>0</v>
      </c>
    </row>
    <row r="281" spans="1:36" x14ac:dyDescent="0.3">
      <c r="A281" s="7" t="s">
        <v>51</v>
      </c>
      <c r="B281" s="76" t="s">
        <v>529</v>
      </c>
      <c r="C281" s="208">
        <f t="shared" ref="C281:AJ281" si="101">+C$139*C193</f>
        <v>0</v>
      </c>
      <c r="D281" s="200">
        <f t="shared" si="101"/>
        <v>0</v>
      </c>
      <c r="E281" s="200">
        <f t="shared" si="101"/>
        <v>0</v>
      </c>
      <c r="F281" s="200">
        <f t="shared" si="101"/>
        <v>0</v>
      </c>
      <c r="G281" s="200">
        <f t="shared" si="101"/>
        <v>0</v>
      </c>
      <c r="H281" s="200">
        <f t="shared" si="101"/>
        <v>0</v>
      </c>
      <c r="I281" s="200">
        <f t="shared" si="101"/>
        <v>0</v>
      </c>
      <c r="J281" s="200">
        <f t="shared" si="101"/>
        <v>0</v>
      </c>
      <c r="K281" s="200">
        <f t="shared" si="101"/>
        <v>0</v>
      </c>
      <c r="L281" s="200">
        <f t="shared" si="101"/>
        <v>0</v>
      </c>
      <c r="M281" s="200">
        <f t="shared" si="101"/>
        <v>0</v>
      </c>
      <c r="N281" s="200">
        <f t="shared" si="101"/>
        <v>0</v>
      </c>
      <c r="O281" s="200">
        <f t="shared" si="101"/>
        <v>0</v>
      </c>
      <c r="P281" s="200">
        <f t="shared" si="101"/>
        <v>0</v>
      </c>
      <c r="Q281" s="200">
        <f t="shared" si="101"/>
        <v>0</v>
      </c>
      <c r="R281" s="200">
        <f t="shared" si="101"/>
        <v>0</v>
      </c>
      <c r="S281" s="200">
        <f t="shared" si="101"/>
        <v>0</v>
      </c>
      <c r="T281" s="200">
        <f t="shared" si="101"/>
        <v>0</v>
      </c>
      <c r="U281" s="200">
        <f t="shared" si="101"/>
        <v>0</v>
      </c>
      <c r="V281" s="200">
        <f t="shared" si="101"/>
        <v>0</v>
      </c>
      <c r="W281" s="200">
        <f t="shared" si="101"/>
        <v>0</v>
      </c>
      <c r="X281" s="200">
        <f t="shared" si="101"/>
        <v>0</v>
      </c>
      <c r="Y281" s="200">
        <f t="shared" si="101"/>
        <v>0</v>
      </c>
      <c r="Z281" s="200">
        <f t="shared" si="101"/>
        <v>0</v>
      </c>
      <c r="AA281" s="200">
        <f t="shared" si="101"/>
        <v>0</v>
      </c>
      <c r="AB281" s="200">
        <f t="shared" si="101"/>
        <v>0</v>
      </c>
      <c r="AC281" s="200">
        <f t="shared" si="101"/>
        <v>0</v>
      </c>
      <c r="AD281" s="200">
        <f t="shared" si="101"/>
        <v>0</v>
      </c>
      <c r="AE281" s="200">
        <f t="shared" si="101"/>
        <v>0</v>
      </c>
      <c r="AF281" s="200">
        <f t="shared" si="101"/>
        <v>0</v>
      </c>
      <c r="AG281" s="200">
        <f t="shared" si="101"/>
        <v>0</v>
      </c>
      <c r="AH281" s="200">
        <f t="shared" si="101"/>
        <v>0</v>
      </c>
      <c r="AI281" s="200">
        <f t="shared" si="101"/>
        <v>0</v>
      </c>
      <c r="AJ281" s="205">
        <f t="shared" si="101"/>
        <v>0</v>
      </c>
    </row>
    <row r="282" spans="1:36" x14ac:dyDescent="0.3">
      <c r="A282" s="7" t="s">
        <v>53</v>
      </c>
      <c r="B282" s="76" t="s">
        <v>529</v>
      </c>
      <c r="C282" s="206">
        <f t="shared" ref="C282:AJ282" si="102">+C$140*C194</f>
        <v>4.2961904623057849</v>
      </c>
      <c r="D282" s="198">
        <f t="shared" si="102"/>
        <v>6.2646818461776776</v>
      </c>
      <c r="E282" s="198">
        <f t="shared" si="102"/>
        <v>44.004246433319608</v>
      </c>
      <c r="F282" s="198">
        <f t="shared" si="102"/>
        <v>14.73819683291471</v>
      </c>
      <c r="G282" s="198">
        <f t="shared" si="102"/>
        <v>36.570894939415815</v>
      </c>
      <c r="H282" s="198">
        <f t="shared" si="102"/>
        <v>18.624712827974097</v>
      </c>
      <c r="I282" s="198">
        <f t="shared" si="102"/>
        <v>1453.2436278307687</v>
      </c>
      <c r="J282" s="198">
        <f t="shared" si="102"/>
        <v>2729.357193718386</v>
      </c>
      <c r="K282" s="198">
        <f t="shared" si="102"/>
        <v>3832.3354730872747</v>
      </c>
      <c r="L282" s="198">
        <f t="shared" si="102"/>
        <v>4748.1490603729453</v>
      </c>
      <c r="M282" s="198">
        <f t="shared" si="102"/>
        <v>5467.1349943845116</v>
      </c>
      <c r="N282" s="198">
        <f t="shared" si="102"/>
        <v>5978.1150693114478</v>
      </c>
      <c r="O282" s="198">
        <f t="shared" si="102"/>
        <v>6272.5040493950892</v>
      </c>
      <c r="P282" s="198">
        <f t="shared" si="102"/>
        <v>6343.2096317169744</v>
      </c>
      <c r="Q282" s="198">
        <f t="shared" si="102"/>
        <v>7469.3256109358681</v>
      </c>
      <c r="R282" s="198">
        <f t="shared" si="102"/>
        <v>8655.2742383804798</v>
      </c>
      <c r="S282" s="198">
        <f t="shared" si="102"/>
        <v>9895.4457495126462</v>
      </c>
      <c r="T282" s="198">
        <f t="shared" si="102"/>
        <v>11183.52262323674</v>
      </c>
      <c r="U282" s="198">
        <f t="shared" si="102"/>
        <v>12515.444151810692</v>
      </c>
      <c r="V282" s="198">
        <f t="shared" si="102"/>
        <v>13886.892379587209</v>
      </c>
      <c r="W282" s="198">
        <f t="shared" si="102"/>
        <v>15290.548681691022</v>
      </c>
      <c r="X282" s="198">
        <f t="shared" si="102"/>
        <v>16721.098635950035</v>
      </c>
      <c r="Y282" s="198">
        <f t="shared" si="102"/>
        <v>18172.908183721083</v>
      </c>
      <c r="Z282" s="198">
        <f t="shared" si="102"/>
        <v>19640.493204797767</v>
      </c>
      <c r="AA282" s="198">
        <f t="shared" si="102"/>
        <v>20849.681927099966</v>
      </c>
      <c r="AB282" s="198">
        <f t="shared" si="102"/>
        <v>22037.357201178038</v>
      </c>
      <c r="AC282" s="198">
        <f t="shared" si="102"/>
        <v>23199.103241383073</v>
      </c>
      <c r="AD282" s="198">
        <f t="shared" si="102"/>
        <v>24329.831967260834</v>
      </c>
      <c r="AE282" s="198">
        <f t="shared" si="102"/>
        <v>25424.622509014654</v>
      </c>
      <c r="AF282" s="198">
        <f t="shared" si="102"/>
        <v>26480.234158994597</v>
      </c>
      <c r="AG282" s="198">
        <f t="shared" si="102"/>
        <v>27492.241902266582</v>
      </c>
      <c r="AH282" s="198">
        <f t="shared" si="102"/>
        <v>28457.349327257569</v>
      </c>
      <c r="AI282" s="198">
        <f t="shared" si="102"/>
        <v>29371.335719820501</v>
      </c>
      <c r="AJ282" s="204">
        <f t="shared" si="102"/>
        <v>30231.952342900859</v>
      </c>
    </row>
    <row r="283" spans="1:36" x14ac:dyDescent="0.3">
      <c r="A283" s="7" t="s">
        <v>54</v>
      </c>
      <c r="B283" s="76" t="s">
        <v>529</v>
      </c>
      <c r="C283" s="207">
        <f t="shared" ref="C283:AJ283" si="103">+C$140*C195</f>
        <v>4603.2821565514023</v>
      </c>
      <c r="D283" s="199">
        <f t="shared" si="103"/>
        <v>4092.5879108959384</v>
      </c>
      <c r="E283" s="199">
        <f t="shared" si="103"/>
        <v>4171.3374231815069</v>
      </c>
      <c r="F283" s="199">
        <f t="shared" si="103"/>
        <v>4625.1738134266843</v>
      </c>
      <c r="G283" s="199">
        <f t="shared" si="103"/>
        <v>4260.9726935681783</v>
      </c>
      <c r="H283" s="199">
        <f t="shared" si="103"/>
        <v>4292.5525380640192</v>
      </c>
      <c r="I283" s="199">
        <f t="shared" si="103"/>
        <v>4443.2377727196717</v>
      </c>
      <c r="J283" s="199">
        <f t="shared" si="103"/>
        <v>4245.4234362540701</v>
      </c>
      <c r="K283" s="199">
        <f t="shared" si="103"/>
        <v>4025.3951466386884</v>
      </c>
      <c r="L283" s="199">
        <f t="shared" si="103"/>
        <v>3784.2448461498698</v>
      </c>
      <c r="M283" s="199">
        <f t="shared" si="103"/>
        <v>3524.6335971666995</v>
      </c>
      <c r="N283" s="199">
        <f t="shared" si="103"/>
        <v>3246.4143503454984</v>
      </c>
      <c r="O283" s="199">
        <f t="shared" si="103"/>
        <v>2950.5302404041922</v>
      </c>
      <c r="P283" s="199">
        <f t="shared" si="103"/>
        <v>2637.9310381090618</v>
      </c>
      <c r="Q283" s="199">
        <f t="shared" si="103"/>
        <v>2789.354676861371</v>
      </c>
      <c r="R283" s="199">
        <f t="shared" si="103"/>
        <v>2938.374944499426</v>
      </c>
      <c r="S283" s="199">
        <f t="shared" si="103"/>
        <v>3084.4434581817618</v>
      </c>
      <c r="T283" s="199">
        <f t="shared" si="103"/>
        <v>3226.9276888484092</v>
      </c>
      <c r="U283" s="199">
        <f t="shared" si="103"/>
        <v>3365.9314880023021</v>
      </c>
      <c r="V283" s="199">
        <f t="shared" si="103"/>
        <v>3501.4254044997379</v>
      </c>
      <c r="W283" s="199">
        <f t="shared" si="103"/>
        <v>3632.6364462364127</v>
      </c>
      <c r="X283" s="199">
        <f t="shared" si="103"/>
        <v>3759.3741193135706</v>
      </c>
      <c r="Y283" s="199">
        <f t="shared" si="103"/>
        <v>3881.3826269336068</v>
      </c>
      <c r="Z283" s="199">
        <f t="shared" si="103"/>
        <v>3998.4516230365102</v>
      </c>
      <c r="AA283" s="199">
        <f t="shared" si="103"/>
        <v>4058.0803430899941</v>
      </c>
      <c r="AB283" s="199">
        <f t="shared" si="103"/>
        <v>4111.7807702939454</v>
      </c>
      <c r="AC283" s="199">
        <f t="shared" si="103"/>
        <v>4159.5047302377216</v>
      </c>
      <c r="AD283" s="199">
        <f t="shared" si="103"/>
        <v>4201.0698590136662</v>
      </c>
      <c r="AE283" s="199">
        <f t="shared" si="103"/>
        <v>4236.3237497232949</v>
      </c>
      <c r="AF283" s="199">
        <f t="shared" si="103"/>
        <v>4265.3825834123609</v>
      </c>
      <c r="AG283" s="199">
        <f t="shared" si="103"/>
        <v>4288.1418918604095</v>
      </c>
      <c r="AH283" s="199">
        <f t="shared" si="103"/>
        <v>4304.6612164661192</v>
      </c>
      <c r="AI283" s="199">
        <f t="shared" si="103"/>
        <v>4314.8391580199723</v>
      </c>
      <c r="AJ283" s="203">
        <f t="shared" si="103"/>
        <v>4318.8503347001233</v>
      </c>
    </row>
    <row r="284" spans="1:36" x14ac:dyDescent="0.3">
      <c r="A284" s="7" t="s">
        <v>55</v>
      </c>
      <c r="B284" s="76" t="s">
        <v>529</v>
      </c>
      <c r="C284" s="207">
        <f t="shared" ref="C284:AJ284" si="104">+C$140*C196</f>
        <v>48557.669178568372</v>
      </c>
      <c r="D284" s="199">
        <f t="shared" si="104"/>
        <v>47018.375548126685</v>
      </c>
      <c r="E284" s="199">
        <f t="shared" si="104"/>
        <v>50359.92146697385</v>
      </c>
      <c r="F284" s="199">
        <f t="shared" si="104"/>
        <v>49612.634383761346</v>
      </c>
      <c r="G284" s="199">
        <f t="shared" si="104"/>
        <v>47377.423917213549</v>
      </c>
      <c r="H284" s="199">
        <f t="shared" si="104"/>
        <v>49032.234087269055</v>
      </c>
      <c r="I284" s="199">
        <f t="shared" si="104"/>
        <v>48822.045423750984</v>
      </c>
      <c r="J284" s="199">
        <f t="shared" si="104"/>
        <v>44842.497824872458</v>
      </c>
      <c r="K284" s="199">
        <f t="shared" si="104"/>
        <v>40842.278877718272</v>
      </c>
      <c r="L284" s="199">
        <f t="shared" si="104"/>
        <v>36852.764391776822</v>
      </c>
      <c r="M284" s="199">
        <f t="shared" si="104"/>
        <v>32917.381558624969</v>
      </c>
      <c r="N284" s="199">
        <f t="shared" si="104"/>
        <v>29049.506041520141</v>
      </c>
      <c r="O284" s="199">
        <f t="shared" si="104"/>
        <v>25271.480112869198</v>
      </c>
      <c r="P284" s="199">
        <f t="shared" si="104"/>
        <v>21603.711015265151</v>
      </c>
      <c r="Q284" s="199">
        <f t="shared" si="104"/>
        <v>21817.45846676216</v>
      </c>
      <c r="R284" s="199">
        <f t="shared" si="104"/>
        <v>21923.1489003389</v>
      </c>
      <c r="S284" s="199">
        <f t="shared" si="104"/>
        <v>21922.071069923084</v>
      </c>
      <c r="T284" s="199">
        <f t="shared" si="104"/>
        <v>21815.505361584288</v>
      </c>
      <c r="U284" s="199">
        <f t="shared" si="104"/>
        <v>21610.108112244943</v>
      </c>
      <c r="V284" s="199">
        <f t="shared" si="104"/>
        <v>21311.358705955321</v>
      </c>
      <c r="W284" s="199">
        <f t="shared" si="104"/>
        <v>20920.280662117122</v>
      </c>
      <c r="X284" s="199">
        <f t="shared" si="104"/>
        <v>20441.855057249533</v>
      </c>
      <c r="Y284" s="199">
        <f t="shared" si="104"/>
        <v>19880.747181568211</v>
      </c>
      <c r="Z284" s="199">
        <f t="shared" si="104"/>
        <v>19241.939802213248</v>
      </c>
      <c r="AA284" s="199">
        <f t="shared" si="104"/>
        <v>18294.717983458711</v>
      </c>
      <c r="AB284" s="199">
        <f t="shared" si="104"/>
        <v>17308.721803292974</v>
      </c>
      <c r="AC284" s="199">
        <f t="shared" si="104"/>
        <v>16289.348437026438</v>
      </c>
      <c r="AD284" s="199">
        <f t="shared" si="104"/>
        <v>15241.36700912396</v>
      </c>
      <c r="AE284" s="199">
        <f t="shared" si="104"/>
        <v>14169.663786800022</v>
      </c>
      <c r="AF284" s="199">
        <f t="shared" si="104"/>
        <v>13079.931535636</v>
      </c>
      <c r="AG284" s="199">
        <f t="shared" si="104"/>
        <v>11976.93650939032</v>
      </c>
      <c r="AH284" s="199">
        <f t="shared" si="104"/>
        <v>10865.799197587008</v>
      </c>
      <c r="AI284" s="199">
        <f t="shared" si="104"/>
        <v>9751.0457501149085</v>
      </c>
      <c r="AJ284" s="203">
        <f t="shared" si="104"/>
        <v>8637.7006694002466</v>
      </c>
    </row>
    <row r="285" spans="1:36" x14ac:dyDescent="0.3">
      <c r="A285" s="7" t="s">
        <v>56</v>
      </c>
      <c r="B285" s="76" t="s">
        <v>529</v>
      </c>
      <c r="C285" s="207">
        <f t="shared" ref="C285:AJ285" si="105">+C$140*C197</f>
        <v>1437.7845810675656</v>
      </c>
      <c r="D285" s="199">
        <f t="shared" si="105"/>
        <v>1471.9681273893534</v>
      </c>
      <c r="E285" s="199">
        <f t="shared" si="105"/>
        <v>1493.0608702750594</v>
      </c>
      <c r="F285" s="199">
        <f t="shared" si="105"/>
        <v>1606.3086336417487</v>
      </c>
      <c r="G285" s="199">
        <f t="shared" si="105"/>
        <v>2010.0537846048608</v>
      </c>
      <c r="H285" s="199">
        <f t="shared" si="105"/>
        <v>2150.2840823784259</v>
      </c>
      <c r="I285" s="199">
        <f t="shared" si="105"/>
        <v>2123.0881481449896</v>
      </c>
      <c r="J285" s="199">
        <f t="shared" si="105"/>
        <v>1932.556854394162</v>
      </c>
      <c r="K285" s="199">
        <f t="shared" si="105"/>
        <v>1743.2885266391868</v>
      </c>
      <c r="L285" s="199">
        <f t="shared" si="105"/>
        <v>1556.8350903951205</v>
      </c>
      <c r="M285" s="199">
        <f t="shared" si="105"/>
        <v>1375.2223190763305</v>
      </c>
      <c r="N285" s="199">
        <f t="shared" si="105"/>
        <v>1199.176935993924</v>
      </c>
      <c r="O285" s="199">
        <f t="shared" si="105"/>
        <v>1029.7864402770851</v>
      </c>
      <c r="P285" s="199">
        <f t="shared" si="105"/>
        <v>868.03475380023906</v>
      </c>
      <c r="Q285" s="199">
        <f t="shared" si="105"/>
        <v>863.29795437118491</v>
      </c>
      <c r="R285" s="199">
        <f t="shared" si="105"/>
        <v>853.07207747856035</v>
      </c>
      <c r="S285" s="199">
        <f t="shared" si="105"/>
        <v>837.48394410997037</v>
      </c>
      <c r="T285" s="199">
        <f t="shared" si="105"/>
        <v>816.66887729716279</v>
      </c>
      <c r="U285" s="199">
        <f t="shared" si="105"/>
        <v>790.96970470684403</v>
      </c>
      <c r="V285" s="199">
        <f t="shared" si="105"/>
        <v>760.68085734676993</v>
      </c>
      <c r="W285" s="199">
        <f t="shared" si="105"/>
        <v>725.93893731572803</v>
      </c>
      <c r="X285" s="199">
        <f t="shared" si="105"/>
        <v>687.02900715908982</v>
      </c>
      <c r="Y285" s="199">
        <f t="shared" si="105"/>
        <v>644.22628470138295</v>
      </c>
      <c r="Z285" s="199">
        <f t="shared" si="105"/>
        <v>597.81803316056244</v>
      </c>
      <c r="AA285" s="199">
        <f t="shared" si="105"/>
        <v>541.12097132744771</v>
      </c>
      <c r="AB285" s="199">
        <f t="shared" si="105"/>
        <v>482.99288420126709</v>
      </c>
      <c r="AC285" s="199">
        <f t="shared" si="105"/>
        <v>423.72582310396433</v>
      </c>
      <c r="AD285" s="199">
        <f t="shared" si="105"/>
        <v>363.59271818186187</v>
      </c>
      <c r="AE285" s="199">
        <f t="shared" si="105"/>
        <v>302.86954202293202</v>
      </c>
      <c r="AF285" s="199">
        <f t="shared" si="105"/>
        <v>241.84658516187275</v>
      </c>
      <c r="AG285" s="199">
        <f t="shared" si="105"/>
        <v>180.78834281883809</v>
      </c>
      <c r="AH285" s="199">
        <f t="shared" si="105"/>
        <v>119.96070395892474</v>
      </c>
      <c r="AI285" s="199">
        <f t="shared" si="105"/>
        <v>59.615072885018954</v>
      </c>
      <c r="AJ285" s="203">
        <f t="shared" si="105"/>
        <v>0</v>
      </c>
    </row>
    <row r="286" spans="1:36" x14ac:dyDescent="0.3">
      <c r="A286" s="7" t="s">
        <v>57</v>
      </c>
      <c r="B286" s="76" t="s">
        <v>529</v>
      </c>
      <c r="C286" s="207">
        <f t="shared" ref="C286:AJ286" si="106">+C$140*C198</f>
        <v>0</v>
      </c>
      <c r="D286" s="199">
        <f t="shared" si="106"/>
        <v>0</v>
      </c>
      <c r="E286" s="199">
        <f t="shared" si="106"/>
        <v>0</v>
      </c>
      <c r="F286" s="199">
        <f t="shared" si="106"/>
        <v>0</v>
      </c>
      <c r="G286" s="199">
        <f t="shared" si="106"/>
        <v>0</v>
      </c>
      <c r="H286" s="199">
        <f t="shared" si="106"/>
        <v>0</v>
      </c>
      <c r="I286" s="199">
        <f t="shared" si="106"/>
        <v>0</v>
      </c>
      <c r="J286" s="199">
        <f t="shared" si="106"/>
        <v>0</v>
      </c>
      <c r="K286" s="199">
        <f t="shared" si="106"/>
        <v>0</v>
      </c>
      <c r="L286" s="199">
        <f t="shared" si="106"/>
        <v>0</v>
      </c>
      <c r="M286" s="199">
        <f t="shared" si="106"/>
        <v>0</v>
      </c>
      <c r="N286" s="199">
        <f t="shared" si="106"/>
        <v>0</v>
      </c>
      <c r="O286" s="199">
        <f t="shared" si="106"/>
        <v>0</v>
      </c>
      <c r="P286" s="199">
        <f t="shared" si="106"/>
        <v>0</v>
      </c>
      <c r="Q286" s="199">
        <f t="shared" si="106"/>
        <v>0</v>
      </c>
      <c r="R286" s="199">
        <f t="shared" si="106"/>
        <v>0</v>
      </c>
      <c r="S286" s="199">
        <f t="shared" si="106"/>
        <v>0</v>
      </c>
      <c r="T286" s="199">
        <f t="shared" si="106"/>
        <v>0</v>
      </c>
      <c r="U286" s="199">
        <f t="shared" si="106"/>
        <v>0</v>
      </c>
      <c r="V286" s="199">
        <f t="shared" si="106"/>
        <v>0</v>
      </c>
      <c r="W286" s="199">
        <f t="shared" si="106"/>
        <v>0</v>
      </c>
      <c r="X286" s="199">
        <f t="shared" si="106"/>
        <v>0</v>
      </c>
      <c r="Y286" s="199">
        <f t="shared" si="106"/>
        <v>0</v>
      </c>
      <c r="Z286" s="199">
        <f t="shared" si="106"/>
        <v>0</v>
      </c>
      <c r="AA286" s="199">
        <f t="shared" si="106"/>
        <v>0</v>
      </c>
      <c r="AB286" s="199">
        <f t="shared" si="106"/>
        <v>0</v>
      </c>
      <c r="AC286" s="199">
        <f t="shared" si="106"/>
        <v>0</v>
      </c>
      <c r="AD286" s="199">
        <f t="shared" si="106"/>
        <v>0</v>
      </c>
      <c r="AE286" s="199">
        <f t="shared" si="106"/>
        <v>0</v>
      </c>
      <c r="AF286" s="199">
        <f t="shared" si="106"/>
        <v>0</v>
      </c>
      <c r="AG286" s="199">
        <f t="shared" si="106"/>
        <v>0</v>
      </c>
      <c r="AH286" s="199">
        <f t="shared" si="106"/>
        <v>0</v>
      </c>
      <c r="AI286" s="199">
        <f t="shared" si="106"/>
        <v>0</v>
      </c>
      <c r="AJ286" s="203">
        <f t="shared" si="106"/>
        <v>0</v>
      </c>
    </row>
    <row r="287" spans="1:36" x14ac:dyDescent="0.3">
      <c r="A287" s="7" t="s">
        <v>58</v>
      </c>
      <c r="B287" s="76" t="s">
        <v>529</v>
      </c>
      <c r="C287" s="207">
        <f t="shared" ref="C287:AJ287" si="107">+C$140*C199</f>
        <v>90.463593707634217</v>
      </c>
      <c r="D287" s="199">
        <f t="shared" si="107"/>
        <v>85.520111584448415</v>
      </c>
      <c r="E287" s="199">
        <f t="shared" si="107"/>
        <v>79.926632933642551</v>
      </c>
      <c r="F287" s="199">
        <f t="shared" si="107"/>
        <v>66.023995200571619</v>
      </c>
      <c r="G287" s="199">
        <f t="shared" si="107"/>
        <v>69.524049500343651</v>
      </c>
      <c r="H287" s="199">
        <f t="shared" si="107"/>
        <v>137.33233223435815</v>
      </c>
      <c r="I287" s="199">
        <f t="shared" si="107"/>
        <v>135.59540774787871</v>
      </c>
      <c r="J287" s="199">
        <f t="shared" si="107"/>
        <v>123.42673331603881</v>
      </c>
      <c r="K287" s="199">
        <f t="shared" si="107"/>
        <v>111.33872081494768</v>
      </c>
      <c r="L287" s="199">
        <f t="shared" si="107"/>
        <v>99.430487171612072</v>
      </c>
      <c r="M287" s="199">
        <f t="shared" si="107"/>
        <v>87.831412587398503</v>
      </c>
      <c r="N287" s="199">
        <f t="shared" si="107"/>
        <v>76.587910746908619</v>
      </c>
      <c r="O287" s="199">
        <f t="shared" si="107"/>
        <v>65.769437027195949</v>
      </c>
      <c r="P287" s="199">
        <f t="shared" si="107"/>
        <v>55.438831630100964</v>
      </c>
      <c r="Q287" s="199">
        <f t="shared" si="107"/>
        <v>55.136306155327951</v>
      </c>
      <c r="R287" s="199">
        <f t="shared" si="107"/>
        <v>54.483209416011434</v>
      </c>
      <c r="S287" s="199">
        <f t="shared" si="107"/>
        <v>53.48764109634979</v>
      </c>
      <c r="T287" s="199">
        <f t="shared" si="107"/>
        <v>52.158243881143228</v>
      </c>
      <c r="U287" s="199">
        <f t="shared" si="107"/>
        <v>50.516913167101961</v>
      </c>
      <c r="V287" s="199">
        <f t="shared" si="107"/>
        <v>48.582453398396197</v>
      </c>
      <c r="W287" s="199">
        <f t="shared" si="107"/>
        <v>46.363588950083326</v>
      </c>
      <c r="X287" s="199">
        <f t="shared" si="107"/>
        <v>43.878525930141997</v>
      </c>
      <c r="Y287" s="199">
        <f t="shared" si="107"/>
        <v>41.144841693129479</v>
      </c>
      <c r="Z287" s="199">
        <f t="shared" si="107"/>
        <v>38.180882897522309</v>
      </c>
      <c r="AA287" s="199">
        <f t="shared" si="107"/>
        <v>34.559807991101195</v>
      </c>
      <c r="AB287" s="199">
        <f t="shared" si="107"/>
        <v>30.84733769995227</v>
      </c>
      <c r="AC287" s="199">
        <f t="shared" si="107"/>
        <v>27.06212448469843</v>
      </c>
      <c r="AD287" s="199">
        <f t="shared" si="107"/>
        <v>23.221599592605443</v>
      </c>
      <c r="AE287" s="199">
        <f t="shared" si="107"/>
        <v>19.343388582756173</v>
      </c>
      <c r="AF287" s="199">
        <f t="shared" si="107"/>
        <v>15.446031459460942</v>
      </c>
      <c r="AG287" s="199">
        <f t="shared" si="107"/>
        <v>11.546420756011644</v>
      </c>
      <c r="AH287" s="199">
        <f t="shared" si="107"/>
        <v>7.6615380200983125</v>
      </c>
      <c r="AI287" s="199">
        <f t="shared" si="107"/>
        <v>3.8074397065550518</v>
      </c>
      <c r="AJ287" s="203">
        <f t="shared" si="107"/>
        <v>0</v>
      </c>
    </row>
    <row r="288" spans="1:36" x14ac:dyDescent="0.3">
      <c r="A288" s="7" t="s">
        <v>59</v>
      </c>
      <c r="B288" s="76" t="s">
        <v>529</v>
      </c>
      <c r="C288" s="207">
        <f t="shared" ref="C288:AJ288" si="108">+C$140*C200</f>
        <v>17.582159466986422</v>
      </c>
      <c r="D288" s="199">
        <f t="shared" si="108"/>
        <v>17.248757349809207</v>
      </c>
      <c r="E288" s="199">
        <f t="shared" si="108"/>
        <v>0</v>
      </c>
      <c r="F288" s="199">
        <f t="shared" si="108"/>
        <v>0</v>
      </c>
      <c r="G288" s="199">
        <f t="shared" si="108"/>
        <v>0</v>
      </c>
      <c r="H288" s="199">
        <f t="shared" si="108"/>
        <v>0</v>
      </c>
      <c r="I288" s="199">
        <f t="shared" si="108"/>
        <v>0</v>
      </c>
      <c r="J288" s="199">
        <f t="shared" si="108"/>
        <v>0</v>
      </c>
      <c r="K288" s="199">
        <f t="shared" si="108"/>
        <v>0</v>
      </c>
      <c r="L288" s="199">
        <f t="shared" si="108"/>
        <v>0</v>
      </c>
      <c r="M288" s="199">
        <f t="shared" si="108"/>
        <v>0</v>
      </c>
      <c r="N288" s="199">
        <f t="shared" si="108"/>
        <v>0</v>
      </c>
      <c r="O288" s="199">
        <f t="shared" si="108"/>
        <v>0</v>
      </c>
      <c r="P288" s="199">
        <f t="shared" si="108"/>
        <v>0</v>
      </c>
      <c r="Q288" s="199">
        <f t="shared" si="108"/>
        <v>0</v>
      </c>
      <c r="R288" s="199">
        <f t="shared" si="108"/>
        <v>0</v>
      </c>
      <c r="S288" s="199">
        <f t="shared" si="108"/>
        <v>0</v>
      </c>
      <c r="T288" s="199">
        <f t="shared" si="108"/>
        <v>0</v>
      </c>
      <c r="U288" s="199">
        <f t="shared" si="108"/>
        <v>0</v>
      </c>
      <c r="V288" s="199">
        <f t="shared" si="108"/>
        <v>0</v>
      </c>
      <c r="W288" s="199">
        <f t="shared" si="108"/>
        <v>0</v>
      </c>
      <c r="X288" s="199">
        <f t="shared" si="108"/>
        <v>0</v>
      </c>
      <c r="Y288" s="199">
        <f t="shared" si="108"/>
        <v>0</v>
      </c>
      <c r="Z288" s="199">
        <f t="shared" si="108"/>
        <v>0</v>
      </c>
      <c r="AA288" s="199">
        <f t="shared" si="108"/>
        <v>0</v>
      </c>
      <c r="AB288" s="199">
        <f t="shared" si="108"/>
        <v>0</v>
      </c>
      <c r="AC288" s="199">
        <f t="shared" si="108"/>
        <v>0</v>
      </c>
      <c r="AD288" s="199">
        <f t="shared" si="108"/>
        <v>0</v>
      </c>
      <c r="AE288" s="199">
        <f t="shared" si="108"/>
        <v>0</v>
      </c>
      <c r="AF288" s="199">
        <f t="shared" si="108"/>
        <v>0</v>
      </c>
      <c r="AG288" s="199">
        <f t="shared" si="108"/>
        <v>0</v>
      </c>
      <c r="AH288" s="199">
        <f t="shared" si="108"/>
        <v>0</v>
      </c>
      <c r="AI288" s="199">
        <f t="shared" si="108"/>
        <v>0</v>
      </c>
      <c r="AJ288" s="203">
        <f t="shared" si="108"/>
        <v>0</v>
      </c>
    </row>
    <row r="289" spans="1:36" x14ac:dyDescent="0.3">
      <c r="A289" s="7" t="s">
        <v>60</v>
      </c>
      <c r="B289" s="76" t="s">
        <v>529</v>
      </c>
      <c r="C289" s="207">
        <f t="shared" ref="C289:AJ289" si="109">+C$140*C201</f>
        <v>0</v>
      </c>
      <c r="D289" s="199">
        <f t="shared" si="109"/>
        <v>0</v>
      </c>
      <c r="E289" s="199">
        <f t="shared" si="109"/>
        <v>0</v>
      </c>
      <c r="F289" s="199">
        <f t="shared" si="109"/>
        <v>0</v>
      </c>
      <c r="G289" s="199">
        <f t="shared" si="109"/>
        <v>0</v>
      </c>
      <c r="H289" s="199">
        <f t="shared" si="109"/>
        <v>0</v>
      </c>
      <c r="I289" s="199">
        <f t="shared" si="109"/>
        <v>0</v>
      </c>
      <c r="J289" s="199">
        <f t="shared" si="109"/>
        <v>0</v>
      </c>
      <c r="K289" s="199">
        <f t="shared" si="109"/>
        <v>0</v>
      </c>
      <c r="L289" s="199">
        <f t="shared" si="109"/>
        <v>0</v>
      </c>
      <c r="M289" s="199">
        <f t="shared" si="109"/>
        <v>0</v>
      </c>
      <c r="N289" s="199">
        <f t="shared" si="109"/>
        <v>0</v>
      </c>
      <c r="O289" s="199">
        <f t="shared" si="109"/>
        <v>0</v>
      </c>
      <c r="P289" s="199">
        <f t="shared" si="109"/>
        <v>0</v>
      </c>
      <c r="Q289" s="199">
        <f t="shared" si="109"/>
        <v>0</v>
      </c>
      <c r="R289" s="199">
        <f t="shared" si="109"/>
        <v>0</v>
      </c>
      <c r="S289" s="199">
        <f t="shared" si="109"/>
        <v>0</v>
      </c>
      <c r="T289" s="199">
        <f t="shared" si="109"/>
        <v>0</v>
      </c>
      <c r="U289" s="199">
        <f t="shared" si="109"/>
        <v>0</v>
      </c>
      <c r="V289" s="199">
        <f t="shared" si="109"/>
        <v>0</v>
      </c>
      <c r="W289" s="199">
        <f t="shared" si="109"/>
        <v>0</v>
      </c>
      <c r="X289" s="199">
        <f t="shared" si="109"/>
        <v>0</v>
      </c>
      <c r="Y289" s="199">
        <f t="shared" si="109"/>
        <v>0</v>
      </c>
      <c r="Z289" s="199">
        <f t="shared" si="109"/>
        <v>0</v>
      </c>
      <c r="AA289" s="199">
        <f t="shared" si="109"/>
        <v>0</v>
      </c>
      <c r="AB289" s="199">
        <f t="shared" si="109"/>
        <v>0</v>
      </c>
      <c r="AC289" s="199">
        <f t="shared" si="109"/>
        <v>0</v>
      </c>
      <c r="AD289" s="199">
        <f t="shared" si="109"/>
        <v>0</v>
      </c>
      <c r="AE289" s="199">
        <f t="shared" si="109"/>
        <v>0</v>
      </c>
      <c r="AF289" s="199">
        <f t="shared" si="109"/>
        <v>0</v>
      </c>
      <c r="AG289" s="199">
        <f t="shared" si="109"/>
        <v>0</v>
      </c>
      <c r="AH289" s="199">
        <f t="shared" si="109"/>
        <v>0</v>
      </c>
      <c r="AI289" s="199">
        <f t="shared" si="109"/>
        <v>0</v>
      </c>
      <c r="AJ289" s="203">
        <f t="shared" si="109"/>
        <v>0</v>
      </c>
    </row>
    <row r="290" spans="1:36" x14ac:dyDescent="0.3">
      <c r="A290" s="7" t="s">
        <v>61</v>
      </c>
      <c r="B290" s="76" t="s">
        <v>529</v>
      </c>
      <c r="C290" s="208">
        <f t="shared" ref="C290:AJ290" si="110">+C$140*C202</f>
        <v>339.88226054440491</v>
      </c>
      <c r="D290" s="200">
        <f t="shared" si="110"/>
        <v>334.96439422872044</v>
      </c>
      <c r="E290" s="200">
        <f t="shared" si="110"/>
        <v>347.94878035702726</v>
      </c>
      <c r="F290" s="200">
        <f t="shared" si="110"/>
        <v>387.27614803075915</v>
      </c>
      <c r="G290" s="200">
        <f t="shared" si="110"/>
        <v>512.11890034952819</v>
      </c>
      <c r="H290" s="200">
        <f t="shared" si="110"/>
        <v>421.32123220496987</v>
      </c>
      <c r="I290" s="200">
        <f t="shared" si="110"/>
        <v>415.99252953907711</v>
      </c>
      <c r="J290" s="200">
        <f t="shared" si="110"/>
        <v>378.66030905967244</v>
      </c>
      <c r="K290" s="200">
        <f t="shared" si="110"/>
        <v>341.57555094766661</v>
      </c>
      <c r="L290" s="200">
        <f t="shared" si="110"/>
        <v>305.04233556883668</v>
      </c>
      <c r="M290" s="200">
        <f t="shared" si="110"/>
        <v>269.45758784956956</v>
      </c>
      <c r="N290" s="200">
        <f t="shared" si="110"/>
        <v>234.9637001199844</v>
      </c>
      <c r="O290" s="200">
        <f t="shared" si="110"/>
        <v>201.77375421279558</v>
      </c>
      <c r="P290" s="200">
        <f t="shared" si="110"/>
        <v>170.08053729502123</v>
      </c>
      <c r="Q290" s="200">
        <f t="shared" si="110"/>
        <v>169.15242077845869</v>
      </c>
      <c r="R290" s="200">
        <f t="shared" si="110"/>
        <v>167.14878828725253</v>
      </c>
      <c r="S290" s="200">
        <f t="shared" si="110"/>
        <v>164.09448880540674</v>
      </c>
      <c r="T290" s="200">
        <f t="shared" si="110"/>
        <v>160.0160371859813</v>
      </c>
      <c r="U290" s="200">
        <f t="shared" si="110"/>
        <v>154.98060621612322</v>
      </c>
      <c r="V290" s="200">
        <f t="shared" si="110"/>
        <v>149.04588596385804</v>
      </c>
      <c r="W290" s="200">
        <f t="shared" si="110"/>
        <v>142.23864189941122</v>
      </c>
      <c r="X290" s="200">
        <f t="shared" si="110"/>
        <v>134.61472845795035</v>
      </c>
      <c r="Y290" s="200">
        <f t="shared" si="110"/>
        <v>126.22807112490563</v>
      </c>
      <c r="Z290" s="200">
        <f t="shared" si="110"/>
        <v>117.13495552967255</v>
      </c>
      <c r="AA290" s="200">
        <f t="shared" si="110"/>
        <v>106.0258764318507</v>
      </c>
      <c r="AB290" s="200">
        <f t="shared" si="110"/>
        <v>94.636405852395328</v>
      </c>
      <c r="AC290" s="200">
        <f t="shared" si="110"/>
        <v>83.023767589704448</v>
      </c>
      <c r="AD290" s="200">
        <f t="shared" si="110"/>
        <v>71.241438887318552</v>
      </c>
      <c r="AE290" s="200">
        <f t="shared" si="110"/>
        <v>59.343493117110633</v>
      </c>
      <c r="AF290" s="200">
        <f t="shared" si="110"/>
        <v>47.386809073272929</v>
      </c>
      <c r="AG290" s="200">
        <f t="shared" si="110"/>
        <v>35.423211281216354</v>
      </c>
      <c r="AH290" s="200">
        <f t="shared" si="110"/>
        <v>23.504797353215437</v>
      </c>
      <c r="AI290" s="200">
        <f t="shared" si="110"/>
        <v>11.680826813414999</v>
      </c>
      <c r="AJ290" s="205">
        <f t="shared" si="110"/>
        <v>0</v>
      </c>
    </row>
    <row r="291" spans="1:36" x14ac:dyDescent="0.3">
      <c r="A291" s="7" t="s">
        <v>145</v>
      </c>
      <c r="B291" s="76" t="s">
        <v>529</v>
      </c>
      <c r="C291" s="206">
        <f>+C$142*C203</f>
        <v>482.46433701217074</v>
      </c>
      <c r="D291" s="198">
        <f t="shared" ref="D291:AJ294" si="111">+D$142*D203</f>
        <v>1367.4484887018173</v>
      </c>
      <c r="E291" s="198">
        <f t="shared" si="111"/>
        <v>1701.663797942067</v>
      </c>
      <c r="F291" s="198">
        <f t="shared" si="111"/>
        <v>1543.034223180239</v>
      </c>
      <c r="G291" s="198">
        <f t="shared" si="111"/>
        <v>1697.4884100779404</v>
      </c>
      <c r="H291" s="198">
        <f t="shared" si="111"/>
        <v>1636.8258867097009</v>
      </c>
      <c r="I291" s="198">
        <f t="shared" si="111"/>
        <v>2568.4871245525865</v>
      </c>
      <c r="J291" s="198">
        <f t="shared" si="111"/>
        <v>4142.2888019423608</v>
      </c>
      <c r="K291" s="198">
        <f t="shared" si="111"/>
        <v>5705.9040348437929</v>
      </c>
      <c r="L291" s="198">
        <f t="shared" si="111"/>
        <v>7250.5186058075451</v>
      </c>
      <c r="M291" s="198">
        <f t="shared" si="111"/>
        <v>8771.8641225853189</v>
      </c>
      <c r="N291" s="198">
        <f t="shared" si="111"/>
        <v>10261.586094371194</v>
      </c>
      <c r="O291" s="198">
        <f t="shared" si="111"/>
        <v>11713.416258124762</v>
      </c>
      <c r="P291" s="198">
        <f t="shared" si="111"/>
        <v>13121.615118760155</v>
      </c>
      <c r="Q291" s="198">
        <f t="shared" si="111"/>
        <v>13745.728019536489</v>
      </c>
      <c r="R291" s="198">
        <f t="shared" si="111"/>
        <v>14340.65812040283</v>
      </c>
      <c r="S291" s="198">
        <f t="shared" si="111"/>
        <v>14903.529833660155</v>
      </c>
      <c r="T291" s="198">
        <f t="shared" si="111"/>
        <v>15431.179663256295</v>
      </c>
      <c r="U291" s="198">
        <f t="shared" si="111"/>
        <v>15924.065835926229</v>
      </c>
      <c r="V291" s="198">
        <f t="shared" si="111"/>
        <v>16382.014364260947</v>
      </c>
      <c r="W291" s="198">
        <f t="shared" si="111"/>
        <v>16801.430859342112</v>
      </c>
      <c r="X291" s="198">
        <f t="shared" si="111"/>
        <v>17181.564972983353</v>
      </c>
      <c r="Y291" s="198">
        <f t="shared" si="111"/>
        <v>17521.432590112119</v>
      </c>
      <c r="Z291" s="198">
        <f t="shared" si="111"/>
        <v>17820.330798881056</v>
      </c>
      <c r="AA291" s="198">
        <f t="shared" si="111"/>
        <v>17361.005972572613</v>
      </c>
      <c r="AB291" s="198">
        <f t="shared" si="111"/>
        <v>16871.02790656947</v>
      </c>
      <c r="AC291" s="198">
        <f t="shared" si="111"/>
        <v>16353.600904294848</v>
      </c>
      <c r="AD291" s="198">
        <f t="shared" si="111"/>
        <v>15811.333052664184</v>
      </c>
      <c r="AE291" s="198">
        <f t="shared" si="111"/>
        <v>15246.940767855647</v>
      </c>
      <c r="AF291" s="198">
        <f t="shared" si="111"/>
        <v>14664.043644052839</v>
      </c>
      <c r="AG291" s="198">
        <f t="shared" si="111"/>
        <v>14065.347226794001</v>
      </c>
      <c r="AH291" s="198">
        <f t="shared" si="111"/>
        <v>13454.02393434652</v>
      </c>
      <c r="AI291" s="198">
        <f t="shared" si="111"/>
        <v>12832.623112695748</v>
      </c>
      <c r="AJ291" s="204">
        <f t="shared" si="111"/>
        <v>12204.430715513563</v>
      </c>
    </row>
    <row r="292" spans="1:36" x14ac:dyDescent="0.3">
      <c r="A292" s="7" t="s">
        <v>146</v>
      </c>
      <c r="B292" s="76" t="s">
        <v>529</v>
      </c>
      <c r="C292" s="207">
        <f t="shared" ref="C292:R294" si="112">+C$142*C204</f>
        <v>2722.8331469144673</v>
      </c>
      <c r="D292" s="199">
        <f t="shared" si="112"/>
        <v>2449.5845720831644</v>
      </c>
      <c r="E292" s="199">
        <f t="shared" si="112"/>
        <v>2609.4400390684441</v>
      </c>
      <c r="F292" s="199">
        <f t="shared" si="112"/>
        <v>2009.2830636758472</v>
      </c>
      <c r="G292" s="199">
        <f t="shared" si="112"/>
        <v>1459.3181596182271</v>
      </c>
      <c r="H292" s="199">
        <f t="shared" si="112"/>
        <v>1306.8439160027731</v>
      </c>
      <c r="I292" s="199">
        <f t="shared" si="112"/>
        <v>4468.206772468875</v>
      </c>
      <c r="J292" s="199">
        <f t="shared" si="112"/>
        <v>7340.995141291236</v>
      </c>
      <c r="K292" s="199">
        <f t="shared" si="112"/>
        <v>10304.249866617156</v>
      </c>
      <c r="L292" s="199">
        <f t="shared" si="112"/>
        <v>13346.30767578529</v>
      </c>
      <c r="M292" s="199">
        <f t="shared" si="112"/>
        <v>16463.08513876074</v>
      </c>
      <c r="N292" s="199">
        <f t="shared" si="112"/>
        <v>19642.319906991859</v>
      </c>
      <c r="O292" s="199">
        <f t="shared" si="112"/>
        <v>22874.801108009775</v>
      </c>
      <c r="P292" s="199">
        <f t="shared" si="112"/>
        <v>26151.589443680634</v>
      </c>
      <c r="Q292" s="199">
        <f t="shared" si="112"/>
        <v>27968.072064456861</v>
      </c>
      <c r="R292" s="199">
        <f t="shared" si="112"/>
        <v>29798.91600483219</v>
      </c>
      <c r="S292" s="199">
        <f t="shared" si="111"/>
        <v>31638.488922997272</v>
      </c>
      <c r="T292" s="199">
        <f t="shared" si="111"/>
        <v>33480.033829174528</v>
      </c>
      <c r="U292" s="199">
        <f t="shared" si="111"/>
        <v>35324.220773853755</v>
      </c>
      <c r="V292" s="199">
        <f t="shared" si="111"/>
        <v>37170.349384068839</v>
      </c>
      <c r="W292" s="199">
        <f t="shared" si="111"/>
        <v>39009.715013605761</v>
      </c>
      <c r="X292" s="199">
        <f t="shared" si="111"/>
        <v>40839.549282924017</v>
      </c>
      <c r="Y292" s="199">
        <f t="shared" si="111"/>
        <v>42656.254435411291</v>
      </c>
      <c r="Z292" s="199">
        <f t="shared" si="111"/>
        <v>44456.588139186075</v>
      </c>
      <c r="AA292" s="199">
        <f t="shared" si="111"/>
        <v>44404.269828520861</v>
      </c>
      <c r="AB292" s="199">
        <f t="shared" si="111"/>
        <v>44264.301936575575</v>
      </c>
      <c r="AC292" s="199">
        <f t="shared" si="111"/>
        <v>44038.421524848396</v>
      </c>
      <c r="AD292" s="199">
        <f t="shared" si="111"/>
        <v>43726.959679360523</v>
      </c>
      <c r="AE292" s="199">
        <f t="shared" si="111"/>
        <v>43330.647187550981</v>
      </c>
      <c r="AF292" s="199">
        <f t="shared" si="111"/>
        <v>42852.99295273114</v>
      </c>
      <c r="AG292" s="199">
        <f t="shared" si="111"/>
        <v>42295.220873783081</v>
      </c>
      <c r="AH292" s="199">
        <f t="shared" si="111"/>
        <v>41660.201413060604</v>
      </c>
      <c r="AI292" s="199">
        <f t="shared" si="111"/>
        <v>40949.222903880131</v>
      </c>
      <c r="AJ292" s="203">
        <f t="shared" si="111"/>
        <v>40166.214233469473</v>
      </c>
    </row>
    <row r="293" spans="1:36" x14ac:dyDescent="0.3">
      <c r="A293" s="7" t="s">
        <v>147</v>
      </c>
      <c r="B293" s="76" t="s">
        <v>529</v>
      </c>
      <c r="C293" s="207">
        <f t="shared" si="112"/>
        <v>1632.4664518669522</v>
      </c>
      <c r="D293" s="199">
        <f t="shared" si="111"/>
        <v>1540.266002110475</v>
      </c>
      <c r="E293" s="199">
        <f t="shared" si="111"/>
        <v>1671.3307321325942</v>
      </c>
      <c r="F293" s="199">
        <f t="shared" si="111"/>
        <v>1906.0402159274995</v>
      </c>
      <c r="G293" s="199">
        <f t="shared" si="111"/>
        <v>1606.3389947808178</v>
      </c>
      <c r="H293" s="199">
        <f t="shared" si="111"/>
        <v>642.27894929007118</v>
      </c>
      <c r="I293" s="199">
        <f t="shared" si="111"/>
        <v>3094.5078902352266</v>
      </c>
      <c r="J293" s="199">
        <f t="shared" si="111"/>
        <v>5127.7611010790488</v>
      </c>
      <c r="K293" s="199">
        <f t="shared" si="111"/>
        <v>7258.6746309891096</v>
      </c>
      <c r="L293" s="199">
        <f t="shared" si="111"/>
        <v>9480.3585284884666</v>
      </c>
      <c r="M293" s="199">
        <f t="shared" si="111"/>
        <v>11791.06615352486</v>
      </c>
      <c r="N293" s="199">
        <f t="shared" si="111"/>
        <v>14183.040029162112</v>
      </c>
      <c r="O293" s="199">
        <f t="shared" si="111"/>
        <v>16650.449057028978</v>
      </c>
      <c r="P293" s="199">
        <f t="shared" si="111"/>
        <v>19187.440450889822</v>
      </c>
      <c r="Q293" s="199">
        <f t="shared" si="111"/>
        <v>20681.923311240411</v>
      </c>
      <c r="R293" s="199">
        <f t="shared" si="111"/>
        <v>22207.426340976224</v>
      </c>
      <c r="S293" s="199">
        <f t="shared" si="111"/>
        <v>23759.844977653371</v>
      </c>
      <c r="T293" s="199">
        <f t="shared" si="111"/>
        <v>25334.093925245743</v>
      </c>
      <c r="U293" s="199">
        <f t="shared" si="111"/>
        <v>26930.596110671791</v>
      </c>
      <c r="V293" s="199">
        <f t="shared" si="111"/>
        <v>28548.737796057849</v>
      </c>
      <c r="W293" s="199">
        <f t="shared" si="111"/>
        <v>30181.697147658513</v>
      </c>
      <c r="X293" s="199">
        <f t="shared" si="111"/>
        <v>31827.083481780879</v>
      </c>
      <c r="Y293" s="199">
        <f t="shared" si="111"/>
        <v>33481.79494086768</v>
      </c>
      <c r="Z293" s="199">
        <f t="shared" si="111"/>
        <v>35142.932537993212</v>
      </c>
      <c r="AA293" s="199">
        <f t="shared" si="111"/>
        <v>35348.325138889806</v>
      </c>
      <c r="AB293" s="199">
        <f t="shared" si="111"/>
        <v>35481.908428212533</v>
      </c>
      <c r="AC293" s="199">
        <f t="shared" si="111"/>
        <v>35543.643789410249</v>
      </c>
      <c r="AD293" s="199">
        <f t="shared" si="111"/>
        <v>35532.399552193448</v>
      </c>
      <c r="AE293" s="199">
        <f t="shared" si="111"/>
        <v>35447.389219391152</v>
      </c>
      <c r="AF293" s="199">
        <f t="shared" si="111"/>
        <v>35290.140842647692</v>
      </c>
      <c r="AG293" s="199">
        <f t="shared" si="111"/>
        <v>35060.37511338864</v>
      </c>
      <c r="AH293" s="199">
        <f t="shared" si="111"/>
        <v>34759.223055462826</v>
      </c>
      <c r="AI293" s="199">
        <f t="shared" si="111"/>
        <v>34386.558759771244</v>
      </c>
      <c r="AJ293" s="203">
        <f t="shared" si="111"/>
        <v>33944.524846941058</v>
      </c>
    </row>
    <row r="294" spans="1:36" x14ac:dyDescent="0.3">
      <c r="A294" s="7" t="s">
        <v>148</v>
      </c>
      <c r="B294" s="76" t="s">
        <v>529</v>
      </c>
      <c r="C294" s="208">
        <f t="shared" si="112"/>
        <v>0</v>
      </c>
      <c r="D294" s="200">
        <f t="shared" si="111"/>
        <v>0</v>
      </c>
      <c r="E294" s="200">
        <f t="shared" si="111"/>
        <v>0</v>
      </c>
      <c r="F294" s="200">
        <f t="shared" si="111"/>
        <v>0</v>
      </c>
      <c r="G294" s="200">
        <f t="shared" si="111"/>
        <v>0</v>
      </c>
      <c r="H294" s="200">
        <f t="shared" si="111"/>
        <v>0</v>
      </c>
      <c r="I294" s="200">
        <f t="shared" si="111"/>
        <v>8.3764407034754886E-3</v>
      </c>
      <c r="J294" s="200">
        <f t="shared" si="111"/>
        <v>1.5052330753444089E-2</v>
      </c>
      <c r="K294" s="200">
        <f t="shared" si="111"/>
        <v>2.2932166395983142E-2</v>
      </c>
      <c r="L294" s="200">
        <f t="shared" si="111"/>
        <v>3.2029172405463407E-2</v>
      </c>
      <c r="M294" s="200">
        <f t="shared" si="111"/>
        <v>4.2367645574328747E-2</v>
      </c>
      <c r="N294" s="200">
        <f t="shared" si="111"/>
        <v>5.3946313663289724E-2</v>
      </c>
      <c r="O294" s="200">
        <f t="shared" si="111"/>
        <v>6.6764101023466096E-2</v>
      </c>
      <c r="P294" s="200">
        <f t="shared" si="111"/>
        <v>8.081424318721786E-2</v>
      </c>
      <c r="Q294" s="200">
        <f t="shared" si="111"/>
        <v>9.120618368128712E-2</v>
      </c>
      <c r="R294" s="200">
        <f t="shared" si="111"/>
        <v>0.10224772531637799</v>
      </c>
      <c r="S294" s="200">
        <f t="shared" si="111"/>
        <v>0.11392228691025141</v>
      </c>
      <c r="T294" s="200">
        <f t="shared" si="111"/>
        <v>0.12620521509632213</v>
      </c>
      <c r="U294" s="200">
        <f t="shared" si="111"/>
        <v>0.13909655095127621</v>
      </c>
      <c r="V294" s="200">
        <f t="shared" si="111"/>
        <v>0.1525911790837893</v>
      </c>
      <c r="W294" s="200">
        <f t="shared" si="111"/>
        <v>0.16664934049705796</v>
      </c>
      <c r="X294" s="200">
        <f t="shared" si="111"/>
        <v>0.18125185767098589</v>
      </c>
      <c r="Y294" s="200">
        <f t="shared" si="111"/>
        <v>0.19637395618920506</v>
      </c>
      <c r="Z294" s="200">
        <f t="shared" si="111"/>
        <v>0.21199024969756766</v>
      </c>
      <c r="AA294" s="200">
        <f t="shared" si="111"/>
        <v>0.21903153097602623</v>
      </c>
      <c r="AB294" s="200">
        <f t="shared" si="111"/>
        <v>0.22558032985784163</v>
      </c>
      <c r="AC294" s="200">
        <f t="shared" si="111"/>
        <v>0.2316032159889353</v>
      </c>
      <c r="AD294" s="200">
        <f t="shared" si="111"/>
        <v>0.23706059742761562</v>
      </c>
      <c r="AE294" s="200">
        <f t="shared" si="111"/>
        <v>0.24191565122228398</v>
      </c>
      <c r="AF294" s="200">
        <f t="shared" si="111"/>
        <v>0.24614830129811455</v>
      </c>
      <c r="AG294" s="200">
        <f t="shared" si="111"/>
        <v>0.24972754464451719</v>
      </c>
      <c r="AH294" s="200">
        <f t="shared" si="111"/>
        <v>0.25263344198159604</v>
      </c>
      <c r="AI294" s="200">
        <f t="shared" si="111"/>
        <v>0.25483832490330111</v>
      </c>
      <c r="AJ294" s="205">
        <f t="shared" si="111"/>
        <v>0.25633246953012623</v>
      </c>
    </row>
    <row r="295" spans="1:36" x14ac:dyDescent="0.3">
      <c r="A295" s="7" t="s">
        <v>149</v>
      </c>
      <c r="B295" s="76" t="s">
        <v>529</v>
      </c>
      <c r="C295" s="207">
        <f t="shared" ref="C295:AJ295" si="113">+C$131*C207</f>
        <v>62416.462038754857</v>
      </c>
      <c r="D295" s="199">
        <f t="shared" si="113"/>
        <v>61632.806617018046</v>
      </c>
      <c r="E295" s="199">
        <f t="shared" si="113"/>
        <v>64335.267983980033</v>
      </c>
      <c r="F295" s="199">
        <f t="shared" si="113"/>
        <v>62360.706946369653</v>
      </c>
      <c r="G295" s="199">
        <f t="shared" si="113"/>
        <v>64715.457869557082</v>
      </c>
      <c r="H295" s="199">
        <f t="shared" si="113"/>
        <v>64963.051375616124</v>
      </c>
      <c r="I295" s="199">
        <f t="shared" si="113"/>
        <v>71420.631482150871</v>
      </c>
      <c r="J295" s="199">
        <f t="shared" si="113"/>
        <v>72851.603345727446</v>
      </c>
      <c r="K295" s="199">
        <f t="shared" si="113"/>
        <v>74179.552772348776</v>
      </c>
      <c r="L295" s="199">
        <f t="shared" si="113"/>
        <v>75406.349264162724</v>
      </c>
      <c r="M295" s="199">
        <f t="shared" si="113"/>
        <v>76567.607435260754</v>
      </c>
      <c r="N295" s="199">
        <f t="shared" si="113"/>
        <v>77645.080807193808</v>
      </c>
      <c r="O295" s="199">
        <f t="shared" si="113"/>
        <v>78640.436524289224</v>
      </c>
      <c r="P295" s="199">
        <f t="shared" si="113"/>
        <v>79555.304397023341</v>
      </c>
      <c r="Q295" s="199">
        <f t="shared" si="113"/>
        <v>85704.54759108703</v>
      </c>
      <c r="R295" s="199">
        <f t="shared" si="113"/>
        <v>91957.248685662984</v>
      </c>
      <c r="S295" s="199">
        <f t="shared" si="113"/>
        <v>98293.635852215753</v>
      </c>
      <c r="T295" s="199">
        <f t="shared" si="113"/>
        <v>104690.05762780024</v>
      </c>
      <c r="U295" s="199">
        <f t="shared" si="113"/>
        <v>111145.8128130741</v>
      </c>
      <c r="V295" s="199">
        <f t="shared" si="113"/>
        <v>117656.04156782656</v>
      </c>
      <c r="W295" s="199">
        <f t="shared" si="113"/>
        <v>124190.46983863389</v>
      </c>
      <c r="X295" s="199">
        <f t="shared" si="113"/>
        <v>130737.3271977463</v>
      </c>
      <c r="Y295" s="199">
        <f t="shared" si="113"/>
        <v>137282.12381334807</v>
      </c>
      <c r="Z295" s="199">
        <f t="shared" si="113"/>
        <v>143811.42248877086</v>
      </c>
      <c r="AA295" s="199">
        <f t="shared" si="113"/>
        <v>153444.08012379464</v>
      </c>
      <c r="AB295" s="199">
        <f t="shared" si="113"/>
        <v>163242.13969771971</v>
      </c>
      <c r="AC295" s="199">
        <f t="shared" si="113"/>
        <v>173189.5423065745</v>
      </c>
      <c r="AD295" s="199">
        <f t="shared" si="113"/>
        <v>183263.77808038631</v>
      </c>
      <c r="AE295" s="199">
        <f t="shared" si="113"/>
        <v>193441.93021976683</v>
      </c>
      <c r="AF295" s="199">
        <f t="shared" si="113"/>
        <v>203712.21814117889</v>
      </c>
      <c r="AG295" s="199">
        <f t="shared" si="113"/>
        <v>214052.30450610354</v>
      </c>
      <c r="AH295" s="199">
        <f t="shared" si="113"/>
        <v>224446.88462771921</v>
      </c>
      <c r="AI295" s="199">
        <f t="shared" si="113"/>
        <v>234871.71170121539</v>
      </c>
      <c r="AJ295" s="203">
        <f t="shared" si="113"/>
        <v>245316.44653042383</v>
      </c>
    </row>
    <row r="296" spans="1:36" x14ac:dyDescent="0.3">
      <c r="A296" s="7" t="s">
        <v>464</v>
      </c>
      <c r="B296" s="76" t="s">
        <v>529</v>
      </c>
      <c r="C296" s="209">
        <f t="shared" ref="C296:AJ296" si="114">+C$141*C208</f>
        <v>0</v>
      </c>
      <c r="D296" s="201">
        <f t="shared" si="114"/>
        <v>0</v>
      </c>
      <c r="E296" s="201">
        <f t="shared" si="114"/>
        <v>0</v>
      </c>
      <c r="F296" s="201">
        <f t="shared" si="114"/>
        <v>0</v>
      </c>
      <c r="G296" s="201">
        <f t="shared" si="114"/>
        <v>0</v>
      </c>
      <c r="H296" s="201">
        <f t="shared" si="114"/>
        <v>0</v>
      </c>
      <c r="I296" s="201">
        <f t="shared" si="114"/>
        <v>193.77307521146219</v>
      </c>
      <c r="J296" s="201">
        <f t="shared" si="114"/>
        <v>394.18591365232936</v>
      </c>
      <c r="K296" s="201">
        <f t="shared" si="114"/>
        <v>600.3482075585722</v>
      </c>
      <c r="L296" s="201">
        <f t="shared" si="114"/>
        <v>811.39984351907253</v>
      </c>
      <c r="M296" s="201">
        <f t="shared" si="114"/>
        <v>1026.9630827856047</v>
      </c>
      <c r="N296" s="201">
        <f t="shared" si="114"/>
        <v>1246.1810529158911</v>
      </c>
      <c r="O296" s="201">
        <f t="shared" si="114"/>
        <v>1468.3836427618658</v>
      </c>
      <c r="P296" s="201">
        <f t="shared" si="114"/>
        <v>1692.925185423491</v>
      </c>
      <c r="Q296" s="201">
        <f t="shared" si="114"/>
        <v>1879.5553734681191</v>
      </c>
      <c r="R296" s="201">
        <f t="shared" si="114"/>
        <v>2074.1043247622597</v>
      </c>
      <c r="S296" s="201">
        <f t="shared" si="114"/>
        <v>2275.9681311283839</v>
      </c>
      <c r="T296" s="201">
        <f t="shared" si="114"/>
        <v>2484.4165938051237</v>
      </c>
      <c r="U296" s="201">
        <f t="shared" si="114"/>
        <v>2699.2373114543157</v>
      </c>
      <c r="V296" s="201">
        <f t="shared" si="114"/>
        <v>2920.1277969010671</v>
      </c>
      <c r="W296" s="201">
        <f t="shared" si="114"/>
        <v>3146.1451106655782</v>
      </c>
      <c r="X296" s="201">
        <f t="shared" si="114"/>
        <v>3376.7769358948385</v>
      </c>
      <c r="Y296" s="201">
        <f t="shared" si="114"/>
        <v>3611.4316796386202</v>
      </c>
      <c r="Z296" s="201">
        <f t="shared" si="114"/>
        <v>3849.533844009678</v>
      </c>
      <c r="AA296" s="201">
        <f t="shared" si="114"/>
        <v>4588.6460181795355</v>
      </c>
      <c r="AB296" s="201">
        <f t="shared" si="114"/>
        <v>5353.4719667759427</v>
      </c>
      <c r="AC296" s="201">
        <f t="shared" si="114"/>
        <v>6142.4700756550928</v>
      </c>
      <c r="AD296" s="201">
        <f t="shared" si="114"/>
        <v>6953.8362500318244</v>
      </c>
      <c r="AE296" s="201">
        <f t="shared" si="114"/>
        <v>7785.6759766169525</v>
      </c>
      <c r="AF296" s="201">
        <f t="shared" si="114"/>
        <v>8636.5018871549673</v>
      </c>
      <c r="AG296" s="201">
        <f t="shared" si="114"/>
        <v>9504.3929292418597</v>
      </c>
      <c r="AH296" s="201">
        <f t="shared" si="114"/>
        <v>10387.703672254511</v>
      </c>
      <c r="AI296" s="201">
        <f t="shared" si="114"/>
        <v>11284.366485142418</v>
      </c>
      <c r="AJ296" s="202">
        <f t="shared" si="114"/>
        <v>12192.951990550728</v>
      </c>
    </row>
    <row r="297" spans="1:36" x14ac:dyDescent="0.3">
      <c r="A297" s="7" t="s">
        <v>62</v>
      </c>
      <c r="B297" s="76" t="s">
        <v>529</v>
      </c>
      <c r="C297" s="207">
        <f t="shared" ref="C297:AJ297" si="115">+C$143*C209</f>
        <v>0</v>
      </c>
      <c r="D297" s="199">
        <f t="shared" si="115"/>
        <v>0</v>
      </c>
      <c r="E297" s="199">
        <f t="shared" si="115"/>
        <v>0</v>
      </c>
      <c r="F297" s="199">
        <f t="shared" si="115"/>
        <v>0</v>
      </c>
      <c r="G297" s="199">
        <f t="shared" si="115"/>
        <v>0</v>
      </c>
      <c r="H297" s="199">
        <f t="shared" si="115"/>
        <v>0</v>
      </c>
      <c r="I297" s="199">
        <f t="shared" si="115"/>
        <v>0</v>
      </c>
      <c r="J297" s="199">
        <f t="shared" si="115"/>
        <v>0</v>
      </c>
      <c r="K297" s="199">
        <f t="shared" si="115"/>
        <v>0</v>
      </c>
      <c r="L297" s="199">
        <f t="shared" si="115"/>
        <v>0</v>
      </c>
      <c r="M297" s="199">
        <f t="shared" si="115"/>
        <v>0</v>
      </c>
      <c r="N297" s="199">
        <f t="shared" si="115"/>
        <v>0</v>
      </c>
      <c r="O297" s="199">
        <f t="shared" si="115"/>
        <v>0</v>
      </c>
      <c r="P297" s="199">
        <f t="shared" si="115"/>
        <v>0</v>
      </c>
      <c r="Q297" s="199">
        <f t="shared" si="115"/>
        <v>0</v>
      </c>
      <c r="R297" s="199">
        <f t="shared" si="115"/>
        <v>0</v>
      </c>
      <c r="S297" s="199">
        <f t="shared" si="115"/>
        <v>0</v>
      </c>
      <c r="T297" s="199">
        <f t="shared" si="115"/>
        <v>0</v>
      </c>
      <c r="U297" s="199">
        <f t="shared" si="115"/>
        <v>0</v>
      </c>
      <c r="V297" s="199">
        <f t="shared" si="115"/>
        <v>0</v>
      </c>
      <c r="W297" s="199">
        <f t="shared" si="115"/>
        <v>0</v>
      </c>
      <c r="X297" s="199">
        <f t="shared" si="115"/>
        <v>0</v>
      </c>
      <c r="Y297" s="199">
        <f t="shared" si="115"/>
        <v>0</v>
      </c>
      <c r="Z297" s="199">
        <f t="shared" si="115"/>
        <v>0</v>
      </c>
      <c r="AA297" s="199">
        <f t="shared" si="115"/>
        <v>0</v>
      </c>
      <c r="AB297" s="199">
        <f t="shared" si="115"/>
        <v>0</v>
      </c>
      <c r="AC297" s="199">
        <f t="shared" si="115"/>
        <v>0</v>
      </c>
      <c r="AD297" s="199">
        <f t="shared" si="115"/>
        <v>0</v>
      </c>
      <c r="AE297" s="199">
        <f t="shared" si="115"/>
        <v>0</v>
      </c>
      <c r="AF297" s="199">
        <f t="shared" si="115"/>
        <v>0</v>
      </c>
      <c r="AG297" s="199">
        <f t="shared" si="115"/>
        <v>0</v>
      </c>
      <c r="AH297" s="199">
        <f t="shared" si="115"/>
        <v>0</v>
      </c>
      <c r="AI297" s="199">
        <f t="shared" si="115"/>
        <v>0</v>
      </c>
      <c r="AJ297" s="203">
        <f t="shared" si="115"/>
        <v>0</v>
      </c>
    </row>
    <row r="298" spans="1:36" x14ac:dyDescent="0.3">
      <c r="A298" s="7" t="s">
        <v>150</v>
      </c>
      <c r="B298" s="76" t="s">
        <v>529</v>
      </c>
      <c r="C298" s="206">
        <f t="shared" ref="C298:AJ298" si="116">+C$144*C210</f>
        <v>8031.0025204391777</v>
      </c>
      <c r="D298" s="198">
        <f t="shared" si="116"/>
        <v>8291.8493625094889</v>
      </c>
      <c r="E298" s="198">
        <f t="shared" si="116"/>
        <v>7907.0315221901574</v>
      </c>
      <c r="F298" s="198">
        <f t="shared" si="116"/>
        <v>4162.5075299359096</v>
      </c>
      <c r="G298" s="198">
        <f t="shared" si="116"/>
        <v>5492.7683220256822</v>
      </c>
      <c r="H298" s="198">
        <f t="shared" si="116"/>
        <v>6594.4891931505026</v>
      </c>
      <c r="I298" s="198">
        <f t="shared" si="116"/>
        <v>12892.407535578735</v>
      </c>
      <c r="J298" s="198">
        <f t="shared" si="116"/>
        <v>18443.352467433066</v>
      </c>
      <c r="K298" s="198">
        <f t="shared" si="116"/>
        <v>23713.956257093807</v>
      </c>
      <c r="L298" s="198">
        <f t="shared" si="116"/>
        <v>28676.562907226336</v>
      </c>
      <c r="M298" s="198">
        <f t="shared" si="116"/>
        <v>33323.171087688992</v>
      </c>
      <c r="N298" s="198">
        <f t="shared" si="116"/>
        <v>37630.976703810673</v>
      </c>
      <c r="O298" s="198">
        <f t="shared" si="116"/>
        <v>41587.385261054354</v>
      </c>
      <c r="P298" s="198">
        <f t="shared" si="116"/>
        <v>45183.347501038683</v>
      </c>
      <c r="Q298" s="198">
        <f t="shared" si="116"/>
        <v>47282.841400047932</v>
      </c>
      <c r="R298" s="198">
        <f t="shared" si="116"/>
        <v>48609.437650146814</v>
      </c>
      <c r="S298" s="198">
        <f t="shared" si="116"/>
        <v>49154.575883274287</v>
      </c>
      <c r="T298" s="198">
        <f t="shared" si="116"/>
        <v>48922.398790298364</v>
      </c>
      <c r="U298" s="198">
        <f t="shared" si="116"/>
        <v>47940.805395489595</v>
      </c>
      <c r="V298" s="198">
        <f t="shared" si="116"/>
        <v>46245.211911192513</v>
      </c>
      <c r="W298" s="198">
        <f t="shared" si="116"/>
        <v>43870.240434959946</v>
      </c>
      <c r="X298" s="198">
        <f t="shared" si="116"/>
        <v>40867.278990820152</v>
      </c>
      <c r="Y298" s="198">
        <f t="shared" si="116"/>
        <v>37293.832462086328</v>
      </c>
      <c r="Z298" s="198">
        <f t="shared" si="116"/>
        <v>33213.782593758995</v>
      </c>
      <c r="AA298" s="198">
        <f t="shared" si="116"/>
        <v>31825.80093089235</v>
      </c>
      <c r="AB298" s="198">
        <f t="shared" si="116"/>
        <v>30133.309238218651</v>
      </c>
      <c r="AC298" s="198">
        <f t="shared" si="116"/>
        <v>28151.905540201675</v>
      </c>
      <c r="AD298" s="198">
        <f t="shared" si="116"/>
        <v>25897.863910846678</v>
      </c>
      <c r="AE298" s="198">
        <f t="shared" si="116"/>
        <v>23389.310901952846</v>
      </c>
      <c r="AF298" s="198">
        <f t="shared" si="116"/>
        <v>20647.182182017819</v>
      </c>
      <c r="AG298" s="198">
        <f t="shared" si="116"/>
        <v>17692.143725491627</v>
      </c>
      <c r="AH298" s="198">
        <f t="shared" si="116"/>
        <v>14546.537130741664</v>
      </c>
      <c r="AI298" s="198">
        <f t="shared" si="116"/>
        <v>11232.803624603725</v>
      </c>
      <c r="AJ298" s="204">
        <f t="shared" si="116"/>
        <v>7774.7864385762923</v>
      </c>
    </row>
    <row r="299" spans="1:36" x14ac:dyDescent="0.3">
      <c r="A299" s="7" t="s">
        <v>151</v>
      </c>
      <c r="B299" s="76" t="s">
        <v>529</v>
      </c>
      <c r="C299" s="207">
        <f t="shared" ref="C299:AJ299" si="117">+C$144*C211</f>
        <v>53416.092120424975</v>
      </c>
      <c r="D299" s="199">
        <f t="shared" si="117"/>
        <v>51335.257758749925</v>
      </c>
      <c r="E299" s="199">
        <f t="shared" si="117"/>
        <v>54521.703407112051</v>
      </c>
      <c r="F299" s="199">
        <f t="shared" si="117"/>
        <v>45307.914143618829</v>
      </c>
      <c r="G299" s="199">
        <f t="shared" si="117"/>
        <v>49368.213174846896</v>
      </c>
      <c r="H299" s="199">
        <f t="shared" si="117"/>
        <v>52756.543136863176</v>
      </c>
      <c r="I299" s="199">
        <f t="shared" si="117"/>
        <v>54739.125798620211</v>
      </c>
      <c r="J299" s="199">
        <f t="shared" si="117"/>
        <v>52643.383633760692</v>
      </c>
      <c r="K299" s="199">
        <f t="shared" si="117"/>
        <v>50485.786526891548</v>
      </c>
      <c r="L299" s="199">
        <f t="shared" si="117"/>
        <v>48284.229925673717</v>
      </c>
      <c r="M299" s="199">
        <f t="shared" si="117"/>
        <v>46075.354189464997</v>
      </c>
      <c r="N299" s="199">
        <f t="shared" si="117"/>
        <v>43858.914329989348</v>
      </c>
      <c r="O299" s="199">
        <f t="shared" si="117"/>
        <v>41646.97502165004</v>
      </c>
      <c r="P299" s="199">
        <f t="shared" si="117"/>
        <v>39450.40549939499</v>
      </c>
      <c r="Q299" s="199">
        <f t="shared" si="117"/>
        <v>36408.640663405386</v>
      </c>
      <c r="R299" s="199">
        <f t="shared" si="117"/>
        <v>33315.20729893884</v>
      </c>
      <c r="S299" s="199">
        <f t="shared" si="117"/>
        <v>30211.125846107709</v>
      </c>
      <c r="T299" s="199">
        <f t="shared" si="117"/>
        <v>27132.468488837341</v>
      </c>
      <c r="U299" s="199">
        <f t="shared" si="117"/>
        <v>24116.875163393845</v>
      </c>
      <c r="V299" s="199">
        <f t="shared" si="117"/>
        <v>21194.215565792758</v>
      </c>
      <c r="W299" s="199">
        <f t="shared" si="117"/>
        <v>18385.098141419578</v>
      </c>
      <c r="X299" s="199">
        <f t="shared" si="117"/>
        <v>15710.357007508412</v>
      </c>
      <c r="Y299" s="199">
        <f t="shared" si="117"/>
        <v>13186.411888521337</v>
      </c>
      <c r="Z299" s="199">
        <f t="shared" si="117"/>
        <v>10826.222736818376</v>
      </c>
      <c r="AA299" s="199">
        <f t="shared" si="117"/>
        <v>9581.7339840783425</v>
      </c>
      <c r="AB299" s="199">
        <f t="shared" si="117"/>
        <v>8393.056118934508</v>
      </c>
      <c r="AC299" s="199">
        <f t="shared" si="117"/>
        <v>7263.9231353436453</v>
      </c>
      <c r="AD299" s="199">
        <f t="shared" si="117"/>
        <v>6197.1120202256079</v>
      </c>
      <c r="AE299" s="199">
        <f t="shared" si="117"/>
        <v>5194.8773160299324</v>
      </c>
      <c r="AF299" s="199">
        <f t="shared" si="117"/>
        <v>4259.1873821351483</v>
      </c>
      <c r="AG299" s="199">
        <f t="shared" si="117"/>
        <v>3391.0943815834739</v>
      </c>
      <c r="AH299" s="199">
        <f t="shared" si="117"/>
        <v>2591.2581108288286</v>
      </c>
      <c r="AI299" s="199">
        <f t="shared" si="117"/>
        <v>1859.7023046896863</v>
      </c>
      <c r="AJ299" s="203">
        <f t="shared" si="117"/>
        <v>1196.1209905501989</v>
      </c>
    </row>
    <row r="300" spans="1:36" x14ac:dyDescent="0.3">
      <c r="A300" s="7" t="s">
        <v>152</v>
      </c>
      <c r="B300" s="76" t="s">
        <v>529</v>
      </c>
      <c r="C300" s="207">
        <f t="shared" ref="C300:AJ300" si="118">+C$144*C212</f>
        <v>193808.70842435499</v>
      </c>
      <c r="D300" s="199">
        <f t="shared" si="118"/>
        <v>190042.34760907784</v>
      </c>
      <c r="E300" s="199">
        <f t="shared" si="118"/>
        <v>200024.93039894002</v>
      </c>
      <c r="F300" s="199">
        <f t="shared" si="118"/>
        <v>170987.69249265405</v>
      </c>
      <c r="G300" s="199">
        <f t="shared" si="118"/>
        <v>182933.88229308408</v>
      </c>
      <c r="H300" s="199">
        <f t="shared" si="118"/>
        <v>188262.35296608042</v>
      </c>
      <c r="I300" s="199">
        <f t="shared" si="118"/>
        <v>192425.09813218075</v>
      </c>
      <c r="J300" s="199">
        <f t="shared" si="118"/>
        <v>182148.45988301083</v>
      </c>
      <c r="K300" s="199">
        <f t="shared" si="118"/>
        <v>171782.30799019596</v>
      </c>
      <c r="L300" s="199">
        <f t="shared" si="118"/>
        <v>161404.89107449111</v>
      </c>
      <c r="M300" s="199">
        <f t="shared" si="118"/>
        <v>151153.01652595733</v>
      </c>
      <c r="N300" s="199">
        <f t="shared" si="118"/>
        <v>141036.77177197309</v>
      </c>
      <c r="O300" s="199">
        <f t="shared" si="118"/>
        <v>131105.9978043352</v>
      </c>
      <c r="P300" s="199">
        <f t="shared" si="118"/>
        <v>121404.49130331965</v>
      </c>
      <c r="Q300" s="199">
        <f t="shared" si="118"/>
        <v>109356.3458122757</v>
      </c>
      <c r="R300" s="199">
        <f t="shared" si="118"/>
        <v>97492.734623784825</v>
      </c>
      <c r="S300" s="199">
        <f t="shared" si="118"/>
        <v>85966.628115528074</v>
      </c>
      <c r="T300" s="199">
        <f t="shared" si="118"/>
        <v>74906.926608376147</v>
      </c>
      <c r="U300" s="199">
        <f t="shared" si="118"/>
        <v>64436.784534881335</v>
      </c>
      <c r="V300" s="199">
        <f t="shared" si="118"/>
        <v>54647.54234066893</v>
      </c>
      <c r="W300" s="199">
        <f t="shared" si="118"/>
        <v>45597.316609461544</v>
      </c>
      <c r="X300" s="199">
        <f t="shared" si="118"/>
        <v>37336.972786739832</v>
      </c>
      <c r="Y300" s="199">
        <f t="shared" si="118"/>
        <v>29898.413648649934</v>
      </c>
      <c r="Z300" s="199">
        <f t="shared" si="118"/>
        <v>23297.918164829774</v>
      </c>
      <c r="AA300" s="199">
        <f t="shared" si="118"/>
        <v>19450.153377468847</v>
      </c>
      <c r="AB300" s="199">
        <f t="shared" si="118"/>
        <v>15951.479697622768</v>
      </c>
      <c r="AC300" s="199">
        <f t="shared" si="118"/>
        <v>12807.938710825349</v>
      </c>
      <c r="AD300" s="199">
        <f t="shared" si="118"/>
        <v>10021.773925779507</v>
      </c>
      <c r="AE300" s="199">
        <f t="shared" si="118"/>
        <v>7592.4414058209422</v>
      </c>
      <c r="AF300" s="199">
        <f t="shared" si="118"/>
        <v>5517.0066216071282</v>
      </c>
      <c r="AG300" s="199">
        <f t="shared" si="118"/>
        <v>3789.3402754355002</v>
      </c>
      <c r="AH300" s="199">
        <f t="shared" si="118"/>
        <v>2401.0827609729822</v>
      </c>
      <c r="AI300" s="199">
        <f t="shared" si="118"/>
        <v>1341.5184542902414</v>
      </c>
      <c r="AJ300" s="203">
        <f t="shared" si="118"/>
        <v>598.06049527509947</v>
      </c>
    </row>
    <row r="301" spans="1:36" x14ac:dyDescent="0.3">
      <c r="A301" s="7" t="s">
        <v>153</v>
      </c>
      <c r="B301" s="76" t="s">
        <v>529</v>
      </c>
      <c r="C301" s="208">
        <f t="shared" ref="C301:AJ301" si="119">+C$144*C213</f>
        <v>4574.8871444727565</v>
      </c>
      <c r="D301" s="200">
        <f t="shared" si="119"/>
        <v>4635.3230888372409</v>
      </c>
      <c r="E301" s="200">
        <f t="shared" si="119"/>
        <v>4082.9312757892039</v>
      </c>
      <c r="F301" s="200">
        <f t="shared" si="119"/>
        <v>2942.7991573026434</v>
      </c>
      <c r="G301" s="200">
        <f t="shared" si="119"/>
        <v>3399.6450954354082</v>
      </c>
      <c r="H301" s="200">
        <f t="shared" si="119"/>
        <v>3702.5161203829853</v>
      </c>
      <c r="I301" s="200">
        <f t="shared" si="119"/>
        <v>5673.1213834436276</v>
      </c>
      <c r="J301" s="200">
        <f t="shared" si="119"/>
        <v>7285.704006733341</v>
      </c>
      <c r="K301" s="200">
        <f t="shared" si="119"/>
        <v>8811.4221948465565</v>
      </c>
      <c r="L301" s="200">
        <f t="shared" si="119"/>
        <v>10242.482793536432</v>
      </c>
      <c r="M301" s="200">
        <f t="shared" si="119"/>
        <v>11577.648691595246</v>
      </c>
      <c r="N301" s="200">
        <f t="shared" si="119"/>
        <v>12810.00878741747</v>
      </c>
      <c r="O301" s="200">
        <f t="shared" si="119"/>
        <v>13936.140714634952</v>
      </c>
      <c r="P301" s="200">
        <f t="shared" si="119"/>
        <v>14953.656645780546</v>
      </c>
      <c r="Q301" s="200">
        <f t="shared" si="119"/>
        <v>15490.831408529897</v>
      </c>
      <c r="R301" s="200">
        <f t="shared" si="119"/>
        <v>15792.366150732661</v>
      </c>
      <c r="S301" s="200">
        <f t="shared" si="119"/>
        <v>15856.996191906457</v>
      </c>
      <c r="T301" s="200">
        <f t="shared" si="119"/>
        <v>15687.142241730679</v>
      </c>
      <c r="U301" s="200">
        <f t="shared" si="119"/>
        <v>15292.467150869505</v>
      </c>
      <c r="V301" s="200">
        <f t="shared" si="119"/>
        <v>14684.658042167348</v>
      </c>
      <c r="W301" s="200">
        <f t="shared" si="119"/>
        <v>13874.862118907748</v>
      </c>
      <c r="X301" s="200">
        <f t="shared" si="119"/>
        <v>12879.309207453451</v>
      </c>
      <c r="Y301" s="200">
        <f t="shared" si="119"/>
        <v>11715.93803855139</v>
      </c>
      <c r="Z301" s="200">
        <f t="shared" si="119"/>
        <v>10404.505828766783</v>
      </c>
      <c r="AA301" s="200">
        <f t="shared" si="119"/>
        <v>9944.0914114484021</v>
      </c>
      <c r="AB301" s="200">
        <f t="shared" si="119"/>
        <v>9393.3017893490778</v>
      </c>
      <c r="AC301" s="200">
        <f t="shared" si="119"/>
        <v>8756.9795085395726</v>
      </c>
      <c r="AD301" s="200">
        <f t="shared" si="119"/>
        <v>8040.1408149457266</v>
      </c>
      <c r="AE301" s="200">
        <f t="shared" si="119"/>
        <v>7248.3458333623257</v>
      </c>
      <c r="AF301" s="200">
        <f t="shared" si="119"/>
        <v>6387.995799114995</v>
      </c>
      <c r="AG301" s="200">
        <f t="shared" si="119"/>
        <v>5465.3806749950054</v>
      </c>
      <c r="AH301" s="200">
        <f t="shared" si="119"/>
        <v>4487.2849730422631</v>
      </c>
      <c r="AI301" s="200">
        <f t="shared" si="119"/>
        <v>3460.502792951866</v>
      </c>
      <c r="AJ301" s="205">
        <f t="shared" si="119"/>
        <v>2392.2419811003979</v>
      </c>
    </row>
    <row r="302" spans="1:36" x14ac:dyDescent="0.3">
      <c r="A302" s="7" t="s">
        <v>63</v>
      </c>
      <c r="B302" s="76" t="s">
        <v>529</v>
      </c>
      <c r="C302" s="206">
        <f>+C$145*C214</f>
        <v>686.36883987698934</v>
      </c>
      <c r="D302" s="198">
        <f t="shared" ref="D302:AJ302" si="120">+D$145*D214</f>
        <v>727.69040801556798</v>
      </c>
      <c r="E302" s="198">
        <f t="shared" si="120"/>
        <v>813.06146256881004</v>
      </c>
      <c r="F302" s="198">
        <f t="shared" si="120"/>
        <v>939.7902313480439</v>
      </c>
      <c r="G302" s="198">
        <f t="shared" si="120"/>
        <v>1116.503044484399</v>
      </c>
      <c r="H302" s="198">
        <f t="shared" si="120"/>
        <v>1506.0273710148738</v>
      </c>
      <c r="I302" s="198">
        <f t="shared" si="120"/>
        <v>1707.9572236396805</v>
      </c>
      <c r="J302" s="198">
        <f t="shared" si="120"/>
        <v>1785.4532262062939</v>
      </c>
      <c r="K302" s="198">
        <f t="shared" si="120"/>
        <v>1852.3461248272513</v>
      </c>
      <c r="L302" s="198">
        <f t="shared" si="120"/>
        <v>1908.4803949395953</v>
      </c>
      <c r="M302" s="198">
        <f t="shared" si="120"/>
        <v>1954.6659178914588</v>
      </c>
      <c r="N302" s="198">
        <f t="shared" si="120"/>
        <v>1990.4414097481945</v>
      </c>
      <c r="O302" s="198">
        <f t="shared" si="120"/>
        <v>2015.9212476961225</v>
      </c>
      <c r="P302" s="198">
        <f t="shared" si="120"/>
        <v>2031.290200221476</v>
      </c>
      <c r="Q302" s="198">
        <f t="shared" si="120"/>
        <v>2283.0545628673199</v>
      </c>
      <c r="R302" s="198">
        <f t="shared" si="120"/>
        <v>2507.8760115854238</v>
      </c>
      <c r="S302" s="198">
        <f t="shared" si="120"/>
        <v>2703.5949670330169</v>
      </c>
      <c r="T302" s="198">
        <f t="shared" si="120"/>
        <v>2868.5549344630408</v>
      </c>
      <c r="U302" s="198">
        <f t="shared" si="120"/>
        <v>3002.3018890562389</v>
      </c>
      <c r="V302" s="198">
        <f t="shared" si="120"/>
        <v>3104.7684183032707</v>
      </c>
      <c r="W302" s="198">
        <f t="shared" si="120"/>
        <v>3175.6672447327132</v>
      </c>
      <c r="X302" s="198">
        <f t="shared" si="120"/>
        <v>3215.6342453358579</v>
      </c>
      <c r="Y302" s="198">
        <f t="shared" si="120"/>
        <v>3225.6064512946864</v>
      </c>
      <c r="Z302" s="198">
        <f t="shared" si="120"/>
        <v>3206.8752096221747</v>
      </c>
      <c r="AA302" s="198">
        <f t="shared" si="120"/>
        <v>2876.488064859393</v>
      </c>
      <c r="AB302" s="198">
        <f t="shared" si="120"/>
        <v>2562.5526515160441</v>
      </c>
      <c r="AC302" s="198">
        <f t="shared" si="120"/>
        <v>2266.0119393173418</v>
      </c>
      <c r="AD302" s="198">
        <f t="shared" si="120"/>
        <v>1987.5277717965555</v>
      </c>
      <c r="AE302" s="198">
        <f t="shared" si="120"/>
        <v>1727.6107880312634</v>
      </c>
      <c r="AF302" s="198">
        <f t="shared" si="120"/>
        <v>1486.7041000659697</v>
      </c>
      <c r="AG302" s="198">
        <f t="shared" si="120"/>
        <v>1264.97748811018</v>
      </c>
      <c r="AH302" s="198">
        <f t="shared" si="120"/>
        <v>1062.4996184549893</v>
      </c>
      <c r="AI302" s="198">
        <f t="shared" si="120"/>
        <v>879.14710862088793</v>
      </c>
      <c r="AJ302" s="204">
        <f t="shared" si="120"/>
        <v>714.72527361418452</v>
      </c>
    </row>
    <row r="303" spans="1:36" x14ac:dyDescent="0.3">
      <c r="A303" s="7" t="s">
        <v>465</v>
      </c>
      <c r="B303" s="76" t="s">
        <v>529</v>
      </c>
      <c r="C303" s="208">
        <f t="shared" ref="C303:AJ303" si="121">+C$145*C215</f>
        <v>0</v>
      </c>
      <c r="D303" s="200">
        <f t="shared" si="121"/>
        <v>0</v>
      </c>
      <c r="E303" s="200">
        <f t="shared" si="121"/>
        <v>0</v>
      </c>
      <c r="F303" s="200">
        <f t="shared" si="121"/>
        <v>0</v>
      </c>
      <c r="G303" s="200">
        <f t="shared" si="121"/>
        <v>0</v>
      </c>
      <c r="H303" s="200">
        <f t="shared" si="121"/>
        <v>0</v>
      </c>
      <c r="I303" s="200">
        <f t="shared" si="121"/>
        <v>43.793774965120008</v>
      </c>
      <c r="J303" s="200">
        <f t="shared" si="121"/>
        <v>93.971222431910206</v>
      </c>
      <c r="K303" s="200">
        <f t="shared" si="121"/>
        <v>150.19022633734465</v>
      </c>
      <c r="L303" s="200">
        <f t="shared" si="121"/>
        <v>212.05337721551058</v>
      </c>
      <c r="M303" s="200">
        <f t="shared" si="121"/>
        <v>279.2379882702084</v>
      </c>
      <c r="N303" s="200">
        <f t="shared" si="121"/>
        <v>351.25436642615182</v>
      </c>
      <c r="O303" s="200">
        <f t="shared" si="121"/>
        <v>427.61965860220778</v>
      </c>
      <c r="P303" s="200">
        <f t="shared" si="121"/>
        <v>507.82255005536894</v>
      </c>
      <c r="Q303" s="200">
        <f t="shared" si="121"/>
        <v>662.82229244535085</v>
      </c>
      <c r="R303" s="200">
        <f t="shared" si="121"/>
        <v>835.95867052847461</v>
      </c>
      <c r="S303" s="200">
        <f t="shared" si="121"/>
        <v>1025.50153921942</v>
      </c>
      <c r="T303" s="200">
        <f t="shared" si="121"/>
        <v>1229.3806861984458</v>
      </c>
      <c r="U303" s="200">
        <f t="shared" si="121"/>
        <v>1445.5527613974484</v>
      </c>
      <c r="V303" s="200">
        <f t="shared" si="121"/>
        <v>1671.7983790863764</v>
      </c>
      <c r="W303" s="200">
        <f t="shared" si="121"/>
        <v>1905.4003468396281</v>
      </c>
      <c r="X303" s="200">
        <f t="shared" si="121"/>
        <v>2143.7561635572383</v>
      </c>
      <c r="Y303" s="200">
        <f t="shared" si="121"/>
        <v>2384.1438987830284</v>
      </c>
      <c r="Z303" s="200">
        <f t="shared" si="121"/>
        <v>2623.8069896908701</v>
      </c>
      <c r="AA303" s="200">
        <f t="shared" si="121"/>
        <v>2602.5368205870695</v>
      </c>
      <c r="AB303" s="200">
        <f t="shared" si="121"/>
        <v>2562.5526515160441</v>
      </c>
      <c r="AC303" s="200">
        <f t="shared" si="121"/>
        <v>2504.5395118770621</v>
      </c>
      <c r="AD303" s="200">
        <f t="shared" si="121"/>
        <v>2429.2006099735672</v>
      </c>
      <c r="AE303" s="200">
        <f t="shared" si="121"/>
        <v>2337.3557720422968</v>
      </c>
      <c r="AF303" s="200">
        <f t="shared" si="121"/>
        <v>2230.0561500989534</v>
      </c>
      <c r="AG303" s="200">
        <f t="shared" si="121"/>
        <v>2108.2958135169665</v>
      </c>
      <c r="AH303" s="200">
        <f t="shared" si="121"/>
        <v>1973.2135771306946</v>
      </c>
      <c r="AI303" s="200">
        <f t="shared" si="121"/>
        <v>1825.9209179049205</v>
      </c>
      <c r="AJ303" s="205">
        <f t="shared" si="121"/>
        <v>1667.6923050997639</v>
      </c>
    </row>
    <row r="304" spans="1:36" x14ac:dyDescent="0.3">
      <c r="A304" s="7" t="s">
        <v>154</v>
      </c>
      <c r="B304" s="76" t="s">
        <v>529</v>
      </c>
      <c r="C304" s="206">
        <f t="shared" ref="C304:AJ304" si="122">+C$146*C216</f>
        <v>147.10453149556136</v>
      </c>
      <c r="D304" s="198">
        <f t="shared" si="122"/>
        <v>271.70802222331054</v>
      </c>
      <c r="E304" s="198">
        <f t="shared" si="122"/>
        <v>407.16601516322226</v>
      </c>
      <c r="F304" s="198">
        <f t="shared" si="122"/>
        <v>321.53936977505128</v>
      </c>
      <c r="G304" s="198">
        <f t="shared" si="122"/>
        <v>859.65515262402823</v>
      </c>
      <c r="H304" s="198">
        <f t="shared" si="122"/>
        <v>1267.7654607376166</v>
      </c>
      <c r="I304" s="198">
        <f t="shared" si="122"/>
        <v>1402.3099309730082</v>
      </c>
      <c r="J304" s="198">
        <f t="shared" si="122"/>
        <v>1437.5670076615779</v>
      </c>
      <c r="K304" s="198">
        <f t="shared" si="122"/>
        <v>1469.5231768363744</v>
      </c>
      <c r="L304" s="198">
        <f t="shared" si="122"/>
        <v>1498.1316420539119</v>
      </c>
      <c r="M304" s="198">
        <f t="shared" si="122"/>
        <v>1524.0314531522149</v>
      </c>
      <c r="N304" s="198">
        <f t="shared" si="122"/>
        <v>1546.8044482723935</v>
      </c>
      <c r="O304" s="198">
        <f t="shared" si="122"/>
        <v>1566.438158164618</v>
      </c>
      <c r="P304" s="198">
        <f t="shared" si="122"/>
        <v>1582.9299829866802</v>
      </c>
      <c r="Q304" s="198">
        <f t="shared" si="122"/>
        <v>1498.0558917621065</v>
      </c>
      <c r="R304" s="198">
        <f t="shared" si="122"/>
        <v>1407.2020338299542</v>
      </c>
      <c r="S304" s="198">
        <f t="shared" si="122"/>
        <v>1311.6381857444649</v>
      </c>
      <c r="T304" s="198">
        <f t="shared" si="122"/>
        <v>1212.5401525609534</v>
      </c>
      <c r="U304" s="198">
        <f t="shared" si="122"/>
        <v>1111.2781923088692</v>
      </c>
      <c r="V304" s="198">
        <f t="shared" si="122"/>
        <v>1009.0075526707134</v>
      </c>
      <c r="W304" s="198">
        <f t="shared" si="122"/>
        <v>906.56326179458904</v>
      </c>
      <c r="X304" s="198">
        <f t="shared" si="122"/>
        <v>804.89035415317369</v>
      </c>
      <c r="Y304" s="198">
        <f t="shared" si="122"/>
        <v>704.82238531598978</v>
      </c>
      <c r="Z304" s="198">
        <f t="shared" si="122"/>
        <v>607.11615435439296</v>
      </c>
      <c r="AA304" s="198">
        <f t="shared" si="122"/>
        <v>550.78259313464446</v>
      </c>
      <c r="AB304" s="198">
        <f t="shared" si="122"/>
        <v>494.72531867670057</v>
      </c>
      <c r="AC304" s="198">
        <f t="shared" si="122"/>
        <v>439.18342262380156</v>
      </c>
      <c r="AD304" s="198">
        <f t="shared" si="122"/>
        <v>384.36394316129372</v>
      </c>
      <c r="AE304" s="198">
        <f t="shared" si="122"/>
        <v>330.46525798595167</v>
      </c>
      <c r="AF304" s="198">
        <f t="shared" si="122"/>
        <v>277.69131967916923</v>
      </c>
      <c r="AG304" s="198">
        <f t="shared" si="122"/>
        <v>226.21001408169221</v>
      </c>
      <c r="AH304" s="198">
        <f t="shared" si="122"/>
        <v>176.18406159945539</v>
      </c>
      <c r="AI304" s="198">
        <f t="shared" si="122"/>
        <v>127.75293346317827</v>
      </c>
      <c r="AJ304" s="204">
        <f t="shared" si="122"/>
        <v>81.051319688206476</v>
      </c>
    </row>
    <row r="305" spans="1:36" x14ac:dyDescent="0.3">
      <c r="A305" s="7" t="s">
        <v>64</v>
      </c>
      <c r="B305" s="76" t="s">
        <v>529</v>
      </c>
      <c r="C305" s="207">
        <f t="shared" ref="C305:AJ305" si="123">+C$146*C217</f>
        <v>11871.141364447829</v>
      </c>
      <c r="D305" s="199">
        <f t="shared" si="123"/>
        <v>12349.641873084023</v>
      </c>
      <c r="E305" s="199">
        <f t="shared" si="123"/>
        <v>13047.491130739458</v>
      </c>
      <c r="F305" s="199">
        <f t="shared" si="123"/>
        <v>11810.743728726942</v>
      </c>
      <c r="G305" s="199">
        <f t="shared" si="123"/>
        <v>14996.759853223852</v>
      </c>
      <c r="H305" s="199">
        <f t="shared" si="123"/>
        <v>14795.690833551473</v>
      </c>
      <c r="I305" s="199">
        <f t="shared" si="123"/>
        <v>15821.796248635192</v>
      </c>
      <c r="J305" s="199">
        <f t="shared" si="123"/>
        <v>15660.063087646844</v>
      </c>
      <c r="K305" s="199">
        <f t="shared" si="123"/>
        <v>15434.438477586125</v>
      </c>
      <c r="L305" s="199">
        <f t="shared" si="123"/>
        <v>15148.19145207473</v>
      </c>
      <c r="M305" s="199">
        <f t="shared" si="123"/>
        <v>14811.353269569481</v>
      </c>
      <c r="N305" s="199">
        <f t="shared" si="123"/>
        <v>14423.113714829255</v>
      </c>
      <c r="O305" s="199">
        <f t="shared" si="123"/>
        <v>13986.965535990636</v>
      </c>
      <c r="P305" s="199">
        <f t="shared" si="123"/>
        <v>13506.527984497059</v>
      </c>
      <c r="Q305" s="199">
        <f t="shared" si="123"/>
        <v>12186.43242742859</v>
      </c>
      <c r="R305" s="199">
        <f t="shared" si="123"/>
        <v>10885.839910318269</v>
      </c>
      <c r="S305" s="199">
        <f t="shared" si="123"/>
        <v>9621.5551779027846</v>
      </c>
      <c r="T305" s="199">
        <f t="shared" si="123"/>
        <v>8407.7390100249995</v>
      </c>
      <c r="U305" s="199">
        <f t="shared" si="123"/>
        <v>7257.9655556573607</v>
      </c>
      <c r="V305" s="199">
        <f t="shared" si="123"/>
        <v>6182.306005345582</v>
      </c>
      <c r="W305" s="199">
        <f t="shared" si="123"/>
        <v>5187.145123773912</v>
      </c>
      <c r="X305" s="199">
        <f t="shared" si="123"/>
        <v>4278.1043520069852</v>
      </c>
      <c r="Y305" s="199">
        <f t="shared" si="123"/>
        <v>3458.7198871670344</v>
      </c>
      <c r="Z305" s="199">
        <f t="shared" si="123"/>
        <v>2730.8147553749814</v>
      </c>
      <c r="AA305" s="199">
        <f t="shared" si="123"/>
        <v>2251.3229379099034</v>
      </c>
      <c r="AB305" s="199">
        <f t="shared" si="123"/>
        <v>1818.4518058708954</v>
      </c>
      <c r="AC305" s="199">
        <f t="shared" si="123"/>
        <v>1432.8570635992496</v>
      </c>
      <c r="AD305" s="199">
        <f t="shared" si="123"/>
        <v>1094.705963175802</v>
      </c>
      <c r="AE305" s="199">
        <f t="shared" si="123"/>
        <v>803.79766345455369</v>
      </c>
      <c r="AF305" s="199">
        <f t="shared" si="123"/>
        <v>559.60720005764597</v>
      </c>
      <c r="AG305" s="199">
        <f t="shared" si="123"/>
        <v>361.20463949627867</v>
      </c>
      <c r="AH305" s="199">
        <f t="shared" si="123"/>
        <v>207.36436087393028</v>
      </c>
      <c r="AI305" s="199">
        <f t="shared" si="123"/>
        <v>96.559934034870835</v>
      </c>
      <c r="AJ305" s="203">
        <f t="shared" si="123"/>
        <v>27.017106562735496</v>
      </c>
    </row>
    <row r="306" spans="1:36" x14ac:dyDescent="0.3">
      <c r="A306" s="7" t="s">
        <v>155</v>
      </c>
      <c r="B306" s="76" t="s">
        <v>529</v>
      </c>
      <c r="C306" s="207">
        <f t="shared" ref="C306:AJ306" si="124">+C$146*C218</f>
        <v>0</v>
      </c>
      <c r="D306" s="199">
        <f t="shared" si="124"/>
        <v>0</v>
      </c>
      <c r="E306" s="199">
        <f t="shared" si="124"/>
        <v>0</v>
      </c>
      <c r="F306" s="199">
        <f t="shared" si="124"/>
        <v>0</v>
      </c>
      <c r="G306" s="199">
        <f t="shared" si="124"/>
        <v>0</v>
      </c>
      <c r="H306" s="199">
        <f t="shared" si="124"/>
        <v>0</v>
      </c>
      <c r="I306" s="199">
        <f t="shared" si="124"/>
        <v>0</v>
      </c>
      <c r="J306" s="199">
        <f t="shared" si="124"/>
        <v>0</v>
      </c>
      <c r="K306" s="199">
        <f t="shared" si="124"/>
        <v>0</v>
      </c>
      <c r="L306" s="199">
        <f t="shared" si="124"/>
        <v>0</v>
      </c>
      <c r="M306" s="199">
        <f t="shared" si="124"/>
        <v>0</v>
      </c>
      <c r="N306" s="199">
        <f t="shared" si="124"/>
        <v>0</v>
      </c>
      <c r="O306" s="199">
        <f t="shared" si="124"/>
        <v>0</v>
      </c>
      <c r="P306" s="199">
        <f t="shared" si="124"/>
        <v>0</v>
      </c>
      <c r="Q306" s="199">
        <f t="shared" si="124"/>
        <v>0</v>
      </c>
      <c r="R306" s="199">
        <f t="shared" si="124"/>
        <v>0</v>
      </c>
      <c r="S306" s="199">
        <f t="shared" si="124"/>
        <v>0</v>
      </c>
      <c r="T306" s="199">
        <f t="shared" si="124"/>
        <v>0</v>
      </c>
      <c r="U306" s="199">
        <f t="shared" si="124"/>
        <v>0</v>
      </c>
      <c r="V306" s="199">
        <f t="shared" si="124"/>
        <v>0</v>
      </c>
      <c r="W306" s="199">
        <f t="shared" si="124"/>
        <v>0</v>
      </c>
      <c r="X306" s="199">
        <f t="shared" si="124"/>
        <v>0</v>
      </c>
      <c r="Y306" s="199">
        <f t="shared" si="124"/>
        <v>0</v>
      </c>
      <c r="Z306" s="199">
        <f t="shared" si="124"/>
        <v>0</v>
      </c>
      <c r="AA306" s="199">
        <f t="shared" si="124"/>
        <v>0</v>
      </c>
      <c r="AB306" s="199">
        <f t="shared" si="124"/>
        <v>0</v>
      </c>
      <c r="AC306" s="199">
        <f t="shared" si="124"/>
        <v>0</v>
      </c>
      <c r="AD306" s="199">
        <f t="shared" si="124"/>
        <v>0</v>
      </c>
      <c r="AE306" s="199">
        <f t="shared" si="124"/>
        <v>0</v>
      </c>
      <c r="AF306" s="199">
        <f t="shared" si="124"/>
        <v>0</v>
      </c>
      <c r="AG306" s="199">
        <f t="shared" si="124"/>
        <v>0</v>
      </c>
      <c r="AH306" s="199">
        <f t="shared" si="124"/>
        <v>0</v>
      </c>
      <c r="AI306" s="199">
        <f t="shared" si="124"/>
        <v>0</v>
      </c>
      <c r="AJ306" s="203">
        <f t="shared" si="124"/>
        <v>0</v>
      </c>
    </row>
    <row r="307" spans="1:36" x14ac:dyDescent="0.3">
      <c r="A307" s="7" t="s">
        <v>156</v>
      </c>
      <c r="B307" s="76" t="s">
        <v>529</v>
      </c>
      <c r="C307" s="207">
        <f t="shared" ref="C307:AJ307" si="125">+C$146*C219</f>
        <v>104.14986523585574</v>
      </c>
      <c r="D307" s="199">
        <f t="shared" si="125"/>
        <v>111.19121161962298</v>
      </c>
      <c r="E307" s="199">
        <f t="shared" si="125"/>
        <v>80.710809799053635</v>
      </c>
      <c r="F307" s="199">
        <f t="shared" si="125"/>
        <v>54.72679536926119</v>
      </c>
      <c r="G307" s="199">
        <f t="shared" si="125"/>
        <v>109.52977629256763</v>
      </c>
      <c r="H307" s="199">
        <f t="shared" si="125"/>
        <v>110.07770010304888</v>
      </c>
      <c r="I307" s="199">
        <f t="shared" si="125"/>
        <v>245.57576519013719</v>
      </c>
      <c r="J307" s="199">
        <f t="shared" si="125"/>
        <v>379.07163764160583</v>
      </c>
      <c r="K307" s="199">
        <f t="shared" si="125"/>
        <v>518.05334982120235</v>
      </c>
      <c r="L307" s="199">
        <f t="shared" si="125"/>
        <v>661.64868607350331</v>
      </c>
      <c r="M307" s="199">
        <f t="shared" si="125"/>
        <v>809.32761735874919</v>
      </c>
      <c r="N307" s="199">
        <f t="shared" si="125"/>
        <v>960.12769372315813</v>
      </c>
      <c r="O307" s="199">
        <f t="shared" si="125"/>
        <v>1113.2199357199324</v>
      </c>
      <c r="P307" s="199">
        <f t="shared" si="125"/>
        <v>1267.7736448260398</v>
      </c>
      <c r="Q307" s="199">
        <f t="shared" si="125"/>
        <v>1335.3955433468877</v>
      </c>
      <c r="R307" s="199">
        <f t="shared" si="125"/>
        <v>1382.1798692681916</v>
      </c>
      <c r="S307" s="199">
        <f t="shared" si="125"/>
        <v>1407.7850512342204</v>
      </c>
      <c r="T307" s="199">
        <f t="shared" si="125"/>
        <v>1412.2134392894804</v>
      </c>
      <c r="U307" s="199">
        <f t="shared" si="125"/>
        <v>1396.1341632494862</v>
      </c>
      <c r="V307" s="199">
        <f t="shared" si="125"/>
        <v>1360.4237890021745</v>
      </c>
      <c r="W307" s="199">
        <f t="shared" si="125"/>
        <v>1305.9195288901517</v>
      </c>
      <c r="X307" s="199">
        <f t="shared" si="125"/>
        <v>1233.9339854361128</v>
      </c>
      <c r="Y307" s="199">
        <f t="shared" si="125"/>
        <v>1145.9485300545473</v>
      </c>
      <c r="Z307" s="199">
        <f t="shared" si="125"/>
        <v>1043.6238638569662</v>
      </c>
      <c r="AA307" s="199">
        <f t="shared" si="125"/>
        <v>998.23748224003759</v>
      </c>
      <c r="AB307" s="199">
        <f t="shared" si="125"/>
        <v>943.00018513943814</v>
      </c>
      <c r="AC307" s="199">
        <f t="shared" si="125"/>
        <v>878.41847861618714</v>
      </c>
      <c r="AD307" s="199">
        <f t="shared" si="125"/>
        <v>805.02210992302207</v>
      </c>
      <c r="AE307" s="199">
        <f t="shared" si="125"/>
        <v>723.40083517368294</v>
      </c>
      <c r="AF307" s="199">
        <f t="shared" si="125"/>
        <v>634.23345463485157</v>
      </c>
      <c r="AG307" s="199">
        <f t="shared" si="125"/>
        <v>538.19200649791139</v>
      </c>
      <c r="AH307" s="199">
        <f t="shared" si="125"/>
        <v>436.00164696185396</v>
      </c>
      <c r="AI307" s="199">
        <f t="shared" si="125"/>
        <v>328.3922207491911</v>
      </c>
      <c r="AJ307" s="203">
        <f t="shared" si="125"/>
        <v>216.13685250188396</v>
      </c>
    </row>
    <row r="308" spans="1:36" x14ac:dyDescent="0.3">
      <c r="A308" s="7" t="s">
        <v>466</v>
      </c>
      <c r="B308" s="76" t="s">
        <v>529</v>
      </c>
      <c r="C308" s="208">
        <f t="shared" ref="C308:AJ308" si="126">+C$146*C220</f>
        <v>0</v>
      </c>
      <c r="D308" s="200">
        <f t="shared" si="126"/>
        <v>0</v>
      </c>
      <c r="E308" s="200">
        <f t="shared" si="126"/>
        <v>0</v>
      </c>
      <c r="F308" s="200">
        <f t="shared" si="126"/>
        <v>0</v>
      </c>
      <c r="G308" s="200">
        <f t="shared" si="126"/>
        <v>0</v>
      </c>
      <c r="H308" s="200">
        <f t="shared" si="126"/>
        <v>0</v>
      </c>
      <c r="I308" s="200">
        <f t="shared" si="126"/>
        <v>447.94056268713683</v>
      </c>
      <c r="J308" s="200">
        <f t="shared" si="126"/>
        <v>919.82640699736976</v>
      </c>
      <c r="K308" s="200">
        <f t="shared" si="126"/>
        <v>1412.5958111548946</v>
      </c>
      <c r="L308" s="200">
        <f t="shared" si="126"/>
        <v>1923.1079755780161</v>
      </c>
      <c r="M308" s="200">
        <f t="shared" si="126"/>
        <v>2449.2446200114923</v>
      </c>
      <c r="N308" s="200">
        <f t="shared" si="126"/>
        <v>2987.655151204377</v>
      </c>
      <c r="O308" s="200">
        <f t="shared" si="126"/>
        <v>3535.3444063371608</v>
      </c>
      <c r="P308" s="200">
        <f t="shared" si="126"/>
        <v>4089.3079030774452</v>
      </c>
      <c r="Q308" s="200">
        <f t="shared" si="126"/>
        <v>4360.6114439625253</v>
      </c>
      <c r="R308" s="200">
        <f t="shared" si="126"/>
        <v>4558.4072711388053</v>
      </c>
      <c r="S308" s="200">
        <f t="shared" si="126"/>
        <v>4681.0607780584878</v>
      </c>
      <c r="T308" s="200">
        <f t="shared" si="126"/>
        <v>4728.2111150894707</v>
      </c>
      <c r="U308" s="200">
        <f t="shared" si="126"/>
        <v>4701.8486239186786</v>
      </c>
      <c r="V308" s="200">
        <f t="shared" si="126"/>
        <v>4604.7816483945608</v>
      </c>
      <c r="W308" s="200">
        <f t="shared" si="126"/>
        <v>4439.7767486751918</v>
      </c>
      <c r="X308" s="200">
        <f t="shared" si="126"/>
        <v>4211.2857943975141</v>
      </c>
      <c r="Y308" s="200">
        <f t="shared" si="126"/>
        <v>3924.4062453538568</v>
      </c>
      <c r="Z308" s="200">
        <f t="shared" si="126"/>
        <v>3584.9084511160968</v>
      </c>
      <c r="AA308" s="200">
        <f t="shared" si="126"/>
        <v>3438.4055834479577</v>
      </c>
      <c r="AB308" s="200">
        <f t="shared" si="126"/>
        <v>3256.1773096870338</v>
      </c>
      <c r="AC308" s="200">
        <f t="shared" si="126"/>
        <v>3039.9809611381056</v>
      </c>
      <c r="AD308" s="200">
        <f t="shared" si="126"/>
        <v>2791.6680198734771</v>
      </c>
      <c r="AE308" s="200">
        <f t="shared" si="126"/>
        <v>2513.3097883603718</v>
      </c>
      <c r="AF308" s="200">
        <f t="shared" si="126"/>
        <v>2207.2979615575</v>
      </c>
      <c r="AG308" s="200">
        <f t="shared" si="126"/>
        <v>1876.0111001264706</v>
      </c>
      <c r="AH308" s="200">
        <f t="shared" si="126"/>
        <v>1522.021557522588</v>
      </c>
      <c r="AI308" s="200">
        <f t="shared" si="126"/>
        <v>1147.9259525134983</v>
      </c>
      <c r="AJ308" s="205">
        <f t="shared" si="126"/>
        <v>756.47898375659383</v>
      </c>
    </row>
    <row r="309" spans="1:36" x14ac:dyDescent="0.3">
      <c r="A309" s="7" t="s">
        <v>157</v>
      </c>
      <c r="B309" s="76" t="s">
        <v>529</v>
      </c>
      <c r="C309" s="209">
        <f t="shared" ref="C309:AJ309" si="127">+C$132*C221</f>
        <v>1876.9948725052418</v>
      </c>
      <c r="D309" s="201">
        <f t="shared" si="127"/>
        <v>1843.9360134675267</v>
      </c>
      <c r="E309" s="201">
        <f t="shared" si="127"/>
        <v>1905.3378432555958</v>
      </c>
      <c r="F309" s="201">
        <f t="shared" si="127"/>
        <v>1668.4566016708482</v>
      </c>
      <c r="G309" s="201">
        <f t="shared" si="127"/>
        <v>1836.0470233786998</v>
      </c>
      <c r="H309" s="201">
        <f t="shared" si="127"/>
        <v>1901.6934855524491</v>
      </c>
      <c r="I309" s="201">
        <f t="shared" si="127"/>
        <v>5992.6336403519354</v>
      </c>
      <c r="J309" s="201">
        <f t="shared" si="127"/>
        <v>9923.5999356744105</v>
      </c>
      <c r="K309" s="201">
        <f t="shared" si="127"/>
        <v>13814.309888832378</v>
      </c>
      <c r="L309" s="201">
        <f t="shared" si="127"/>
        <v>17642.316935486087</v>
      </c>
      <c r="M309" s="201">
        <f t="shared" si="127"/>
        <v>21396.448295251164</v>
      </c>
      <c r="N309" s="201">
        <f t="shared" si="127"/>
        <v>25055.76588951136</v>
      </c>
      <c r="O309" s="201">
        <f t="shared" si="127"/>
        <v>28604.537615264639</v>
      </c>
      <c r="P309" s="201">
        <f t="shared" si="127"/>
        <v>32028.457323667575</v>
      </c>
      <c r="Q309" s="201">
        <f t="shared" si="127"/>
        <v>43444.161483703887</v>
      </c>
      <c r="R309" s="201">
        <f t="shared" si="127"/>
        <v>54763.126005046586</v>
      </c>
      <c r="S309" s="201">
        <f t="shared" si="127"/>
        <v>65867.640235473227</v>
      </c>
      <c r="T309" s="201">
        <f t="shared" si="127"/>
        <v>76645.571760209103</v>
      </c>
      <c r="U309" s="201">
        <f t="shared" si="127"/>
        <v>87010.824078686128</v>
      </c>
      <c r="V309" s="201">
        <f t="shared" si="127"/>
        <v>96886.309224627374</v>
      </c>
      <c r="W309" s="201">
        <f t="shared" si="127"/>
        <v>106183.43811180671</v>
      </c>
      <c r="X309" s="201">
        <f t="shared" si="127"/>
        <v>114836.62901692005</v>
      </c>
      <c r="Y309" s="201">
        <f t="shared" si="127"/>
        <v>122786.71192000207</v>
      </c>
      <c r="Z309" s="201">
        <f t="shared" si="127"/>
        <v>129983.63320519851</v>
      </c>
      <c r="AA309" s="201">
        <f t="shared" si="127"/>
        <v>133241.31461122137</v>
      </c>
      <c r="AB309" s="201">
        <f t="shared" si="127"/>
        <v>136250.55622485682</v>
      </c>
      <c r="AC309" s="201">
        <f t="shared" si="127"/>
        <v>139005.71668010112</v>
      </c>
      <c r="AD309" s="201">
        <f t="shared" si="127"/>
        <v>141497.26079733623</v>
      </c>
      <c r="AE309" s="201">
        <f t="shared" si="127"/>
        <v>143717.11166463353</v>
      </c>
      <c r="AF309" s="201">
        <f t="shared" si="127"/>
        <v>145666.80938940146</v>
      </c>
      <c r="AG309" s="201">
        <f t="shared" si="127"/>
        <v>147340.95393540087</v>
      </c>
      <c r="AH309" s="201">
        <f t="shared" si="127"/>
        <v>148740.2147138335</v>
      </c>
      <c r="AI309" s="201">
        <f t="shared" si="127"/>
        <v>149860.16192711715</v>
      </c>
      <c r="AJ309" s="202">
        <f t="shared" si="127"/>
        <v>150706.33260813184</v>
      </c>
    </row>
    <row r="310" spans="1:36" x14ac:dyDescent="0.3">
      <c r="A310" s="7" t="s">
        <v>470</v>
      </c>
      <c r="B310" s="76" t="s">
        <v>529</v>
      </c>
      <c r="C310" s="206">
        <f t="shared" ref="C310:AJ310" si="128">+C$147*C222</f>
        <v>0</v>
      </c>
      <c r="D310" s="198">
        <f t="shared" si="128"/>
        <v>0</v>
      </c>
      <c r="E310" s="198">
        <f t="shared" si="128"/>
        <v>0</v>
      </c>
      <c r="F310" s="198">
        <f t="shared" si="128"/>
        <v>0</v>
      </c>
      <c r="G310" s="198">
        <f t="shared" si="128"/>
        <v>0</v>
      </c>
      <c r="H310" s="198">
        <f t="shared" si="128"/>
        <v>0</v>
      </c>
      <c r="I310" s="198">
        <f t="shared" si="128"/>
        <v>251.25520222662215</v>
      </c>
      <c r="J310" s="198">
        <f t="shared" si="128"/>
        <v>501.78539148852053</v>
      </c>
      <c r="K310" s="198">
        <f t="shared" si="128"/>
        <v>750.02301936706556</v>
      </c>
      <c r="L310" s="198">
        <f t="shared" si="128"/>
        <v>994.52273245412186</v>
      </c>
      <c r="M310" s="198">
        <f t="shared" si="128"/>
        <v>1234.5011253412767</v>
      </c>
      <c r="N310" s="198">
        <f t="shared" si="128"/>
        <v>1468.6464985874575</v>
      </c>
      <c r="O310" s="198">
        <f t="shared" si="128"/>
        <v>1695.9442493236259</v>
      </c>
      <c r="P310" s="198">
        <f t="shared" si="128"/>
        <v>1915.4710221386727</v>
      </c>
      <c r="Q310" s="198">
        <f t="shared" si="128"/>
        <v>4943.4255878589429</v>
      </c>
      <c r="R310" s="198">
        <f t="shared" si="128"/>
        <v>7909.5094764625364</v>
      </c>
      <c r="S310" s="198">
        <f t="shared" si="128"/>
        <v>10781.527287185607</v>
      </c>
      <c r="T310" s="198">
        <f t="shared" si="128"/>
        <v>13530.220466496294</v>
      </c>
      <c r="U310" s="198">
        <f t="shared" si="128"/>
        <v>16132.88276736485</v>
      </c>
      <c r="V310" s="198">
        <f t="shared" si="128"/>
        <v>18570.628246628454</v>
      </c>
      <c r="W310" s="198">
        <f t="shared" si="128"/>
        <v>20823.983330123043</v>
      </c>
      <c r="X310" s="198">
        <f t="shared" si="128"/>
        <v>22879.201705153391</v>
      </c>
      <c r="Y310" s="198">
        <f t="shared" si="128"/>
        <v>24725.093112625127</v>
      </c>
      <c r="Z310" s="198">
        <f t="shared" si="128"/>
        <v>26353.402072279729</v>
      </c>
      <c r="AA310" s="198">
        <f t="shared" si="128"/>
        <v>28619.481421599223</v>
      </c>
      <c r="AB310" s="198">
        <f t="shared" si="128"/>
        <v>30745.184834029918</v>
      </c>
      <c r="AC310" s="198">
        <f t="shared" si="128"/>
        <v>32725.192180351823</v>
      </c>
      <c r="AD310" s="198">
        <f t="shared" si="128"/>
        <v>34554.130061060278</v>
      </c>
      <c r="AE310" s="198">
        <f t="shared" si="128"/>
        <v>36227.664340456526</v>
      </c>
      <c r="AF310" s="198">
        <f t="shared" si="128"/>
        <v>37744.611649236169</v>
      </c>
      <c r="AG310" s="198">
        <f t="shared" si="128"/>
        <v>39102.790525491437</v>
      </c>
      <c r="AH310" s="198">
        <f t="shared" si="128"/>
        <v>40302.237708843655</v>
      </c>
      <c r="AI310" s="198">
        <f t="shared" si="128"/>
        <v>41342.223481183013</v>
      </c>
      <c r="AJ310" s="204">
        <f t="shared" si="128"/>
        <v>42225.281456958968</v>
      </c>
    </row>
    <row r="311" spans="1:36" x14ac:dyDescent="0.3">
      <c r="A311" s="7" t="s">
        <v>471</v>
      </c>
      <c r="B311" s="76" t="s">
        <v>529</v>
      </c>
      <c r="C311" s="208">
        <f t="shared" ref="C311:AJ311" si="129">+C$147*C223</f>
        <v>0</v>
      </c>
      <c r="D311" s="200">
        <f t="shared" si="129"/>
        <v>0</v>
      </c>
      <c r="E311" s="200">
        <f t="shared" si="129"/>
        <v>0</v>
      </c>
      <c r="F311" s="200">
        <f t="shared" si="129"/>
        <v>0</v>
      </c>
      <c r="G311" s="200">
        <f t="shared" si="129"/>
        <v>0</v>
      </c>
      <c r="H311" s="200">
        <f t="shared" si="129"/>
        <v>0</v>
      </c>
      <c r="I311" s="200">
        <f t="shared" si="129"/>
        <v>0</v>
      </c>
      <c r="J311" s="200">
        <f t="shared" si="129"/>
        <v>0</v>
      </c>
      <c r="K311" s="200">
        <f t="shared" si="129"/>
        <v>0</v>
      </c>
      <c r="L311" s="200">
        <f t="shared" si="129"/>
        <v>0</v>
      </c>
      <c r="M311" s="200">
        <f t="shared" si="129"/>
        <v>0</v>
      </c>
      <c r="N311" s="200">
        <f t="shared" si="129"/>
        <v>0</v>
      </c>
      <c r="O311" s="200">
        <f t="shared" si="129"/>
        <v>0</v>
      </c>
      <c r="P311" s="200">
        <f t="shared" si="129"/>
        <v>0</v>
      </c>
      <c r="Q311" s="200">
        <f t="shared" si="129"/>
        <v>49.933591796554985</v>
      </c>
      <c r="R311" s="200">
        <f t="shared" si="129"/>
        <v>161.4185607441334</v>
      </c>
      <c r="S311" s="200">
        <f t="shared" si="129"/>
        <v>333.44929754182294</v>
      </c>
      <c r="T311" s="200">
        <f t="shared" si="129"/>
        <v>563.75918610401231</v>
      </c>
      <c r="U311" s="200">
        <f t="shared" si="129"/>
        <v>849.09909301920277</v>
      </c>
      <c r="V311" s="200">
        <f t="shared" si="129"/>
        <v>1185.3592497847951</v>
      </c>
      <c r="W311" s="200">
        <f t="shared" si="129"/>
        <v>1567.3965947404442</v>
      </c>
      <c r="X311" s="200">
        <f t="shared" si="129"/>
        <v>1989.4958004481209</v>
      </c>
      <c r="Y311" s="200">
        <f t="shared" si="129"/>
        <v>2445.3388792706169</v>
      </c>
      <c r="Z311" s="200">
        <f t="shared" si="129"/>
        <v>2928.1557858088586</v>
      </c>
      <c r="AA311" s="200">
        <f t="shared" si="129"/>
        <v>3537.2392768268705</v>
      </c>
      <c r="AB311" s="200">
        <f t="shared" si="129"/>
        <v>4192.5252046404439</v>
      </c>
      <c r="AC311" s="200">
        <f t="shared" si="129"/>
        <v>4889.9712453399279</v>
      </c>
      <c r="AD311" s="200">
        <f t="shared" si="129"/>
        <v>5625.090940172604</v>
      </c>
      <c r="AE311" s="200">
        <f t="shared" si="129"/>
        <v>6393.1172365511502</v>
      </c>
      <c r="AF311" s="200">
        <f t="shared" si="129"/>
        <v>7189.4498379497454</v>
      </c>
      <c r="AG311" s="200">
        <f t="shared" si="129"/>
        <v>8009.0052883536673</v>
      </c>
      <c r="AH311" s="200">
        <f t="shared" si="129"/>
        <v>8846.8326677949481</v>
      </c>
      <c r="AI311" s="200">
        <f t="shared" si="129"/>
        <v>9697.5585943515707</v>
      </c>
      <c r="AJ311" s="205">
        <f t="shared" si="129"/>
        <v>10556.320364239742</v>
      </c>
    </row>
    <row r="312" spans="1:36" x14ac:dyDescent="0.3">
      <c r="A312" s="7" t="s">
        <v>158</v>
      </c>
      <c r="B312" s="76" t="s">
        <v>529</v>
      </c>
      <c r="C312" s="207">
        <f t="shared" ref="C312:AJ312" si="130">+C$155*C224</f>
        <v>0</v>
      </c>
      <c r="D312" s="199">
        <f t="shared" si="130"/>
        <v>0</v>
      </c>
      <c r="E312" s="199">
        <f t="shared" si="130"/>
        <v>0</v>
      </c>
      <c r="F312" s="199">
        <f t="shared" si="130"/>
        <v>0</v>
      </c>
      <c r="G312" s="199">
        <f t="shared" si="130"/>
        <v>0</v>
      </c>
      <c r="H312" s="199">
        <f t="shared" si="130"/>
        <v>0</v>
      </c>
      <c r="I312" s="199">
        <f t="shared" si="130"/>
        <v>0</v>
      </c>
      <c r="J312" s="199">
        <f t="shared" si="130"/>
        <v>0</v>
      </c>
      <c r="K312" s="199">
        <f t="shared" si="130"/>
        <v>0</v>
      </c>
      <c r="L312" s="199">
        <f t="shared" si="130"/>
        <v>0</v>
      </c>
      <c r="M312" s="199">
        <f t="shared" si="130"/>
        <v>0</v>
      </c>
      <c r="N312" s="199">
        <f t="shared" si="130"/>
        <v>0</v>
      </c>
      <c r="O312" s="199">
        <f t="shared" si="130"/>
        <v>0</v>
      </c>
      <c r="P312" s="199">
        <f t="shared" si="130"/>
        <v>0</v>
      </c>
      <c r="Q312" s="199">
        <f t="shared" si="130"/>
        <v>0</v>
      </c>
      <c r="R312" s="199">
        <f t="shared" si="130"/>
        <v>0</v>
      </c>
      <c r="S312" s="199">
        <f t="shared" si="130"/>
        <v>0</v>
      </c>
      <c r="T312" s="199">
        <f t="shared" si="130"/>
        <v>0</v>
      </c>
      <c r="U312" s="199">
        <f t="shared" si="130"/>
        <v>0</v>
      </c>
      <c r="V312" s="199">
        <f t="shared" si="130"/>
        <v>0</v>
      </c>
      <c r="W312" s="199">
        <f t="shared" si="130"/>
        <v>0</v>
      </c>
      <c r="X312" s="199">
        <f t="shared" si="130"/>
        <v>0</v>
      </c>
      <c r="Y312" s="199">
        <f t="shared" si="130"/>
        <v>0</v>
      </c>
      <c r="Z312" s="199">
        <f t="shared" si="130"/>
        <v>0</v>
      </c>
      <c r="AA312" s="199">
        <f t="shared" si="130"/>
        <v>0</v>
      </c>
      <c r="AB312" s="199">
        <f t="shared" si="130"/>
        <v>0</v>
      </c>
      <c r="AC312" s="199">
        <f t="shared" si="130"/>
        <v>0</v>
      </c>
      <c r="AD312" s="199">
        <f t="shared" si="130"/>
        <v>0</v>
      </c>
      <c r="AE312" s="199">
        <f t="shared" si="130"/>
        <v>0</v>
      </c>
      <c r="AF312" s="199">
        <f t="shared" si="130"/>
        <v>0</v>
      </c>
      <c r="AG312" s="199">
        <f t="shared" si="130"/>
        <v>0</v>
      </c>
      <c r="AH312" s="199">
        <f t="shared" si="130"/>
        <v>0</v>
      </c>
      <c r="AI312" s="199">
        <f t="shared" si="130"/>
        <v>0</v>
      </c>
      <c r="AJ312" s="203">
        <f t="shared" si="130"/>
        <v>0</v>
      </c>
    </row>
    <row r="313" spans="1:36" x14ac:dyDescent="0.3">
      <c r="A313" s="7" t="s">
        <v>159</v>
      </c>
      <c r="B313" s="76" t="s">
        <v>529</v>
      </c>
      <c r="C313" s="209">
        <f t="shared" ref="C313:AJ313" si="131">+C$156*C225</f>
        <v>20409.639006372214</v>
      </c>
      <c r="D313" s="201">
        <f t="shared" si="131"/>
        <v>19482.071948730434</v>
      </c>
      <c r="E313" s="201">
        <f t="shared" si="131"/>
        <v>19342.559011952053</v>
      </c>
      <c r="F313" s="201">
        <f t="shared" si="131"/>
        <v>21496.281521673292</v>
      </c>
      <c r="G313" s="201">
        <f t="shared" si="131"/>
        <v>18864.636180634319</v>
      </c>
      <c r="H313" s="201">
        <f t="shared" si="131"/>
        <v>16658.298253217876</v>
      </c>
      <c r="I313" s="201">
        <f t="shared" si="131"/>
        <v>17446.051372640894</v>
      </c>
      <c r="J313" s="201">
        <f t="shared" si="131"/>
        <v>16891.103898326081</v>
      </c>
      <c r="K313" s="201">
        <f t="shared" si="131"/>
        <v>16258.924368358383</v>
      </c>
      <c r="L313" s="201">
        <f t="shared" si="131"/>
        <v>15552.997200009497</v>
      </c>
      <c r="M313" s="201">
        <f t="shared" si="131"/>
        <v>14783.392597172791</v>
      </c>
      <c r="N313" s="201">
        <f t="shared" si="131"/>
        <v>13948.754916930378</v>
      </c>
      <c r="O313" s="201">
        <f t="shared" si="131"/>
        <v>13052.139382034382</v>
      </c>
      <c r="P313" s="201">
        <f t="shared" si="131"/>
        <v>12096.635200126226</v>
      </c>
      <c r="Q313" s="201">
        <f t="shared" si="131"/>
        <v>11355.68964907221</v>
      </c>
      <c r="R313" s="201">
        <f t="shared" si="131"/>
        <v>10494.513961549237</v>
      </c>
      <c r="S313" s="201">
        <f t="shared" si="131"/>
        <v>9518.3365670053226</v>
      </c>
      <c r="T313" s="201">
        <f t="shared" si="131"/>
        <v>8432.6293993098079</v>
      </c>
      <c r="U313" s="201">
        <f t="shared" si="131"/>
        <v>7245.0596631005892</v>
      </c>
      <c r="V313" s="201">
        <f t="shared" si="131"/>
        <v>5962.3384634027489</v>
      </c>
      <c r="W313" s="201">
        <f t="shared" si="131"/>
        <v>4589.8072421900206</v>
      </c>
      <c r="X313" s="201">
        <f t="shared" si="131"/>
        <v>3134.1853837226977</v>
      </c>
      <c r="Y313" s="201">
        <f t="shared" si="131"/>
        <v>1602.0504778994523</v>
      </c>
      <c r="Z313" s="201">
        <f t="shared" si="131"/>
        <v>0</v>
      </c>
      <c r="AA313" s="201">
        <f t="shared" si="131"/>
        <v>0</v>
      </c>
      <c r="AB313" s="201">
        <f t="shared" si="131"/>
        <v>0</v>
      </c>
      <c r="AC313" s="201">
        <f t="shared" si="131"/>
        <v>0</v>
      </c>
      <c r="AD313" s="201">
        <f t="shared" si="131"/>
        <v>0</v>
      </c>
      <c r="AE313" s="201">
        <f t="shared" si="131"/>
        <v>0</v>
      </c>
      <c r="AF313" s="201">
        <f t="shared" si="131"/>
        <v>0</v>
      </c>
      <c r="AG313" s="201">
        <f t="shared" si="131"/>
        <v>0</v>
      </c>
      <c r="AH313" s="201">
        <f t="shared" si="131"/>
        <v>0</v>
      </c>
      <c r="AI313" s="201">
        <f t="shared" si="131"/>
        <v>0</v>
      </c>
      <c r="AJ313" s="202">
        <f t="shared" si="131"/>
        <v>0</v>
      </c>
    </row>
    <row r="314" spans="1:36" x14ac:dyDescent="0.3">
      <c r="A314" s="7" t="s">
        <v>160</v>
      </c>
      <c r="B314" s="76" t="s">
        <v>529</v>
      </c>
      <c r="C314" s="207">
        <f t="shared" ref="C314:AJ314" si="132">+C$157*C226</f>
        <v>11726.019670103133</v>
      </c>
      <c r="D314" s="199">
        <f t="shared" si="132"/>
        <v>12415.388247300561</v>
      </c>
      <c r="E314" s="199">
        <f t="shared" si="132"/>
        <v>13247.601806158156</v>
      </c>
      <c r="F314" s="199">
        <f t="shared" si="132"/>
        <v>13831.617678029075</v>
      </c>
      <c r="G314" s="199">
        <f t="shared" si="132"/>
        <v>13497.49985507503</v>
      </c>
      <c r="H314" s="199">
        <f t="shared" si="132"/>
        <v>12328.859025932252</v>
      </c>
      <c r="I314" s="199">
        <f t="shared" si="132"/>
        <v>14529.427381304606</v>
      </c>
      <c r="J314" s="199">
        <f t="shared" si="132"/>
        <v>15829.114470246639</v>
      </c>
      <c r="K314" s="199">
        <f t="shared" si="132"/>
        <v>17158.722152712002</v>
      </c>
      <c r="L314" s="199">
        <f t="shared" si="132"/>
        <v>18514.972927913692</v>
      </c>
      <c r="M314" s="199">
        <f t="shared" si="132"/>
        <v>19903.34387962754</v>
      </c>
      <c r="N314" s="199">
        <f t="shared" si="132"/>
        <v>21316.483342544005</v>
      </c>
      <c r="O314" s="199">
        <f t="shared" si="132"/>
        <v>22751.642893683395</v>
      </c>
      <c r="P314" s="199">
        <f t="shared" si="132"/>
        <v>24206.0645230552</v>
      </c>
      <c r="Q314" s="199">
        <f t="shared" si="132"/>
        <v>24069.960997351165</v>
      </c>
      <c r="R314" s="199">
        <f t="shared" si="132"/>
        <v>23800.144553190199</v>
      </c>
      <c r="S314" s="199">
        <f t="shared" si="132"/>
        <v>23400.280933138787</v>
      </c>
      <c r="T314" s="199">
        <f t="shared" si="132"/>
        <v>22873.885259396768</v>
      </c>
      <c r="U314" s="199">
        <f t="shared" si="132"/>
        <v>22229.932604514965</v>
      </c>
      <c r="V314" s="199">
        <f t="shared" si="132"/>
        <v>21475.769492779826</v>
      </c>
      <c r="W314" s="199">
        <f t="shared" si="132"/>
        <v>20614.030283616052</v>
      </c>
      <c r="X314" s="199">
        <f t="shared" si="132"/>
        <v>19651.281762311202</v>
      </c>
      <c r="Y314" s="199">
        <f t="shared" si="132"/>
        <v>18593.613203575911</v>
      </c>
      <c r="Z314" s="199">
        <f t="shared" si="132"/>
        <v>17447.288056450539</v>
      </c>
      <c r="AA314" s="199">
        <f t="shared" si="132"/>
        <v>15919.71161113742</v>
      </c>
      <c r="AB314" s="199">
        <f t="shared" si="132"/>
        <v>14375.093466292048</v>
      </c>
      <c r="AC314" s="199">
        <f t="shared" si="132"/>
        <v>12819.657476849337</v>
      </c>
      <c r="AD314" s="199">
        <f t="shared" si="132"/>
        <v>11258.866332282671</v>
      </c>
      <c r="AE314" s="199">
        <f t="shared" si="132"/>
        <v>9698.0943584426841</v>
      </c>
      <c r="AF314" s="199">
        <f t="shared" si="132"/>
        <v>8143.0444625812825</v>
      </c>
      <c r="AG314" s="199">
        <f t="shared" si="132"/>
        <v>6598.5190536744467</v>
      </c>
      <c r="AH314" s="199">
        <f t="shared" si="132"/>
        <v>5069.3167092730519</v>
      </c>
      <c r="AI314" s="199">
        <f t="shared" si="132"/>
        <v>3559.6975605288171</v>
      </c>
      <c r="AJ314" s="203">
        <f t="shared" si="132"/>
        <v>2073.9054900889505</v>
      </c>
    </row>
    <row r="315" spans="1:36" x14ac:dyDescent="0.3">
      <c r="A315" s="7" t="s">
        <v>161</v>
      </c>
      <c r="B315" s="76" t="s">
        <v>529</v>
      </c>
      <c r="C315" s="209">
        <f t="shared" ref="C315:AJ315" si="133">+C$158*C227</f>
        <v>38164.704136156979</v>
      </c>
      <c r="D315" s="201">
        <f t="shared" si="133"/>
        <v>36750.063020332418</v>
      </c>
      <c r="E315" s="201">
        <f t="shared" si="133"/>
        <v>37853.702476850565</v>
      </c>
      <c r="F315" s="201">
        <f t="shared" si="133"/>
        <v>38986.433172516336</v>
      </c>
      <c r="G315" s="201">
        <f t="shared" si="133"/>
        <v>39251.065673622739</v>
      </c>
      <c r="H315" s="201">
        <f t="shared" si="133"/>
        <v>38506.891067224016</v>
      </c>
      <c r="I315" s="201">
        <f t="shared" si="133"/>
        <v>41640.812633463582</v>
      </c>
      <c r="J315" s="201">
        <f t="shared" si="133"/>
        <v>41746.353594878376</v>
      </c>
      <c r="K315" s="201">
        <f t="shared" si="133"/>
        <v>41744.050359452005</v>
      </c>
      <c r="L315" s="201">
        <f t="shared" si="133"/>
        <v>41637.203809532068</v>
      </c>
      <c r="M315" s="201">
        <f t="shared" si="133"/>
        <v>41447.488116842054</v>
      </c>
      <c r="N315" s="201">
        <f t="shared" si="133"/>
        <v>41166.616630617755</v>
      </c>
      <c r="O315" s="201">
        <f t="shared" si="133"/>
        <v>40797.585409274965</v>
      </c>
      <c r="P315" s="201">
        <f t="shared" si="133"/>
        <v>40343.44087175867</v>
      </c>
      <c r="Q315" s="201">
        <f t="shared" si="133"/>
        <v>40397.137338211753</v>
      </c>
      <c r="R315" s="201">
        <f t="shared" si="133"/>
        <v>40250.244464954012</v>
      </c>
      <c r="S315" s="201">
        <f t="shared" si="133"/>
        <v>39907.455854965374</v>
      </c>
      <c r="T315" s="201">
        <f t="shared" si="133"/>
        <v>39373.081184207549</v>
      </c>
      <c r="U315" s="201">
        <f t="shared" si="133"/>
        <v>38660.752355678203</v>
      </c>
      <c r="V315" s="201">
        <f t="shared" si="133"/>
        <v>37781.446329890437</v>
      </c>
      <c r="W315" s="201">
        <f t="shared" si="133"/>
        <v>36737.875752979096</v>
      </c>
      <c r="X315" s="201">
        <f t="shared" si="133"/>
        <v>35539.552123328773</v>
      </c>
      <c r="Y315" s="201">
        <f t="shared" si="133"/>
        <v>34195.150719220059</v>
      </c>
      <c r="Z315" s="201">
        <f t="shared" si="133"/>
        <v>32713.665105844761</v>
      </c>
      <c r="AA315" s="201">
        <f t="shared" si="133"/>
        <v>30530.953774784088</v>
      </c>
      <c r="AB315" s="201">
        <f t="shared" si="133"/>
        <v>28314.57803966615</v>
      </c>
      <c r="AC315" s="201">
        <f t="shared" si="133"/>
        <v>26073.879613930858</v>
      </c>
      <c r="AD315" s="201">
        <f t="shared" si="133"/>
        <v>23816.832625982566</v>
      </c>
      <c r="AE315" s="201">
        <f t="shared" si="133"/>
        <v>21551.320796539294</v>
      </c>
      <c r="AF315" s="201">
        <f t="shared" si="133"/>
        <v>19286.157937692507</v>
      </c>
      <c r="AG315" s="201">
        <f t="shared" si="133"/>
        <v>17028.436267546957</v>
      </c>
      <c r="AH315" s="201">
        <f t="shared" si="133"/>
        <v>14785.507068713056</v>
      </c>
      <c r="AI315" s="201">
        <f t="shared" si="133"/>
        <v>12563.638448925225</v>
      </c>
      <c r="AJ315" s="202">
        <f t="shared" si="133"/>
        <v>10369.527450444753</v>
      </c>
    </row>
    <row r="316" spans="1:36" x14ac:dyDescent="0.3">
      <c r="A316" s="7" t="s">
        <v>162</v>
      </c>
      <c r="B316" s="76" t="s">
        <v>529</v>
      </c>
      <c r="C316" s="207">
        <f t="shared" ref="C316:AJ316" si="134">+C$159*C228</f>
        <v>2373.4519018531428</v>
      </c>
      <c r="D316" s="199">
        <f t="shared" si="134"/>
        <v>2508.2011118905666</v>
      </c>
      <c r="E316" s="199">
        <f t="shared" si="134"/>
        <v>2590.2669896373168</v>
      </c>
      <c r="F316" s="199">
        <f t="shared" si="134"/>
        <v>2727.1162663485329</v>
      </c>
      <c r="G316" s="199">
        <f t="shared" si="134"/>
        <v>2864.421021482935</v>
      </c>
      <c r="H316" s="199">
        <f t="shared" si="134"/>
        <v>2860.6116443093611</v>
      </c>
      <c r="I316" s="199">
        <f t="shared" si="134"/>
        <v>3631.2519603517617</v>
      </c>
      <c r="J316" s="199">
        <f t="shared" si="134"/>
        <v>4207.7930278619151</v>
      </c>
      <c r="K316" s="199">
        <f t="shared" si="134"/>
        <v>4805.2762575684319</v>
      </c>
      <c r="L316" s="199">
        <f t="shared" si="134"/>
        <v>5421.9996685630531</v>
      </c>
      <c r="M316" s="199">
        <f t="shared" si="134"/>
        <v>6058.916420252287</v>
      </c>
      <c r="N316" s="199">
        <f t="shared" si="134"/>
        <v>6713.3001192986085</v>
      </c>
      <c r="O316" s="199">
        <f t="shared" si="134"/>
        <v>7383.7076717851642</v>
      </c>
      <c r="P316" s="199">
        <f t="shared" si="134"/>
        <v>8068.6881743517342</v>
      </c>
      <c r="Q316" s="199">
        <f t="shared" si="134"/>
        <v>8921.0344955217624</v>
      </c>
      <c r="R316" s="199">
        <f t="shared" si="134"/>
        <v>9800.0595219018469</v>
      </c>
      <c r="S316" s="199">
        <f t="shared" si="134"/>
        <v>10702.454070195259</v>
      </c>
      <c r="T316" s="199">
        <f t="shared" si="134"/>
        <v>11624.433492480324</v>
      </c>
      <c r="U316" s="199">
        <f t="shared" si="134"/>
        <v>12564.744515595417</v>
      </c>
      <c r="V316" s="199">
        <f t="shared" si="134"/>
        <v>13521.780791750261</v>
      </c>
      <c r="W316" s="199">
        <f t="shared" si="134"/>
        <v>14491.050991452868</v>
      </c>
      <c r="X316" s="199">
        <f t="shared" si="134"/>
        <v>15470.157983096056</v>
      </c>
      <c r="Y316" s="199">
        <f t="shared" si="134"/>
        <v>16456.416283624658</v>
      </c>
      <c r="Z316" s="199">
        <f t="shared" si="134"/>
        <v>17447.288056450539</v>
      </c>
      <c r="AA316" s="199">
        <f t="shared" si="134"/>
        <v>18100.494023621995</v>
      </c>
      <c r="AB316" s="199">
        <f t="shared" si="134"/>
        <v>18731.182395471456</v>
      </c>
      <c r="AC316" s="199">
        <f t="shared" si="134"/>
        <v>19338.127380332051</v>
      </c>
      <c r="AD316" s="199">
        <f t="shared" si="134"/>
        <v>19919.532741730876</v>
      </c>
      <c r="AE316" s="199">
        <f t="shared" si="134"/>
        <v>20473.754756712326</v>
      </c>
      <c r="AF316" s="199">
        <f t="shared" si="134"/>
        <v>21000.483087709621</v>
      </c>
      <c r="AG316" s="199">
        <f t="shared" si="134"/>
        <v>21498.400787778039</v>
      </c>
      <c r="AH316" s="199">
        <f t="shared" si="134"/>
        <v>21967.039073516538</v>
      </c>
      <c r="AI316" s="199">
        <f t="shared" si="134"/>
        <v>22405.155233916652</v>
      </c>
      <c r="AJ316" s="203">
        <f t="shared" si="134"/>
        <v>22812.960390978456</v>
      </c>
    </row>
    <row r="317" spans="1:36" x14ac:dyDescent="0.3">
      <c r="A317" s="7" t="s">
        <v>163</v>
      </c>
      <c r="B317" s="76" t="s">
        <v>529</v>
      </c>
      <c r="C317" s="209">
        <f t="shared" ref="C317:AJ317" si="135">+C$160*C229</f>
        <v>23.199428496451237</v>
      </c>
      <c r="D317" s="201">
        <f t="shared" si="135"/>
        <v>27.671099714566793</v>
      </c>
      <c r="E317" s="201">
        <f t="shared" si="135"/>
        <v>23.120693820474415</v>
      </c>
      <c r="F317" s="201">
        <f t="shared" si="135"/>
        <v>23.287860394364134</v>
      </c>
      <c r="G317" s="201">
        <f t="shared" si="135"/>
        <v>23.350024554873833</v>
      </c>
      <c r="H317" s="201">
        <f t="shared" si="135"/>
        <v>15.896765140414338</v>
      </c>
      <c r="I317" s="201">
        <f t="shared" si="135"/>
        <v>615.05832893759714</v>
      </c>
      <c r="J317" s="201">
        <f t="shared" si="135"/>
        <v>1247.2903738607793</v>
      </c>
      <c r="K317" s="201">
        <f t="shared" si="135"/>
        <v>1911.6639209088337</v>
      </c>
      <c r="L317" s="201">
        <f t="shared" si="135"/>
        <v>2606.0157561541951</v>
      </c>
      <c r="M317" s="201">
        <f t="shared" si="135"/>
        <v>3329.6245063954639</v>
      </c>
      <c r="N317" s="201">
        <f t="shared" si="135"/>
        <v>4080.1403166685391</v>
      </c>
      <c r="O317" s="201">
        <f t="shared" si="135"/>
        <v>4855.7128083395492</v>
      </c>
      <c r="P317" s="201">
        <f t="shared" si="135"/>
        <v>5654.4787834475783</v>
      </c>
      <c r="Q317" s="201">
        <f t="shared" si="135"/>
        <v>6318.0579363954303</v>
      </c>
      <c r="R317" s="201">
        <f t="shared" si="135"/>
        <v>7005.5923275612131</v>
      </c>
      <c r="S317" s="201">
        <f t="shared" si="135"/>
        <v>7714.4284612751771</v>
      </c>
      <c r="T317" s="201">
        <f t="shared" si="135"/>
        <v>8441.5482510648453</v>
      </c>
      <c r="U317" s="201">
        <f t="shared" si="135"/>
        <v>9185.7600880626469</v>
      </c>
      <c r="V317" s="201">
        <f t="shared" si="135"/>
        <v>9945.6389386563678</v>
      </c>
      <c r="W317" s="201">
        <f t="shared" si="135"/>
        <v>10717.64098821796</v>
      </c>
      <c r="X317" s="201">
        <f t="shared" si="135"/>
        <v>11499.747843530336</v>
      </c>
      <c r="Y317" s="201">
        <f t="shared" si="135"/>
        <v>12289.729501783699</v>
      </c>
      <c r="Z317" s="201">
        <f t="shared" si="135"/>
        <v>13085.466042337917</v>
      </c>
      <c r="AA317" s="201">
        <f t="shared" si="135"/>
        <v>11776.225027416731</v>
      </c>
      <c r="AB317" s="201">
        <f t="shared" si="135"/>
        <v>10454.613430030589</v>
      </c>
      <c r="AC317" s="201">
        <f t="shared" si="135"/>
        <v>9125.8578648758084</v>
      </c>
      <c r="AD317" s="201">
        <f t="shared" si="135"/>
        <v>7794.5997685033935</v>
      </c>
      <c r="AE317" s="201">
        <f t="shared" si="135"/>
        <v>6465.3962389617927</v>
      </c>
      <c r="AF317" s="201">
        <f t="shared" si="135"/>
        <v>5142.97545005134</v>
      </c>
      <c r="AG317" s="201">
        <f t="shared" si="135"/>
        <v>3831.3981601980695</v>
      </c>
      <c r="AH317" s="201">
        <f t="shared" si="135"/>
        <v>2534.6583546365023</v>
      </c>
      <c r="AI317" s="201">
        <f t="shared" si="135"/>
        <v>1256.3638448925237</v>
      </c>
      <c r="AJ317" s="202">
        <f t="shared" si="135"/>
        <v>0</v>
      </c>
    </row>
    <row r="318" spans="1:36" x14ac:dyDescent="0.3">
      <c r="A318" s="7" t="s">
        <v>164</v>
      </c>
      <c r="B318" s="76" t="s">
        <v>529</v>
      </c>
      <c r="C318" s="207">
        <f t="shared" ref="C318:AJ318" si="136">+C$134*C230</f>
        <v>48678.877492676627</v>
      </c>
      <c r="D318" s="199">
        <f t="shared" si="136"/>
        <v>49663.359305801219</v>
      </c>
      <c r="E318" s="199">
        <f t="shared" si="136"/>
        <v>50955.525846544893</v>
      </c>
      <c r="F318" s="199">
        <f t="shared" si="136"/>
        <v>53003.137913322222</v>
      </c>
      <c r="G318" s="199">
        <f t="shared" si="136"/>
        <v>55564.950793184842</v>
      </c>
      <c r="H318" s="199">
        <f t="shared" si="136"/>
        <v>53089.499970584911</v>
      </c>
      <c r="I318" s="199">
        <f t="shared" si="136"/>
        <v>59041.534518028158</v>
      </c>
      <c r="J318" s="199">
        <f t="shared" si="136"/>
        <v>60911.981449330575</v>
      </c>
      <c r="K318" s="199">
        <f t="shared" si="136"/>
        <v>62721.563584436117</v>
      </c>
      <c r="L318" s="199">
        <f t="shared" si="136"/>
        <v>64468.925768314075</v>
      </c>
      <c r="M318" s="199">
        <f t="shared" si="136"/>
        <v>66181.957515624628</v>
      </c>
      <c r="N318" s="199">
        <f t="shared" si="136"/>
        <v>67842.831723563446</v>
      </c>
      <c r="O318" s="199">
        <f t="shared" si="136"/>
        <v>69450.626895963389</v>
      </c>
      <c r="P318" s="199">
        <f t="shared" si="136"/>
        <v>71004.455934295256</v>
      </c>
      <c r="Q318" s="199">
        <f t="shared" si="136"/>
        <v>77259.525159329976</v>
      </c>
      <c r="R318" s="199">
        <f t="shared" si="136"/>
        <v>83650.508061947898</v>
      </c>
      <c r="S318" s="199">
        <f t="shared" si="136"/>
        <v>90154.570726899037</v>
      </c>
      <c r="T318" s="199">
        <f t="shared" si="136"/>
        <v>96745.28519548141</v>
      </c>
      <c r="U318" s="199">
        <f t="shared" si="136"/>
        <v>103417.5125514392</v>
      </c>
      <c r="V318" s="199">
        <f t="shared" si="136"/>
        <v>110162.7435092595</v>
      </c>
      <c r="W318" s="199">
        <f t="shared" si="136"/>
        <v>116948.90448031679</v>
      </c>
      <c r="X318" s="199">
        <f t="shared" si="136"/>
        <v>123761.26386476842</v>
      </c>
      <c r="Y318" s="199">
        <f t="shared" si="136"/>
        <v>130582.7318090216</v>
      </c>
      <c r="Z318" s="199">
        <f t="shared" si="136"/>
        <v>137397.39344454801</v>
      </c>
      <c r="AA318" s="199">
        <f t="shared" si="136"/>
        <v>141750.85681149756</v>
      </c>
      <c r="AB318" s="199">
        <f t="shared" si="136"/>
        <v>145928.97912751019</v>
      </c>
      <c r="AC318" s="199">
        <f t="shared" si="136"/>
        <v>149924.80778010242</v>
      </c>
      <c r="AD318" s="199">
        <f t="shared" si="136"/>
        <v>153726.82876770568</v>
      </c>
      <c r="AE318" s="199">
        <f t="shared" si="136"/>
        <v>157324.64181473682</v>
      </c>
      <c r="AF318" s="199">
        <f t="shared" si="136"/>
        <v>160717.98281410424</v>
      </c>
      <c r="AG318" s="199">
        <f t="shared" si="136"/>
        <v>163898.69907513951</v>
      </c>
      <c r="AH318" s="199">
        <f t="shared" si="136"/>
        <v>166865.00834690448</v>
      </c>
      <c r="AI318" s="199">
        <f t="shared" si="136"/>
        <v>169609.11906049054</v>
      </c>
      <c r="AJ318" s="203">
        <f t="shared" si="136"/>
        <v>172134.15567738289</v>
      </c>
    </row>
    <row r="319" spans="1:36" x14ac:dyDescent="0.3">
      <c r="A319" s="7" t="s">
        <v>165</v>
      </c>
      <c r="B319" s="76" t="s">
        <v>529</v>
      </c>
      <c r="C319" s="209">
        <f t="shared" ref="C319:AJ319" si="137">+C$149*C231</f>
        <v>0</v>
      </c>
      <c r="D319" s="201">
        <f t="shared" si="137"/>
        <v>0</v>
      </c>
      <c r="E319" s="201">
        <f t="shared" si="137"/>
        <v>0</v>
      </c>
      <c r="F319" s="201">
        <f t="shared" si="137"/>
        <v>0</v>
      </c>
      <c r="G319" s="201">
        <f t="shared" si="137"/>
        <v>0</v>
      </c>
      <c r="H319" s="201">
        <f t="shared" si="137"/>
        <v>0</v>
      </c>
      <c r="I319" s="201">
        <f t="shared" si="137"/>
        <v>0</v>
      </c>
      <c r="J319" s="201">
        <f t="shared" si="137"/>
        <v>0</v>
      </c>
      <c r="K319" s="201">
        <f t="shared" si="137"/>
        <v>0</v>
      </c>
      <c r="L319" s="201">
        <f t="shared" si="137"/>
        <v>0</v>
      </c>
      <c r="M319" s="201">
        <f t="shared" si="137"/>
        <v>0</v>
      </c>
      <c r="N319" s="201">
        <f t="shared" si="137"/>
        <v>0</v>
      </c>
      <c r="O319" s="201">
        <f t="shared" si="137"/>
        <v>0</v>
      </c>
      <c r="P319" s="201">
        <f t="shared" si="137"/>
        <v>0</v>
      </c>
      <c r="Q319" s="201">
        <f t="shared" si="137"/>
        <v>0</v>
      </c>
      <c r="R319" s="201">
        <f t="shared" si="137"/>
        <v>0</v>
      </c>
      <c r="S319" s="201">
        <f t="shared" si="137"/>
        <v>0</v>
      </c>
      <c r="T319" s="201">
        <f t="shared" si="137"/>
        <v>0</v>
      </c>
      <c r="U319" s="201">
        <f t="shared" si="137"/>
        <v>0</v>
      </c>
      <c r="V319" s="201">
        <f t="shared" si="137"/>
        <v>0</v>
      </c>
      <c r="W319" s="201">
        <f t="shared" si="137"/>
        <v>0</v>
      </c>
      <c r="X319" s="201">
        <f t="shared" si="137"/>
        <v>0</v>
      </c>
      <c r="Y319" s="201">
        <f t="shared" si="137"/>
        <v>0</v>
      </c>
      <c r="Z319" s="201">
        <f t="shared" si="137"/>
        <v>0</v>
      </c>
      <c r="AA319" s="201">
        <f t="shared" si="137"/>
        <v>0</v>
      </c>
      <c r="AB319" s="201">
        <f t="shared" si="137"/>
        <v>0</v>
      </c>
      <c r="AC319" s="201">
        <f t="shared" si="137"/>
        <v>0</v>
      </c>
      <c r="AD319" s="201">
        <f t="shared" si="137"/>
        <v>0</v>
      </c>
      <c r="AE319" s="201">
        <f t="shared" si="137"/>
        <v>0</v>
      </c>
      <c r="AF319" s="201">
        <f t="shared" si="137"/>
        <v>0</v>
      </c>
      <c r="AG319" s="201">
        <f t="shared" si="137"/>
        <v>0</v>
      </c>
      <c r="AH319" s="201">
        <f t="shared" si="137"/>
        <v>0</v>
      </c>
      <c r="AI319" s="201">
        <f t="shared" si="137"/>
        <v>0</v>
      </c>
      <c r="AJ319" s="202">
        <f t="shared" si="137"/>
        <v>0</v>
      </c>
    </row>
    <row r="320" spans="1:36" x14ac:dyDescent="0.3">
      <c r="A320" s="7" t="s">
        <v>166</v>
      </c>
      <c r="B320" s="76" t="s">
        <v>529</v>
      </c>
      <c r="C320" s="206">
        <f t="shared" ref="C320:AJ320" si="138">+C$150*C232</f>
        <v>4385.6360736833767</v>
      </c>
      <c r="D320" s="198">
        <f t="shared" si="138"/>
        <v>5218.0878087824349</v>
      </c>
      <c r="E320" s="198">
        <f t="shared" si="138"/>
        <v>5126.6856692862502</v>
      </c>
      <c r="F320" s="198">
        <f t="shared" si="138"/>
        <v>3696.0842461156817</v>
      </c>
      <c r="G320" s="198">
        <f t="shared" si="138"/>
        <v>3020.232492278642</v>
      </c>
      <c r="H320" s="198">
        <f t="shared" si="138"/>
        <v>4100.0807677202229</v>
      </c>
      <c r="I320" s="198">
        <f t="shared" si="138"/>
        <v>4261.2822427935271</v>
      </c>
      <c r="J320" s="198">
        <f t="shared" si="138"/>
        <v>4343.9552593665685</v>
      </c>
      <c r="K320" s="198">
        <f t="shared" si="138"/>
        <v>4393.4739611702216</v>
      </c>
      <c r="L320" s="198">
        <f t="shared" si="138"/>
        <v>4407.4970635760174</v>
      </c>
      <c r="M320" s="198">
        <f t="shared" si="138"/>
        <v>4385.7805932266428</v>
      </c>
      <c r="N320" s="198">
        <f t="shared" si="138"/>
        <v>4325.0405300725906</v>
      </c>
      <c r="O320" s="198">
        <f t="shared" si="138"/>
        <v>4223.3186083445735</v>
      </c>
      <c r="P320" s="198">
        <f t="shared" si="138"/>
        <v>4078.8068311375291</v>
      </c>
      <c r="Q320" s="198">
        <f t="shared" si="138"/>
        <v>3853.8504212518169</v>
      </c>
      <c r="R320" s="198">
        <f t="shared" si="138"/>
        <v>3584.0807953322719</v>
      </c>
      <c r="S320" s="198">
        <f t="shared" si="138"/>
        <v>3270.6591281607298</v>
      </c>
      <c r="T320" s="198">
        <f t="shared" si="138"/>
        <v>2914.9007320198939</v>
      </c>
      <c r="U320" s="198">
        <f t="shared" si="138"/>
        <v>2518.9524082005692</v>
      </c>
      <c r="V320" s="198">
        <f t="shared" si="138"/>
        <v>2084.708624425552</v>
      </c>
      <c r="W320" s="198">
        <f t="shared" si="138"/>
        <v>1613.6526804324433</v>
      </c>
      <c r="X320" s="198">
        <f t="shared" si="138"/>
        <v>1107.8113612397317</v>
      </c>
      <c r="Y320" s="198">
        <f t="shared" si="138"/>
        <v>569.22485130514417</v>
      </c>
      <c r="Z320" s="198">
        <f t="shared" si="138"/>
        <v>0</v>
      </c>
      <c r="AA320" s="198">
        <f t="shared" si="138"/>
        <v>0</v>
      </c>
      <c r="AB320" s="198">
        <f t="shared" si="138"/>
        <v>0</v>
      </c>
      <c r="AC320" s="198">
        <f t="shared" si="138"/>
        <v>0</v>
      </c>
      <c r="AD320" s="198">
        <f t="shared" si="138"/>
        <v>0</v>
      </c>
      <c r="AE320" s="198">
        <f t="shared" si="138"/>
        <v>0</v>
      </c>
      <c r="AF320" s="198">
        <f t="shared" si="138"/>
        <v>0</v>
      </c>
      <c r="AG320" s="198">
        <f t="shared" si="138"/>
        <v>0</v>
      </c>
      <c r="AH320" s="198">
        <f t="shared" si="138"/>
        <v>0</v>
      </c>
      <c r="AI320" s="198">
        <f t="shared" si="138"/>
        <v>0</v>
      </c>
      <c r="AJ320" s="204">
        <f t="shared" si="138"/>
        <v>0</v>
      </c>
    </row>
    <row r="321" spans="1:36" x14ac:dyDescent="0.3">
      <c r="A321" s="7" t="s">
        <v>167</v>
      </c>
      <c r="B321" s="76" t="s">
        <v>529</v>
      </c>
      <c r="C321" s="208">
        <f t="shared" ref="C321:AJ321" si="139">+C$150*C233</f>
        <v>2259.2091087461695</v>
      </c>
      <c r="D321" s="200">
        <f t="shared" si="139"/>
        <v>2293.0416579972361</v>
      </c>
      <c r="E321" s="200">
        <f t="shared" si="139"/>
        <v>2718.6108173567641</v>
      </c>
      <c r="F321" s="200">
        <f t="shared" si="139"/>
        <v>1933.5086785193255</v>
      </c>
      <c r="G321" s="200">
        <f t="shared" si="139"/>
        <v>2143.9315827980927</v>
      </c>
      <c r="H321" s="200">
        <f t="shared" si="139"/>
        <v>1349.743332845203</v>
      </c>
      <c r="I321" s="200">
        <f t="shared" si="139"/>
        <v>1640.0799373657992</v>
      </c>
      <c r="J321" s="200">
        <f t="shared" si="139"/>
        <v>1552.9096127259236</v>
      </c>
      <c r="K321" s="200">
        <f t="shared" si="139"/>
        <v>1454.9344253820791</v>
      </c>
      <c r="L321" s="200">
        <f t="shared" si="139"/>
        <v>1347.9475258899968</v>
      </c>
      <c r="M321" s="200">
        <f t="shared" si="139"/>
        <v>1234.3732885381405</v>
      </c>
      <c r="N321" s="200">
        <f t="shared" si="139"/>
        <v>1115.6920142896481</v>
      </c>
      <c r="O321" s="200">
        <f t="shared" si="139"/>
        <v>993.82584124006519</v>
      </c>
      <c r="P321" s="200">
        <f t="shared" si="139"/>
        <v>870.73154152913776</v>
      </c>
      <c r="Q321" s="200">
        <f t="shared" si="139"/>
        <v>741.45883212344552</v>
      </c>
      <c r="R321" s="200">
        <f t="shared" si="139"/>
        <v>616.57526083614096</v>
      </c>
      <c r="S321" s="200">
        <f t="shared" si="139"/>
        <v>498.29394416120238</v>
      </c>
      <c r="T321" s="200">
        <f t="shared" si="139"/>
        <v>388.62566835173806</v>
      </c>
      <c r="U321" s="200">
        <f t="shared" si="139"/>
        <v>289.46064040979365</v>
      </c>
      <c r="V321" s="200">
        <f t="shared" si="139"/>
        <v>202.40643850407423</v>
      </c>
      <c r="W321" s="200">
        <f t="shared" si="139"/>
        <v>128.81741693446031</v>
      </c>
      <c r="X321" s="200">
        <f t="shared" si="139"/>
        <v>69.906404851238449</v>
      </c>
      <c r="Y321" s="200">
        <f t="shared" si="139"/>
        <v>26.689195274260289</v>
      </c>
      <c r="Z321" s="200">
        <f t="shared" si="139"/>
        <v>0</v>
      </c>
      <c r="AA321" s="200">
        <f t="shared" si="139"/>
        <v>0</v>
      </c>
      <c r="AB321" s="200">
        <f t="shared" si="139"/>
        <v>0</v>
      </c>
      <c r="AC321" s="200">
        <f t="shared" si="139"/>
        <v>0</v>
      </c>
      <c r="AD321" s="200">
        <f t="shared" si="139"/>
        <v>0</v>
      </c>
      <c r="AE321" s="200">
        <f t="shared" si="139"/>
        <v>0</v>
      </c>
      <c r="AF321" s="200">
        <f t="shared" si="139"/>
        <v>0</v>
      </c>
      <c r="AG321" s="200">
        <f t="shared" si="139"/>
        <v>0</v>
      </c>
      <c r="AH321" s="200">
        <f t="shared" si="139"/>
        <v>0</v>
      </c>
      <c r="AI321" s="200">
        <f t="shared" si="139"/>
        <v>0</v>
      </c>
      <c r="AJ321" s="205">
        <f t="shared" si="139"/>
        <v>0</v>
      </c>
    </row>
    <row r="322" spans="1:36" x14ac:dyDescent="0.3">
      <c r="A322" s="7" t="s">
        <v>168</v>
      </c>
      <c r="B322" s="76" t="s">
        <v>529</v>
      </c>
      <c r="C322" s="207">
        <f t="shared" ref="C322:AJ322" si="140">+C$151*C234</f>
        <v>11948.438605765257</v>
      </c>
      <c r="D322" s="199">
        <f t="shared" si="140"/>
        <v>11889.475723932163</v>
      </c>
      <c r="E322" s="199">
        <f t="shared" si="140"/>
        <v>11494.772340952377</v>
      </c>
      <c r="F322" s="199">
        <f t="shared" si="140"/>
        <v>9479.7996808939843</v>
      </c>
      <c r="G322" s="199">
        <f t="shared" si="140"/>
        <v>11147.919200923889</v>
      </c>
      <c r="H322" s="199">
        <f t="shared" si="140"/>
        <v>10726.711166599453</v>
      </c>
      <c r="I322" s="199">
        <f t="shared" si="140"/>
        <v>12529.826192527156</v>
      </c>
      <c r="J322" s="199">
        <f t="shared" si="140"/>
        <v>13548.156800533825</v>
      </c>
      <c r="K322" s="199">
        <f t="shared" si="140"/>
        <v>14592.184420881193</v>
      </c>
      <c r="L322" s="199">
        <f t="shared" si="140"/>
        <v>15659.652995924222</v>
      </c>
      <c r="M322" s="199">
        <f t="shared" si="140"/>
        <v>16755.634727061435</v>
      </c>
      <c r="N322" s="199">
        <f t="shared" si="140"/>
        <v>17874.287492317653</v>
      </c>
      <c r="O322" s="199">
        <f t="shared" si="140"/>
        <v>19013.650010824364</v>
      </c>
      <c r="P322" s="199">
        <f t="shared" si="140"/>
        <v>20171.720435879335</v>
      </c>
      <c r="Q322" s="199">
        <f t="shared" si="140"/>
        <v>19837.879942871841</v>
      </c>
      <c r="R322" s="199">
        <f t="shared" si="140"/>
        <v>19402.2917553181</v>
      </c>
      <c r="S322" s="199">
        <f t="shared" si="140"/>
        <v>18871.194300918374</v>
      </c>
      <c r="T322" s="199">
        <f t="shared" si="140"/>
        <v>18250.440366539973</v>
      </c>
      <c r="U322" s="199">
        <f t="shared" si="140"/>
        <v>17549.946793038129</v>
      </c>
      <c r="V322" s="199">
        <f t="shared" si="140"/>
        <v>16777.944916234239</v>
      </c>
      <c r="W322" s="199">
        <f t="shared" si="140"/>
        <v>15938.683208981483</v>
      </c>
      <c r="X322" s="199">
        <f t="shared" si="140"/>
        <v>15039.246246666737</v>
      </c>
      <c r="Y322" s="199">
        <f t="shared" si="140"/>
        <v>14086.070608769625</v>
      </c>
      <c r="Z322" s="199">
        <f t="shared" si="140"/>
        <v>13085.466042337905</v>
      </c>
      <c r="AA322" s="199">
        <f t="shared" si="140"/>
        <v>12137.485952313156</v>
      </c>
      <c r="AB322" s="199">
        <f t="shared" si="140"/>
        <v>11123.584229868846</v>
      </c>
      <c r="AC322" s="199">
        <f t="shared" si="140"/>
        <v>10046.507737841916</v>
      </c>
      <c r="AD322" s="199">
        <f t="shared" si="140"/>
        <v>8908.7584159688595</v>
      </c>
      <c r="AE322" s="199">
        <f t="shared" si="140"/>
        <v>7713.1042850772201</v>
      </c>
      <c r="AF322" s="199">
        <f t="shared" si="140"/>
        <v>6462.9146280565328</v>
      </c>
      <c r="AG322" s="199">
        <f t="shared" si="140"/>
        <v>5161.1725515212893</v>
      </c>
      <c r="AH322" s="199">
        <f t="shared" si="140"/>
        <v>3811.171076717962</v>
      </c>
      <c r="AI322" s="199">
        <f t="shared" si="140"/>
        <v>2416.0843171010074</v>
      </c>
      <c r="AJ322" s="203">
        <f t="shared" si="140"/>
        <v>979.34425920867125</v>
      </c>
    </row>
    <row r="323" spans="1:36" x14ac:dyDescent="0.3">
      <c r="A323" s="7" t="s">
        <v>169</v>
      </c>
      <c r="B323" s="76" t="s">
        <v>529</v>
      </c>
      <c r="C323" s="206">
        <f t="shared" ref="C323:AJ323" si="141">+C$152*C235</f>
        <v>1635.2117175723656</v>
      </c>
      <c r="D323" s="198">
        <f t="shared" si="141"/>
        <v>1518.7440008620235</v>
      </c>
      <c r="E323" s="198">
        <f t="shared" si="141"/>
        <v>1370.2183761616459</v>
      </c>
      <c r="F323" s="198">
        <f t="shared" si="141"/>
        <v>932.2224314190554</v>
      </c>
      <c r="G323" s="198">
        <f t="shared" si="141"/>
        <v>1198.6118924040954</v>
      </c>
      <c r="H323" s="198">
        <f t="shared" si="141"/>
        <v>1456.6645636540848</v>
      </c>
      <c r="I323" s="198">
        <f t="shared" si="141"/>
        <v>1627.3867115744185</v>
      </c>
      <c r="J323" s="198">
        <f t="shared" si="141"/>
        <v>1682.3324094106422</v>
      </c>
      <c r="K323" s="198">
        <f t="shared" si="141"/>
        <v>1731.6622197327392</v>
      </c>
      <c r="L323" s="198">
        <f t="shared" si="141"/>
        <v>1775.1652818124956</v>
      </c>
      <c r="M323" s="198">
        <f t="shared" si="141"/>
        <v>1813.4670748251979</v>
      </c>
      <c r="N323" s="198">
        <f t="shared" si="141"/>
        <v>1845.9601925130039</v>
      </c>
      <c r="O323" s="198">
        <f t="shared" si="141"/>
        <v>1872.5316576252469</v>
      </c>
      <c r="P323" s="198">
        <f t="shared" si="141"/>
        <v>1893.0958055740796</v>
      </c>
      <c r="Q323" s="198">
        <f t="shared" si="141"/>
        <v>1889.9371486368314</v>
      </c>
      <c r="R323" s="198">
        <f t="shared" si="141"/>
        <v>1878.8287823779769</v>
      </c>
      <c r="S323" s="198">
        <f t="shared" si="141"/>
        <v>1860.165453255993</v>
      </c>
      <c r="T323" s="198">
        <f t="shared" si="141"/>
        <v>1834.3009121614621</v>
      </c>
      <c r="U323" s="198">
        <f t="shared" si="141"/>
        <v>1801.9999349106474</v>
      </c>
      <c r="V323" s="198">
        <f t="shared" si="141"/>
        <v>1763.8816725688587</v>
      </c>
      <c r="W323" s="198">
        <f t="shared" si="141"/>
        <v>1720.1591195136248</v>
      </c>
      <c r="X323" s="198">
        <f t="shared" si="141"/>
        <v>1671.3418441386448</v>
      </c>
      <c r="Y323" s="198">
        <f t="shared" si="141"/>
        <v>1617.8811499423675</v>
      </c>
      <c r="Z323" s="198">
        <f t="shared" si="141"/>
        <v>1560.2251062672062</v>
      </c>
      <c r="AA323" s="198">
        <f t="shared" si="141"/>
        <v>1520.9203309663606</v>
      </c>
      <c r="AB323" s="198">
        <f t="shared" si="141"/>
        <v>1477.030593061078</v>
      </c>
      <c r="AC323" s="198">
        <f t="shared" si="141"/>
        <v>1428.7134351362752</v>
      </c>
      <c r="AD323" s="198">
        <f t="shared" si="141"/>
        <v>1376.0833565587152</v>
      </c>
      <c r="AE323" s="198">
        <f t="shared" si="141"/>
        <v>1319.274315934601</v>
      </c>
      <c r="AF323" s="198">
        <f t="shared" si="141"/>
        <v>1258.5085970962391</v>
      </c>
      <c r="AG323" s="198">
        <f t="shared" si="141"/>
        <v>1193.9392105278175</v>
      </c>
      <c r="AH323" s="198">
        <f t="shared" si="141"/>
        <v>1125.7694400844239</v>
      </c>
      <c r="AI323" s="198">
        <f t="shared" si="141"/>
        <v>1054.1602997776959</v>
      </c>
      <c r="AJ323" s="204">
        <f t="shared" si="141"/>
        <v>979.34425920867125</v>
      </c>
    </row>
    <row r="324" spans="1:36" x14ac:dyDescent="0.3">
      <c r="A324" s="7" t="s">
        <v>170</v>
      </c>
      <c r="B324" s="76" t="s">
        <v>529</v>
      </c>
      <c r="C324" s="208">
        <f t="shared" ref="C324:AJ324" si="142">+C$152*C236</f>
        <v>48.736843842489293</v>
      </c>
      <c r="D324" s="200">
        <f t="shared" si="142"/>
        <v>52.918394022847451</v>
      </c>
      <c r="E324" s="200">
        <f t="shared" si="142"/>
        <v>52.088354211548818</v>
      </c>
      <c r="F324" s="200">
        <f t="shared" si="142"/>
        <v>56.366325429525546</v>
      </c>
      <c r="G324" s="200">
        <f t="shared" si="142"/>
        <v>70.052019500001094</v>
      </c>
      <c r="H324" s="200">
        <f t="shared" si="142"/>
        <v>4.7092098494421995E-2</v>
      </c>
      <c r="I324" s="200">
        <f t="shared" si="142"/>
        <v>0</v>
      </c>
      <c r="J324" s="200">
        <f t="shared" si="142"/>
        <v>0</v>
      </c>
      <c r="K324" s="200">
        <f t="shared" si="142"/>
        <v>0</v>
      </c>
      <c r="L324" s="200">
        <f t="shared" si="142"/>
        <v>0</v>
      </c>
      <c r="M324" s="200">
        <f t="shared" si="142"/>
        <v>0</v>
      </c>
      <c r="N324" s="200">
        <f t="shared" si="142"/>
        <v>0</v>
      </c>
      <c r="O324" s="200">
        <f t="shared" si="142"/>
        <v>0</v>
      </c>
      <c r="P324" s="200">
        <f t="shared" si="142"/>
        <v>0</v>
      </c>
      <c r="Q324" s="200">
        <f t="shared" si="142"/>
        <v>0</v>
      </c>
      <c r="R324" s="200">
        <f t="shared" si="142"/>
        <v>0</v>
      </c>
      <c r="S324" s="200">
        <f t="shared" si="142"/>
        <v>0</v>
      </c>
      <c r="T324" s="200">
        <f t="shared" si="142"/>
        <v>0</v>
      </c>
      <c r="U324" s="200">
        <f t="shared" si="142"/>
        <v>0</v>
      </c>
      <c r="V324" s="200">
        <f t="shared" si="142"/>
        <v>0</v>
      </c>
      <c r="W324" s="200">
        <f t="shared" si="142"/>
        <v>0</v>
      </c>
      <c r="X324" s="200">
        <f t="shared" si="142"/>
        <v>0</v>
      </c>
      <c r="Y324" s="200">
        <f t="shared" si="142"/>
        <v>0</v>
      </c>
      <c r="Z324" s="200">
        <f t="shared" si="142"/>
        <v>0</v>
      </c>
      <c r="AA324" s="200">
        <f t="shared" si="142"/>
        <v>0</v>
      </c>
      <c r="AB324" s="200">
        <f t="shared" si="142"/>
        <v>0</v>
      </c>
      <c r="AC324" s="200">
        <f t="shared" si="142"/>
        <v>0</v>
      </c>
      <c r="AD324" s="200">
        <f t="shared" si="142"/>
        <v>0</v>
      </c>
      <c r="AE324" s="200">
        <f t="shared" si="142"/>
        <v>0</v>
      </c>
      <c r="AF324" s="200">
        <f t="shared" si="142"/>
        <v>0</v>
      </c>
      <c r="AG324" s="200">
        <f t="shared" si="142"/>
        <v>0</v>
      </c>
      <c r="AH324" s="200">
        <f t="shared" si="142"/>
        <v>0</v>
      </c>
      <c r="AI324" s="200">
        <f t="shared" si="142"/>
        <v>0</v>
      </c>
      <c r="AJ324" s="205">
        <f t="shared" si="142"/>
        <v>0</v>
      </c>
    </row>
    <row r="325" spans="1:36" x14ac:dyDescent="0.3">
      <c r="A325" s="7" t="s">
        <v>171</v>
      </c>
      <c r="B325" s="76" t="s">
        <v>529</v>
      </c>
      <c r="C325" s="207">
        <f t="shared" ref="C325:AJ325" si="143">+C$153*C237</f>
        <v>1652.1107827558455</v>
      </c>
      <c r="D325" s="199">
        <f t="shared" si="143"/>
        <v>1694.8783500741397</v>
      </c>
      <c r="E325" s="199">
        <f t="shared" si="143"/>
        <v>1803.9172071680982</v>
      </c>
      <c r="F325" s="199">
        <f t="shared" si="143"/>
        <v>1877.3788973754724</v>
      </c>
      <c r="G325" s="199">
        <f t="shared" si="143"/>
        <v>1971.2285312762451</v>
      </c>
      <c r="H325" s="199">
        <f t="shared" si="143"/>
        <v>2127.0779659593109</v>
      </c>
      <c r="I325" s="199">
        <f t="shared" si="143"/>
        <v>2723.4346320133582</v>
      </c>
      <c r="J325" s="199">
        <f t="shared" si="143"/>
        <v>3193.6344117568869</v>
      </c>
      <c r="K325" s="199">
        <f t="shared" si="143"/>
        <v>3698.238263877663</v>
      </c>
      <c r="L325" s="199">
        <f t="shared" si="143"/>
        <v>4236.4913752192588</v>
      </c>
      <c r="M325" s="199">
        <f t="shared" si="143"/>
        <v>4809.60341489232</v>
      </c>
      <c r="N325" s="199">
        <f t="shared" si="143"/>
        <v>5415.8173287410236</v>
      </c>
      <c r="O325" s="199">
        <f t="shared" si="143"/>
        <v>6054.2505469614498</v>
      </c>
      <c r="P325" s="199">
        <f t="shared" si="143"/>
        <v>6723.9068119597787</v>
      </c>
      <c r="Q325" s="199">
        <f t="shared" si="143"/>
        <v>7352.5009578476065</v>
      </c>
      <c r="R325" s="199">
        <f t="shared" si="143"/>
        <v>7989.1789580721579</v>
      </c>
      <c r="S325" s="199">
        <f t="shared" si="143"/>
        <v>8631.0113469316602</v>
      </c>
      <c r="T325" s="199">
        <f t="shared" si="143"/>
        <v>9274.8139567662165</v>
      </c>
      <c r="U325" s="199">
        <f t="shared" si="143"/>
        <v>9919.5351438911184</v>
      </c>
      <c r="V325" s="199">
        <f t="shared" si="143"/>
        <v>10563.891243554892</v>
      </c>
      <c r="W325" s="199">
        <f t="shared" si="143"/>
        <v>11204.420869680052</v>
      </c>
      <c r="X325" s="199">
        <f t="shared" si="143"/>
        <v>11839.406619716368</v>
      </c>
      <c r="Y325" s="199">
        <f t="shared" si="143"/>
        <v>12466.98203304898</v>
      </c>
      <c r="Z325" s="199">
        <f t="shared" si="143"/>
        <v>13085.466042337905</v>
      </c>
      <c r="AA325" s="199">
        <f t="shared" si="143"/>
        <v>13895.328745406783</v>
      </c>
      <c r="AB325" s="199">
        <f t="shared" si="143"/>
        <v>14717.357596441856</v>
      </c>
      <c r="AC325" s="199">
        <f t="shared" si="143"/>
        <v>15550.246759442269</v>
      </c>
      <c r="AD325" s="199">
        <f t="shared" si="143"/>
        <v>16392.115485382699</v>
      </c>
      <c r="AE325" s="199">
        <f t="shared" si="143"/>
        <v>17241.056637231432</v>
      </c>
      <c r="AF325" s="199">
        <f t="shared" si="143"/>
        <v>18096.160958558288</v>
      </c>
      <c r="AG325" s="199">
        <f t="shared" si="143"/>
        <v>18955.579189223648</v>
      </c>
      <c r="AH325" s="199">
        <f t="shared" si="143"/>
        <v>19818.089598933399</v>
      </c>
      <c r="AI325" s="199">
        <f t="shared" si="143"/>
        <v>20681.681754384605</v>
      </c>
      <c r="AJ325" s="203">
        <f t="shared" si="143"/>
        <v>21545.573702590769</v>
      </c>
    </row>
    <row r="326" spans="1:36" x14ac:dyDescent="0.3">
      <c r="A326" s="7" t="s">
        <v>172</v>
      </c>
      <c r="B326" s="76" t="s">
        <v>529</v>
      </c>
      <c r="C326" s="209">
        <f t="shared" ref="C326:AJ326" si="144">+C$154*C238</f>
        <v>684.02226064647789</v>
      </c>
      <c r="D326" s="201">
        <f t="shared" si="144"/>
        <v>653.16199396433069</v>
      </c>
      <c r="E326" s="201">
        <f t="shared" si="144"/>
        <v>641.9974432450731</v>
      </c>
      <c r="F326" s="201">
        <f t="shared" si="144"/>
        <v>622.6138853435441</v>
      </c>
      <c r="G326" s="201">
        <f t="shared" si="144"/>
        <v>659.05444306131392</v>
      </c>
      <c r="H326" s="201">
        <f t="shared" si="144"/>
        <v>557.29043910182736</v>
      </c>
      <c r="I326" s="201">
        <f t="shared" si="144"/>
        <v>666.57923324137744</v>
      </c>
      <c r="J326" s="201">
        <f t="shared" si="144"/>
        <v>737.02175860657348</v>
      </c>
      <c r="K326" s="201">
        <f t="shared" si="144"/>
        <v>810.71522728312505</v>
      </c>
      <c r="L326" s="201">
        <f t="shared" si="144"/>
        <v>887.52233156519219</v>
      </c>
      <c r="M326" s="201">
        <f t="shared" si="144"/>
        <v>967.71991686503873</v>
      </c>
      <c r="N326" s="201">
        <f t="shared" si="144"/>
        <v>1050.9653353514725</v>
      </c>
      <c r="O326" s="201">
        <f t="shared" si="144"/>
        <v>1137.1244214489489</v>
      </c>
      <c r="P326" s="201">
        <f t="shared" si="144"/>
        <v>1226.053996110991</v>
      </c>
      <c r="Q326" s="201">
        <f t="shared" si="144"/>
        <v>1283.4338553363148</v>
      </c>
      <c r="R326" s="201">
        <f t="shared" si="144"/>
        <v>1339.0384796634726</v>
      </c>
      <c r="S326" s="201">
        <f t="shared" si="144"/>
        <v>1392.721214298688</v>
      </c>
      <c r="T326" s="201">
        <f t="shared" si="144"/>
        <v>1444.2987213009944</v>
      </c>
      <c r="U326" s="201">
        <f t="shared" si="144"/>
        <v>1493.9163357965911</v>
      </c>
      <c r="V326" s="201">
        <f t="shared" si="144"/>
        <v>1541.6515699129418</v>
      </c>
      <c r="W326" s="201">
        <f t="shared" si="144"/>
        <v>1587.2506117076678</v>
      </c>
      <c r="X326" s="201">
        <f t="shared" si="144"/>
        <v>1630.715867500915</v>
      </c>
      <c r="Y326" s="201">
        <f t="shared" si="144"/>
        <v>1672.0173852077808</v>
      </c>
      <c r="Z326" s="201">
        <f t="shared" si="144"/>
        <v>1711.1414043172795</v>
      </c>
      <c r="AA326" s="201">
        <f t="shared" si="144"/>
        <v>1576.2312568652681</v>
      </c>
      <c r="AB326" s="201">
        <f t="shared" si="144"/>
        <v>1432.2145132123128</v>
      </c>
      <c r="AC326" s="201">
        <f t="shared" si="144"/>
        <v>1279.4756072385071</v>
      </c>
      <c r="AD326" s="201">
        <f t="shared" si="144"/>
        <v>1118.3689999125759</v>
      </c>
      <c r="AE326" s="201">
        <f t="shared" si="144"/>
        <v>949.28576791165597</v>
      </c>
      <c r="AF326" s="201">
        <f t="shared" si="144"/>
        <v>772.6931431500999</v>
      </c>
      <c r="AG326" s="201">
        <f t="shared" si="144"/>
        <v>589.01130727045177</v>
      </c>
      <c r="AH326" s="201">
        <f t="shared" si="144"/>
        <v>398.69899060275043</v>
      </c>
      <c r="AI326" s="201">
        <f t="shared" si="144"/>
        <v>202.20354511482202</v>
      </c>
      <c r="AJ326" s="202">
        <f t="shared" si="144"/>
        <v>0</v>
      </c>
    </row>
    <row r="327" spans="1:36" x14ac:dyDescent="0.3">
      <c r="A327" s="7" t="s">
        <v>173</v>
      </c>
      <c r="B327" s="76" t="s">
        <v>529</v>
      </c>
      <c r="C327" s="207">
        <f t="shared" ref="C327:AJ327" si="145">+C$133*C239</f>
        <v>63293.991162109269</v>
      </c>
      <c r="D327" s="199">
        <f t="shared" si="145"/>
        <v>62958.716088625137</v>
      </c>
      <c r="E327" s="199">
        <f t="shared" si="145"/>
        <v>63365.065869538361</v>
      </c>
      <c r="F327" s="199">
        <f t="shared" si="145"/>
        <v>58368.003281755911</v>
      </c>
      <c r="G327" s="199">
        <f t="shared" si="145"/>
        <v>57268.032398959396</v>
      </c>
      <c r="H327" s="199">
        <f t="shared" si="145"/>
        <v>61943.949364684646</v>
      </c>
      <c r="I327" s="199">
        <f t="shared" si="145"/>
        <v>70868.488191265831</v>
      </c>
      <c r="J327" s="199">
        <f t="shared" si="145"/>
        <v>75077.514763508254</v>
      </c>
      <c r="K327" s="199">
        <f t="shared" si="145"/>
        <v>79252.315051265992</v>
      </c>
      <c r="L327" s="199">
        <f t="shared" si="145"/>
        <v>83381.776579111931</v>
      </c>
      <c r="M327" s="199">
        <f t="shared" si="145"/>
        <v>87493.919705188528</v>
      </c>
      <c r="N327" s="199">
        <f t="shared" si="145"/>
        <v>91558.737417916564</v>
      </c>
      <c r="O327" s="199">
        <f t="shared" si="145"/>
        <v>95567.97976940636</v>
      </c>
      <c r="P327" s="199">
        <f t="shared" si="145"/>
        <v>99513.820817004715</v>
      </c>
      <c r="Q327" s="199">
        <f t="shared" si="145"/>
        <v>103767.37200886809</v>
      </c>
      <c r="R327" s="199">
        <f t="shared" si="145"/>
        <v>107853.91593397413</v>
      </c>
      <c r="S327" s="199">
        <f t="shared" si="145"/>
        <v>111764.28252636928</v>
      </c>
      <c r="T327" s="199">
        <f t="shared" si="145"/>
        <v>115486.39313908902</v>
      </c>
      <c r="U327" s="199">
        <f t="shared" si="145"/>
        <v>119034.42172669341</v>
      </c>
      <c r="V327" s="199">
        <f t="shared" si="145"/>
        <v>122416.85735178312</v>
      </c>
      <c r="W327" s="199">
        <f t="shared" si="145"/>
        <v>125615.76073613127</v>
      </c>
      <c r="X327" s="199">
        <f t="shared" si="145"/>
        <v>128633.55300340484</v>
      </c>
      <c r="Y327" s="199">
        <f t="shared" si="145"/>
        <v>131469.99234851648</v>
      </c>
      <c r="Z327" s="199">
        <f t="shared" si="145"/>
        <v>134126.0269339635</v>
      </c>
      <c r="AA327" s="199">
        <f t="shared" si="145"/>
        <v>138283.63305669883</v>
      </c>
      <c r="AB327" s="199">
        <f t="shared" si="145"/>
        <v>142381.87814232122</v>
      </c>
      <c r="AC327" s="199">
        <f t="shared" si="145"/>
        <v>146416.93016193956</v>
      </c>
      <c r="AD327" s="199">
        <f t="shared" si="145"/>
        <v>150379.84206155434</v>
      </c>
      <c r="AE327" s="199">
        <f t="shared" si="145"/>
        <v>154262.08570154439</v>
      </c>
      <c r="AF327" s="199">
        <f t="shared" si="145"/>
        <v>158064.42633189689</v>
      </c>
      <c r="AG327" s="199">
        <f t="shared" si="145"/>
        <v>161779.29961495826</v>
      </c>
      <c r="AH327" s="199">
        <f t="shared" si="145"/>
        <v>165404.82472955951</v>
      </c>
      <c r="AI327" s="199">
        <f t="shared" si="145"/>
        <v>168932.6154517023</v>
      </c>
      <c r="AJ327" s="203">
        <f t="shared" si="145"/>
        <v>172364.58962072615</v>
      </c>
    </row>
    <row r="328" spans="1:36" x14ac:dyDescent="0.3">
      <c r="A328" s="7" t="s">
        <v>174</v>
      </c>
      <c r="B328" s="76" t="s">
        <v>529</v>
      </c>
      <c r="C328" s="206">
        <f t="shared" ref="C328:AJ328" si="146">+C$162*C240</f>
        <v>420.23960321327297</v>
      </c>
      <c r="D328" s="198">
        <f t="shared" si="146"/>
        <v>388.08555512065658</v>
      </c>
      <c r="E328" s="198">
        <f t="shared" si="146"/>
        <v>429.61503142016085</v>
      </c>
      <c r="F328" s="198">
        <f t="shared" si="146"/>
        <v>236.02871831865534</v>
      </c>
      <c r="G328" s="198">
        <f t="shared" si="146"/>
        <v>386.45977028978649</v>
      </c>
      <c r="H328" s="198">
        <f t="shared" si="146"/>
        <v>340.86766988907982</v>
      </c>
      <c r="I328" s="198">
        <f t="shared" si="146"/>
        <v>238.39536284172354</v>
      </c>
      <c r="J328" s="198">
        <f t="shared" si="146"/>
        <v>187.06013925195674</v>
      </c>
      <c r="K328" s="198">
        <f t="shared" si="146"/>
        <v>137.31201137854728</v>
      </c>
      <c r="L328" s="198">
        <f t="shared" si="146"/>
        <v>89.550808340460989</v>
      </c>
      <c r="M328" s="198">
        <f t="shared" si="146"/>
        <v>44.156323106919494</v>
      </c>
      <c r="N328" s="198">
        <f t="shared" si="146"/>
        <v>1.3939742479844475</v>
      </c>
      <c r="O328" s="198">
        <f t="shared" si="146"/>
        <v>0.50309655745679149</v>
      </c>
      <c r="P328" s="198">
        <f t="shared" si="146"/>
        <v>1.2997255307500586</v>
      </c>
      <c r="Q328" s="198">
        <f t="shared" si="146"/>
        <v>2.0739274330062374</v>
      </c>
      <c r="R328" s="198">
        <f t="shared" si="146"/>
        <v>2.8001225449470963</v>
      </c>
      <c r="S328" s="198">
        <f t="shared" si="146"/>
        <v>3.4667240198863576</v>
      </c>
      <c r="T328" s="198">
        <f t="shared" si="146"/>
        <v>4.0631464976577858</v>
      </c>
      <c r="U328" s="198">
        <f t="shared" si="146"/>
        <v>4.580895107933058</v>
      </c>
      <c r="V328" s="198">
        <f t="shared" si="146"/>
        <v>5.0126193032942341</v>
      </c>
      <c r="W328" s="198">
        <f t="shared" si="146"/>
        <v>5.3510049794936085</v>
      </c>
      <c r="X328" s="198">
        <f t="shared" si="146"/>
        <v>0</v>
      </c>
      <c r="Y328" s="198">
        <f t="shared" si="146"/>
        <v>0</v>
      </c>
      <c r="Z328" s="198">
        <f t="shared" si="146"/>
        <v>0</v>
      </c>
      <c r="AA328" s="198">
        <f t="shared" si="146"/>
        <v>0</v>
      </c>
      <c r="AB328" s="198">
        <f t="shared" si="146"/>
        <v>0</v>
      </c>
      <c r="AC328" s="198">
        <f t="shared" si="146"/>
        <v>0</v>
      </c>
      <c r="AD328" s="198">
        <f t="shared" si="146"/>
        <v>0</v>
      </c>
      <c r="AE328" s="198">
        <f t="shared" si="146"/>
        <v>0</v>
      </c>
      <c r="AF328" s="198">
        <f t="shared" si="146"/>
        <v>0</v>
      </c>
      <c r="AG328" s="198">
        <f t="shared" si="146"/>
        <v>0</v>
      </c>
      <c r="AH328" s="198">
        <f t="shared" si="146"/>
        <v>0</v>
      </c>
      <c r="AI328" s="198">
        <f t="shared" si="146"/>
        <v>0</v>
      </c>
      <c r="AJ328" s="204">
        <f t="shared" si="146"/>
        <v>0</v>
      </c>
    </row>
    <row r="329" spans="1:36" x14ac:dyDescent="0.3">
      <c r="A329" s="7" t="s">
        <v>175</v>
      </c>
      <c r="B329" s="76" t="s">
        <v>529</v>
      </c>
      <c r="C329" s="207">
        <f t="shared" ref="C329:AJ329" si="147">+C$162*C241</f>
        <v>0</v>
      </c>
      <c r="D329" s="199">
        <f t="shared" si="147"/>
        <v>7.4484978923770511</v>
      </c>
      <c r="E329" s="199">
        <f t="shared" si="147"/>
        <v>9.2925921913456744</v>
      </c>
      <c r="F329" s="199">
        <f t="shared" si="147"/>
        <v>18.353852787476725</v>
      </c>
      <c r="G329" s="199">
        <f t="shared" si="147"/>
        <v>16.237131426810926</v>
      </c>
      <c r="H329" s="199">
        <f t="shared" si="147"/>
        <v>9.6012728020474238</v>
      </c>
      <c r="I329" s="199">
        <f t="shared" si="147"/>
        <v>0</v>
      </c>
      <c r="J329" s="199">
        <f t="shared" si="147"/>
        <v>0</v>
      </c>
      <c r="K329" s="199">
        <f t="shared" si="147"/>
        <v>0</v>
      </c>
      <c r="L329" s="199">
        <f t="shared" si="147"/>
        <v>0</v>
      </c>
      <c r="M329" s="199">
        <f t="shared" si="147"/>
        <v>0</v>
      </c>
      <c r="N329" s="199">
        <f t="shared" si="147"/>
        <v>0</v>
      </c>
      <c r="O329" s="199">
        <f t="shared" si="147"/>
        <v>0</v>
      </c>
      <c r="P329" s="199">
        <f t="shared" si="147"/>
        <v>0</v>
      </c>
      <c r="Q329" s="199">
        <f t="shared" si="147"/>
        <v>0</v>
      </c>
      <c r="R329" s="199">
        <f t="shared" si="147"/>
        <v>0</v>
      </c>
      <c r="S329" s="199">
        <f t="shared" si="147"/>
        <v>0</v>
      </c>
      <c r="T329" s="199">
        <f t="shared" si="147"/>
        <v>0</v>
      </c>
      <c r="U329" s="199">
        <f t="shared" si="147"/>
        <v>0</v>
      </c>
      <c r="V329" s="199">
        <f t="shared" si="147"/>
        <v>0</v>
      </c>
      <c r="W329" s="199">
        <f t="shared" si="147"/>
        <v>0</v>
      </c>
      <c r="X329" s="199">
        <f t="shared" si="147"/>
        <v>0</v>
      </c>
      <c r="Y329" s="199">
        <f t="shared" si="147"/>
        <v>0</v>
      </c>
      <c r="Z329" s="199">
        <f t="shared" si="147"/>
        <v>0</v>
      </c>
      <c r="AA329" s="199">
        <f t="shared" si="147"/>
        <v>0</v>
      </c>
      <c r="AB329" s="199">
        <f t="shared" si="147"/>
        <v>0</v>
      </c>
      <c r="AC329" s="199">
        <f t="shared" si="147"/>
        <v>0</v>
      </c>
      <c r="AD329" s="199">
        <f t="shared" si="147"/>
        <v>0</v>
      </c>
      <c r="AE329" s="199">
        <f t="shared" si="147"/>
        <v>0</v>
      </c>
      <c r="AF329" s="199">
        <f t="shared" si="147"/>
        <v>0</v>
      </c>
      <c r="AG329" s="199">
        <f t="shared" si="147"/>
        <v>0</v>
      </c>
      <c r="AH329" s="199">
        <f t="shared" si="147"/>
        <v>0</v>
      </c>
      <c r="AI329" s="199">
        <f t="shared" si="147"/>
        <v>0</v>
      </c>
      <c r="AJ329" s="203">
        <f t="shared" si="147"/>
        <v>0</v>
      </c>
    </row>
    <row r="330" spans="1:36" x14ac:dyDescent="0.3">
      <c r="A330" s="7" t="s">
        <v>176</v>
      </c>
      <c r="B330" s="76" t="s">
        <v>529</v>
      </c>
      <c r="C330" s="207">
        <f t="shared" ref="C330:AJ330" si="148">+C$162*C242</f>
        <v>16563.089556327537</v>
      </c>
      <c r="D330" s="199">
        <f t="shared" si="148"/>
        <v>16162.377153299794</v>
      </c>
      <c r="E330" s="199">
        <f t="shared" si="148"/>
        <v>17287.727472224233</v>
      </c>
      <c r="F330" s="199">
        <f t="shared" si="148"/>
        <v>18684.347848971771</v>
      </c>
      <c r="G330" s="199">
        <f t="shared" si="148"/>
        <v>19141.492449091045</v>
      </c>
      <c r="H330" s="199">
        <f t="shared" si="148"/>
        <v>17862.954436753455</v>
      </c>
      <c r="I330" s="199">
        <f t="shared" si="148"/>
        <v>19015.922943849106</v>
      </c>
      <c r="J330" s="199">
        <f t="shared" si="148"/>
        <v>18667.530087373972</v>
      </c>
      <c r="K330" s="199">
        <f t="shared" si="148"/>
        <v>18266.018092916416</v>
      </c>
      <c r="L330" s="199">
        <f t="shared" si="148"/>
        <v>17814.962375910931</v>
      </c>
      <c r="M330" s="199">
        <f t="shared" si="148"/>
        <v>17325.491720678168</v>
      </c>
      <c r="N330" s="199">
        <f t="shared" si="148"/>
        <v>16795.657047416185</v>
      </c>
      <c r="O330" s="199">
        <f t="shared" si="148"/>
        <v>16189.371172117933</v>
      </c>
      <c r="P330" s="199">
        <f t="shared" si="148"/>
        <v>15549.859865208186</v>
      </c>
      <c r="Q330" s="199">
        <f t="shared" si="148"/>
        <v>15239.04050792027</v>
      </c>
      <c r="R330" s="199">
        <f t="shared" si="148"/>
        <v>14846.751173420074</v>
      </c>
      <c r="S330" s="199">
        <f t="shared" si="148"/>
        <v>14378.162898492657</v>
      </c>
      <c r="T330" s="199">
        <f t="shared" si="148"/>
        <v>13838.158556489969</v>
      </c>
      <c r="U330" s="199">
        <f t="shared" si="148"/>
        <v>13234.697681306658</v>
      </c>
      <c r="V330" s="199">
        <f t="shared" si="148"/>
        <v>12574.41665893229</v>
      </c>
      <c r="W330" s="199">
        <f t="shared" si="148"/>
        <v>11860.943025145465</v>
      </c>
      <c r="X330" s="199">
        <f t="shared" si="148"/>
        <v>11100.032878589795</v>
      </c>
      <c r="Y330" s="199">
        <f t="shared" si="148"/>
        <v>10296.937956790793</v>
      </c>
      <c r="Z330" s="199">
        <f t="shared" si="148"/>
        <v>9456.7957717756326</v>
      </c>
      <c r="AA330" s="199">
        <f t="shared" si="148"/>
        <v>8596.5801492298015</v>
      </c>
      <c r="AB330" s="199">
        <f t="shared" si="148"/>
        <v>7709.686500444287</v>
      </c>
      <c r="AC330" s="199">
        <f t="shared" si="148"/>
        <v>6799.1838001405758</v>
      </c>
      <c r="AD330" s="199">
        <f t="shared" si="148"/>
        <v>5867.828370850204</v>
      </c>
      <c r="AE330" s="199">
        <f t="shared" si="148"/>
        <v>4918.4284318626787</v>
      </c>
      <c r="AF330" s="199">
        <f t="shared" si="148"/>
        <v>3954.0432283135692</v>
      </c>
      <c r="AG330" s="199">
        <f t="shared" si="148"/>
        <v>2977.3449433084565</v>
      </c>
      <c r="AH330" s="199">
        <f t="shared" si="148"/>
        <v>1991.0694889732063</v>
      </c>
      <c r="AI330" s="199">
        <f t="shared" si="148"/>
        <v>997.76634977150138</v>
      </c>
      <c r="AJ330" s="203">
        <f t="shared" si="148"/>
        <v>0</v>
      </c>
    </row>
    <row r="331" spans="1:36" x14ac:dyDescent="0.3">
      <c r="A331" s="7" t="s">
        <v>177</v>
      </c>
      <c r="B331" s="76" t="s">
        <v>529</v>
      </c>
      <c r="C331" s="208">
        <f t="shared" ref="C331:AJ331" si="149">+C$162*C243</f>
        <v>0</v>
      </c>
      <c r="D331" s="200">
        <f t="shared" si="149"/>
        <v>40.463162399005199</v>
      </c>
      <c r="E331" s="200">
        <f t="shared" si="149"/>
        <v>7.9877715539772343</v>
      </c>
      <c r="F331" s="200">
        <f t="shared" si="149"/>
        <v>6.8912660216989208</v>
      </c>
      <c r="G331" s="200">
        <f t="shared" si="149"/>
        <v>6.7606969243602313</v>
      </c>
      <c r="H331" s="200">
        <f t="shared" si="149"/>
        <v>10.882941536746964</v>
      </c>
      <c r="I331" s="200">
        <f t="shared" si="149"/>
        <v>5.4693214774675516</v>
      </c>
      <c r="J331" s="200">
        <f t="shared" si="149"/>
        <v>4.3652362584186211</v>
      </c>
      <c r="K331" s="200">
        <f t="shared" si="149"/>
        <v>3.294029123048055</v>
      </c>
      <c r="L331" s="200">
        <f t="shared" si="149"/>
        <v>2.2643162873156095</v>
      </c>
      <c r="M331" s="200">
        <f t="shared" si="149"/>
        <v>1.2844342243232145</v>
      </c>
      <c r="N331" s="200">
        <f t="shared" si="149"/>
        <v>0.36001765031856625</v>
      </c>
      <c r="O331" s="200">
        <f t="shared" si="149"/>
        <v>-0.50309655745679149</v>
      </c>
      <c r="P331" s="200">
        <f t="shared" si="149"/>
        <v>-1.2997255307500586</v>
      </c>
      <c r="Q331" s="200">
        <f t="shared" si="149"/>
        <v>-2.0739274330062374</v>
      </c>
      <c r="R331" s="200">
        <f t="shared" si="149"/>
        <v>-2.8001225449470963</v>
      </c>
      <c r="S331" s="200">
        <f t="shared" si="149"/>
        <v>-3.4667240198863576</v>
      </c>
      <c r="T331" s="200">
        <f t="shared" si="149"/>
        <v>-4.0631464976577858</v>
      </c>
      <c r="U331" s="200">
        <f t="shared" si="149"/>
        <v>-4.580895107933058</v>
      </c>
      <c r="V331" s="200">
        <f t="shared" si="149"/>
        <v>-5.0126193032942341</v>
      </c>
      <c r="W331" s="200">
        <f t="shared" si="149"/>
        <v>-5.3510049794936085</v>
      </c>
      <c r="X331" s="200">
        <f t="shared" si="149"/>
        <v>0</v>
      </c>
      <c r="Y331" s="200">
        <f t="shared" si="149"/>
        <v>0</v>
      </c>
      <c r="Z331" s="200">
        <f t="shared" si="149"/>
        <v>0</v>
      </c>
      <c r="AA331" s="200">
        <f t="shared" si="149"/>
        <v>0</v>
      </c>
      <c r="AB331" s="200">
        <f t="shared" si="149"/>
        <v>0</v>
      </c>
      <c r="AC331" s="200">
        <f t="shared" si="149"/>
        <v>0</v>
      </c>
      <c r="AD331" s="200">
        <f t="shared" si="149"/>
        <v>0</v>
      </c>
      <c r="AE331" s="200">
        <f t="shared" si="149"/>
        <v>0</v>
      </c>
      <c r="AF331" s="200">
        <f t="shared" si="149"/>
        <v>0</v>
      </c>
      <c r="AG331" s="200">
        <f t="shared" si="149"/>
        <v>0</v>
      </c>
      <c r="AH331" s="200">
        <f t="shared" si="149"/>
        <v>0</v>
      </c>
      <c r="AI331" s="200">
        <f t="shared" si="149"/>
        <v>0</v>
      </c>
      <c r="AJ331" s="205">
        <f t="shared" si="149"/>
        <v>0</v>
      </c>
    </row>
    <row r="332" spans="1:36" x14ac:dyDescent="0.3">
      <c r="A332" s="7" t="s">
        <v>178</v>
      </c>
      <c r="B332" s="76" t="s">
        <v>529</v>
      </c>
      <c r="C332" s="207">
        <f t="shared" ref="C332:AJ332" si="150">+C$163*C244</f>
        <v>272.44979207186105</v>
      </c>
      <c r="D332" s="199">
        <f t="shared" si="150"/>
        <v>175.93398380440257</v>
      </c>
      <c r="E332" s="199">
        <f t="shared" si="150"/>
        <v>300.49109436477244</v>
      </c>
      <c r="F332" s="199">
        <f t="shared" si="150"/>
        <v>331.26722656978598</v>
      </c>
      <c r="G332" s="199">
        <f t="shared" si="150"/>
        <v>388.13967483414967</v>
      </c>
      <c r="H332" s="199">
        <f t="shared" si="150"/>
        <v>196.22301660404594</v>
      </c>
      <c r="I332" s="199">
        <f t="shared" si="150"/>
        <v>224.99779206005636</v>
      </c>
      <c r="J332" s="199">
        <f t="shared" si="150"/>
        <v>238.90158612514151</v>
      </c>
      <c r="K332" s="199">
        <f t="shared" si="150"/>
        <v>252.76341454555487</v>
      </c>
      <c r="L332" s="199">
        <f t="shared" si="150"/>
        <v>266.54758231823428</v>
      </c>
      <c r="M332" s="199">
        <f t="shared" si="150"/>
        <v>280.34341958355941</v>
      </c>
      <c r="N332" s="199">
        <f t="shared" si="150"/>
        <v>294.05470265664059</v>
      </c>
      <c r="O332" s="199">
        <f t="shared" si="150"/>
        <v>307.65432440859621</v>
      </c>
      <c r="P332" s="199">
        <f t="shared" si="150"/>
        <v>321.11626981276794</v>
      </c>
      <c r="Q332" s="199">
        <f t="shared" si="150"/>
        <v>342.44290357962905</v>
      </c>
      <c r="R332" s="199">
        <f t="shared" si="150"/>
        <v>363.662111927735</v>
      </c>
      <c r="S332" s="199">
        <f t="shared" si="150"/>
        <v>384.69284533530418</v>
      </c>
      <c r="T332" s="199">
        <f t="shared" si="150"/>
        <v>405.44337267649945</v>
      </c>
      <c r="U332" s="199">
        <f t="shared" si="150"/>
        <v>425.91466714764363</v>
      </c>
      <c r="V332" s="199">
        <f t="shared" si="150"/>
        <v>446.09274597127558</v>
      </c>
      <c r="W332" s="199">
        <f t="shared" si="150"/>
        <v>465.8696125935852</v>
      </c>
      <c r="X332" s="199">
        <f t="shared" si="150"/>
        <v>485.21117498111192</v>
      </c>
      <c r="Y332" s="199">
        <f t="shared" si="150"/>
        <v>504.07543593641407</v>
      </c>
      <c r="Z332" s="199">
        <f t="shared" si="150"/>
        <v>522.42657707303749</v>
      </c>
      <c r="AA332" s="199">
        <f t="shared" si="150"/>
        <v>540.98956359494093</v>
      </c>
      <c r="AB332" s="199">
        <f t="shared" si="150"/>
        <v>559.25979238665593</v>
      </c>
      <c r="AC332" s="199">
        <f t="shared" si="150"/>
        <v>577.21292964002703</v>
      </c>
      <c r="AD332" s="199">
        <f t="shared" si="150"/>
        <v>594.80525144935848</v>
      </c>
      <c r="AE332" s="199">
        <f t="shared" si="150"/>
        <v>611.99525518467055</v>
      </c>
      <c r="AF332" s="199">
        <f t="shared" si="150"/>
        <v>628.77900638037158</v>
      </c>
      <c r="AG332" s="199">
        <f t="shared" si="150"/>
        <v>645.12032677832372</v>
      </c>
      <c r="AH332" s="199">
        <f t="shared" si="150"/>
        <v>661.00634991760262</v>
      </c>
      <c r="AI332" s="199">
        <f t="shared" si="150"/>
        <v>676.39893816632843</v>
      </c>
      <c r="AJ332" s="203">
        <f t="shared" si="150"/>
        <v>691.3018300296502</v>
      </c>
    </row>
    <row r="333" spans="1:36" x14ac:dyDescent="0.3">
      <c r="A333" s="7" t="s">
        <v>179</v>
      </c>
      <c r="B333" s="76" t="s">
        <v>529</v>
      </c>
      <c r="C333" s="206">
        <f t="shared" ref="C333:AJ333" si="151">+C$164*C245</f>
        <v>71.531571197391315</v>
      </c>
      <c r="D333" s="198">
        <f t="shared" si="151"/>
        <v>213.7481254847516</v>
      </c>
      <c r="E333" s="198">
        <f t="shared" si="151"/>
        <v>255.04758474112836</v>
      </c>
      <c r="F333" s="198">
        <f t="shared" si="151"/>
        <v>256.89162243528546</v>
      </c>
      <c r="G333" s="198">
        <f t="shared" si="151"/>
        <v>270.88460777878123</v>
      </c>
      <c r="H333" s="198">
        <f t="shared" si="151"/>
        <v>111.54940830866214</v>
      </c>
      <c r="I333" s="198">
        <f t="shared" si="151"/>
        <v>206.13972147362654</v>
      </c>
      <c r="J333" s="198">
        <f t="shared" si="151"/>
        <v>251.16486609795527</v>
      </c>
      <c r="K333" s="198">
        <f t="shared" si="151"/>
        <v>291.59531874390944</v>
      </c>
      <c r="L333" s="198">
        <f t="shared" si="151"/>
        <v>324.97313593776306</v>
      </c>
      <c r="M333" s="198">
        <f t="shared" si="151"/>
        <v>358.79268442024772</v>
      </c>
      <c r="N333" s="198">
        <f t="shared" si="151"/>
        <v>392.88101973229146</v>
      </c>
      <c r="O333" s="198">
        <f t="shared" si="151"/>
        <v>427.14722381505777</v>
      </c>
      <c r="P333" s="198">
        <f t="shared" si="151"/>
        <v>461.50385290173273</v>
      </c>
      <c r="Q333" s="198">
        <f t="shared" si="151"/>
        <v>507.76962721930505</v>
      </c>
      <c r="R333" s="198">
        <f t="shared" si="151"/>
        <v>554.76743781710445</v>
      </c>
      <c r="S333" s="198">
        <f t="shared" si="151"/>
        <v>602.27508513006774</v>
      </c>
      <c r="T333" s="198">
        <f t="shared" si="151"/>
        <v>650.05235557268259</v>
      </c>
      <c r="U333" s="198">
        <f t="shared" si="151"/>
        <v>698.00868562945482</v>
      </c>
      <c r="V333" s="198">
        <f t="shared" si="151"/>
        <v>746.03897816132735</v>
      </c>
      <c r="W333" s="198">
        <f t="shared" si="151"/>
        <v>793.88507892334508</v>
      </c>
      <c r="X333" s="198">
        <f t="shared" si="151"/>
        <v>841.41190342906395</v>
      </c>
      <c r="Y333" s="198">
        <f t="shared" si="151"/>
        <v>888.47441881545751</v>
      </c>
      <c r="Z333" s="198">
        <f t="shared" si="151"/>
        <v>934.9412774305647</v>
      </c>
      <c r="AA333" s="198">
        <f t="shared" si="151"/>
        <v>982.06513091250042</v>
      </c>
      <c r="AB333" s="198">
        <f t="shared" si="151"/>
        <v>1028.9135350496686</v>
      </c>
      <c r="AC333" s="198">
        <f t="shared" si="151"/>
        <v>1075.4021529801316</v>
      </c>
      <c r="AD333" s="198">
        <f t="shared" si="151"/>
        <v>1121.4115014558038</v>
      </c>
      <c r="AE333" s="198">
        <f t="shared" si="151"/>
        <v>1166.8259366084924</v>
      </c>
      <c r="AF333" s="198">
        <f t="shared" si="151"/>
        <v>1211.6020333437743</v>
      </c>
      <c r="AG333" s="198">
        <f t="shared" si="151"/>
        <v>1255.6363776215417</v>
      </c>
      <c r="AH333" s="198">
        <f t="shared" si="151"/>
        <v>1298.8714383037695</v>
      </c>
      <c r="AI333" s="198">
        <f t="shared" si="151"/>
        <v>1341.2013086713066</v>
      </c>
      <c r="AJ333" s="204">
        <f t="shared" si="151"/>
        <v>1382.6036600593004</v>
      </c>
    </row>
    <row r="334" spans="1:36" x14ac:dyDescent="0.3">
      <c r="A334" s="7" t="s">
        <v>180</v>
      </c>
      <c r="B334" s="76" t="s">
        <v>529</v>
      </c>
      <c r="C334" s="208">
        <f t="shared" ref="C334:AJ334" si="152">+C$164*C246</f>
        <v>114.47435777289189</v>
      </c>
      <c r="D334" s="200">
        <f t="shared" si="152"/>
        <v>48.966319480186264</v>
      </c>
      <c r="E334" s="200">
        <f t="shared" si="152"/>
        <v>54.429003340124339</v>
      </c>
      <c r="F334" s="200">
        <f t="shared" si="152"/>
        <v>65.006768520845554</v>
      </c>
      <c r="G334" s="200">
        <f t="shared" si="152"/>
        <v>80.047451538970094</v>
      </c>
      <c r="H334" s="200">
        <f t="shared" si="152"/>
        <v>69.084108491317082</v>
      </c>
      <c r="I334" s="200">
        <f t="shared" si="152"/>
        <v>20.008435416208211</v>
      </c>
      <c r="J334" s="200">
        <f t="shared" si="152"/>
        <v>7.4495621163922605</v>
      </c>
      <c r="K334" s="200">
        <f t="shared" si="152"/>
        <v>0</v>
      </c>
      <c r="L334" s="200">
        <f t="shared" si="152"/>
        <v>0</v>
      </c>
      <c r="M334" s="200">
        <f t="shared" si="152"/>
        <v>0</v>
      </c>
      <c r="N334" s="200">
        <f t="shared" si="152"/>
        <v>0</v>
      </c>
      <c r="O334" s="200">
        <f t="shared" si="152"/>
        <v>0</v>
      </c>
      <c r="P334" s="200">
        <f t="shared" si="152"/>
        <v>0</v>
      </c>
      <c r="Q334" s="200">
        <f t="shared" si="152"/>
        <v>0</v>
      </c>
      <c r="R334" s="200">
        <f t="shared" si="152"/>
        <v>0</v>
      </c>
      <c r="S334" s="200">
        <f t="shared" si="152"/>
        <v>0</v>
      </c>
      <c r="T334" s="200">
        <f t="shared" si="152"/>
        <v>0</v>
      </c>
      <c r="U334" s="200">
        <f t="shared" si="152"/>
        <v>0</v>
      </c>
      <c r="V334" s="200">
        <f t="shared" si="152"/>
        <v>0</v>
      </c>
      <c r="W334" s="200">
        <f t="shared" si="152"/>
        <v>0</v>
      </c>
      <c r="X334" s="200">
        <f t="shared" si="152"/>
        <v>0</v>
      </c>
      <c r="Y334" s="200">
        <f t="shared" si="152"/>
        <v>0</v>
      </c>
      <c r="Z334" s="200">
        <f t="shared" si="152"/>
        <v>0</v>
      </c>
      <c r="AA334" s="200">
        <f t="shared" si="152"/>
        <v>0</v>
      </c>
      <c r="AB334" s="200">
        <f t="shared" si="152"/>
        <v>0</v>
      </c>
      <c r="AC334" s="200">
        <f t="shared" si="152"/>
        <v>0</v>
      </c>
      <c r="AD334" s="200">
        <f t="shared" si="152"/>
        <v>0</v>
      </c>
      <c r="AE334" s="200">
        <f t="shared" si="152"/>
        <v>0</v>
      </c>
      <c r="AF334" s="200">
        <f t="shared" si="152"/>
        <v>0</v>
      </c>
      <c r="AG334" s="200">
        <f t="shared" si="152"/>
        <v>0</v>
      </c>
      <c r="AH334" s="200">
        <f t="shared" si="152"/>
        <v>0</v>
      </c>
      <c r="AI334" s="200">
        <f t="shared" si="152"/>
        <v>0</v>
      </c>
      <c r="AJ334" s="205">
        <f t="shared" si="152"/>
        <v>0</v>
      </c>
    </row>
    <row r="335" spans="1:36" x14ac:dyDescent="0.3">
      <c r="A335" s="7" t="s">
        <v>181</v>
      </c>
      <c r="B335" s="76" t="s">
        <v>529</v>
      </c>
      <c r="C335" s="207">
        <f t="shared" ref="C335:AJ335" si="153">+C$165*C247</f>
        <v>271.72330626468511</v>
      </c>
      <c r="D335" s="199">
        <f t="shared" si="153"/>
        <v>172.12213372373165</v>
      </c>
      <c r="E335" s="199">
        <f t="shared" si="153"/>
        <v>249.88546168471075</v>
      </c>
      <c r="F335" s="199">
        <f t="shared" si="153"/>
        <v>191.25155348871539</v>
      </c>
      <c r="G335" s="199">
        <f t="shared" si="153"/>
        <v>278.8165894996788</v>
      </c>
      <c r="H335" s="199">
        <f t="shared" si="153"/>
        <v>249.78964226174153</v>
      </c>
      <c r="I335" s="199">
        <f t="shared" si="153"/>
        <v>281.60800349713315</v>
      </c>
      <c r="J335" s="199">
        <f t="shared" si="153"/>
        <v>294.33363329241507</v>
      </c>
      <c r="K335" s="199">
        <f t="shared" si="153"/>
        <v>306.86592616991044</v>
      </c>
      <c r="L335" s="199">
        <f t="shared" si="153"/>
        <v>319.18089687148489</v>
      </c>
      <c r="M335" s="199">
        <f t="shared" si="153"/>
        <v>331.40172715290515</v>
      </c>
      <c r="N335" s="199">
        <f t="shared" si="153"/>
        <v>343.42726111311811</v>
      </c>
      <c r="O335" s="199">
        <f t="shared" si="153"/>
        <v>355.2396738828819</v>
      </c>
      <c r="P335" s="199">
        <f t="shared" si="153"/>
        <v>366.8219064366578</v>
      </c>
      <c r="Q335" s="199">
        <f t="shared" si="153"/>
        <v>387.2349501954406</v>
      </c>
      <c r="R335" s="199">
        <f t="shared" si="153"/>
        <v>407.30110417974407</v>
      </c>
      <c r="S335" s="199">
        <f t="shared" si="153"/>
        <v>426.95451807410234</v>
      </c>
      <c r="T335" s="199">
        <f t="shared" si="153"/>
        <v>446.11781296144642</v>
      </c>
      <c r="U335" s="199">
        <f t="shared" si="153"/>
        <v>464.81535746204736</v>
      </c>
      <c r="V335" s="199">
        <f t="shared" si="153"/>
        <v>483.05267509941194</v>
      </c>
      <c r="W335" s="199">
        <f t="shared" si="153"/>
        <v>500.73243172013565</v>
      </c>
      <c r="X335" s="199">
        <f t="shared" si="153"/>
        <v>517.83745416689305</v>
      </c>
      <c r="Y335" s="199">
        <f t="shared" si="153"/>
        <v>534.34118165189932</v>
      </c>
      <c r="Z335" s="199">
        <f t="shared" si="153"/>
        <v>550.22289645583783</v>
      </c>
      <c r="AA335" s="199">
        <f t="shared" si="153"/>
        <v>566.25745487593952</v>
      </c>
      <c r="AB335" s="199">
        <f t="shared" si="153"/>
        <v>581.92084095737869</v>
      </c>
      <c r="AC335" s="199">
        <f t="shared" si="153"/>
        <v>597.19774151627882</v>
      </c>
      <c r="AD335" s="199">
        <f t="shared" si="153"/>
        <v>612.05253429397737</v>
      </c>
      <c r="AE335" s="199">
        <f t="shared" si="153"/>
        <v>626.45197084744632</v>
      </c>
      <c r="AF335" s="199">
        <f t="shared" si="153"/>
        <v>640.40110873724279</v>
      </c>
      <c r="AG335" s="199">
        <f t="shared" si="153"/>
        <v>653.87162404160676</v>
      </c>
      <c r="AH335" s="199">
        <f t="shared" si="153"/>
        <v>666.85869195442945</v>
      </c>
      <c r="AI335" s="199">
        <f t="shared" si="153"/>
        <v>679.33166853261537</v>
      </c>
      <c r="AJ335" s="203">
        <f t="shared" si="153"/>
        <v>691.3018300296502</v>
      </c>
    </row>
    <row r="336" spans="1:36" x14ac:dyDescent="0.3">
      <c r="A336" s="7" t="s">
        <v>182</v>
      </c>
      <c r="B336" s="76" t="s">
        <v>529</v>
      </c>
      <c r="C336" s="209">
        <f t="shared" ref="C336:AJ336" si="154">+C$135*C248</f>
        <v>3803.9436996109434</v>
      </c>
      <c r="D336" s="201">
        <f t="shared" si="154"/>
        <v>3997.4830449095653</v>
      </c>
      <c r="E336" s="201">
        <f t="shared" si="154"/>
        <v>3690.5337108440599</v>
      </c>
      <c r="F336" s="201">
        <f t="shared" si="154"/>
        <v>3934.4732322109708</v>
      </c>
      <c r="G336" s="201">
        <f t="shared" si="154"/>
        <v>4493.658174602705</v>
      </c>
      <c r="H336" s="201">
        <f t="shared" si="154"/>
        <v>3664.3698235899465</v>
      </c>
      <c r="I336" s="201">
        <f t="shared" si="154"/>
        <v>4683.3539608524434</v>
      </c>
      <c r="J336" s="201">
        <f t="shared" si="154"/>
        <v>5440.8598656479126</v>
      </c>
      <c r="K336" s="201">
        <f t="shared" si="154"/>
        <v>6211.5872470524837</v>
      </c>
      <c r="L336" s="201">
        <f t="shared" si="154"/>
        <v>6992.7220179391861</v>
      </c>
      <c r="M336" s="201">
        <f t="shared" si="154"/>
        <v>7784.9849004012876</v>
      </c>
      <c r="N336" s="201">
        <f t="shared" si="154"/>
        <v>8584.4433077753893</v>
      </c>
      <c r="O336" s="201">
        <f t="shared" si="154"/>
        <v>9388.9211805198793</v>
      </c>
      <c r="P336" s="201">
        <f t="shared" si="154"/>
        <v>10196.32535347977</v>
      </c>
      <c r="Q336" s="201">
        <f t="shared" si="154"/>
        <v>11268.798644472548</v>
      </c>
      <c r="R336" s="201">
        <f t="shared" si="154"/>
        <v>12360.300165770192</v>
      </c>
      <c r="S336" s="201">
        <f t="shared" si="154"/>
        <v>13465.580235787058</v>
      </c>
      <c r="T336" s="201">
        <f t="shared" si="154"/>
        <v>14578.982601545262</v>
      </c>
      <c r="U336" s="201">
        <f t="shared" si="154"/>
        <v>15698.210205042255</v>
      </c>
      <c r="V336" s="201">
        <f t="shared" si="154"/>
        <v>16820.667305232433</v>
      </c>
      <c r="W336" s="201">
        <f t="shared" si="154"/>
        <v>17940.318780293666</v>
      </c>
      <c r="X336" s="201">
        <f t="shared" si="154"/>
        <v>19053.902858336831</v>
      </c>
      <c r="Y336" s="201">
        <f t="shared" si="154"/>
        <v>20157.942521218371</v>
      </c>
      <c r="Z336" s="201">
        <f t="shared" si="154"/>
        <v>21249.278583109684</v>
      </c>
      <c r="AA336" s="201">
        <f t="shared" si="154"/>
        <v>22356.265466304663</v>
      </c>
      <c r="AB336" s="201">
        <f t="shared" si="154"/>
        <v>23457.634605494219</v>
      </c>
      <c r="AC336" s="201">
        <f t="shared" si="154"/>
        <v>24551.363702953469</v>
      </c>
      <c r="AD336" s="201">
        <f t="shared" si="154"/>
        <v>25634.630503857716</v>
      </c>
      <c r="AE336" s="201">
        <f t="shared" si="154"/>
        <v>26704.699663190331</v>
      </c>
      <c r="AF336" s="201">
        <f t="shared" si="154"/>
        <v>27760.49011558764</v>
      </c>
      <c r="AG336" s="201">
        <f t="shared" si="154"/>
        <v>28799.551461207655</v>
      </c>
      <c r="AH336" s="201">
        <f t="shared" si="154"/>
        <v>29820.48689276028</v>
      </c>
      <c r="AI336" s="201">
        <f t="shared" si="154"/>
        <v>30820.791979158319</v>
      </c>
      <c r="AJ336" s="202">
        <f t="shared" si="154"/>
        <v>31799.884181363908</v>
      </c>
    </row>
    <row r="337" spans="1:36" x14ac:dyDescent="0.3">
      <c r="A337" s="7" t="s">
        <v>183</v>
      </c>
      <c r="B337" s="76" t="s">
        <v>529</v>
      </c>
      <c r="C337" s="206">
        <f t="shared" ref="C337:AJ337" si="155">+C$166*C249</f>
        <v>0</v>
      </c>
      <c r="D337" s="198">
        <f t="shared" si="155"/>
        <v>0</v>
      </c>
      <c r="E337" s="198">
        <f t="shared" si="155"/>
        <v>0</v>
      </c>
      <c r="F337" s="198">
        <f t="shared" si="155"/>
        <v>0</v>
      </c>
      <c r="G337" s="198">
        <f t="shared" si="155"/>
        <v>0</v>
      </c>
      <c r="H337" s="198">
        <f t="shared" si="155"/>
        <v>0</v>
      </c>
      <c r="I337" s="198">
        <f t="shared" si="155"/>
        <v>0</v>
      </c>
      <c r="J337" s="198">
        <f t="shared" si="155"/>
        <v>0</v>
      </c>
      <c r="K337" s="198">
        <f t="shared" si="155"/>
        <v>0</v>
      </c>
      <c r="L337" s="198">
        <f t="shared" si="155"/>
        <v>0</v>
      </c>
      <c r="M337" s="198">
        <f t="shared" si="155"/>
        <v>0</v>
      </c>
      <c r="N337" s="198">
        <f t="shared" si="155"/>
        <v>0</v>
      </c>
      <c r="O337" s="198">
        <f t="shared" si="155"/>
        <v>0</v>
      </c>
      <c r="P337" s="198">
        <f t="shared" si="155"/>
        <v>0</v>
      </c>
      <c r="Q337" s="198">
        <f t="shared" si="155"/>
        <v>0</v>
      </c>
      <c r="R337" s="198">
        <f t="shared" si="155"/>
        <v>0</v>
      </c>
      <c r="S337" s="198">
        <f t="shared" si="155"/>
        <v>0</v>
      </c>
      <c r="T337" s="198">
        <f t="shared" si="155"/>
        <v>0</v>
      </c>
      <c r="U337" s="198">
        <f t="shared" si="155"/>
        <v>0</v>
      </c>
      <c r="V337" s="198">
        <f t="shared" si="155"/>
        <v>0</v>
      </c>
      <c r="W337" s="198">
        <f t="shared" si="155"/>
        <v>0</v>
      </c>
      <c r="X337" s="198">
        <f t="shared" si="155"/>
        <v>0</v>
      </c>
      <c r="Y337" s="198">
        <f t="shared" si="155"/>
        <v>0</v>
      </c>
      <c r="Z337" s="198">
        <f t="shared" si="155"/>
        <v>0</v>
      </c>
      <c r="AA337" s="198">
        <f t="shared" si="155"/>
        <v>0</v>
      </c>
      <c r="AB337" s="198">
        <f t="shared" si="155"/>
        <v>0</v>
      </c>
      <c r="AC337" s="198">
        <f t="shared" si="155"/>
        <v>0</v>
      </c>
      <c r="AD337" s="198">
        <f t="shared" si="155"/>
        <v>0</v>
      </c>
      <c r="AE337" s="198">
        <f t="shared" si="155"/>
        <v>0</v>
      </c>
      <c r="AF337" s="198">
        <f t="shared" si="155"/>
        <v>0</v>
      </c>
      <c r="AG337" s="198">
        <f t="shared" si="155"/>
        <v>0</v>
      </c>
      <c r="AH337" s="198">
        <f t="shared" si="155"/>
        <v>0</v>
      </c>
      <c r="AI337" s="198">
        <f t="shared" si="155"/>
        <v>0</v>
      </c>
      <c r="AJ337" s="204">
        <f t="shared" si="155"/>
        <v>0</v>
      </c>
    </row>
    <row r="338" spans="1:36" x14ac:dyDescent="0.3">
      <c r="A338" s="7" t="s">
        <v>184</v>
      </c>
      <c r="B338" s="76" t="s">
        <v>529</v>
      </c>
      <c r="C338" s="208">
        <f t="shared" ref="C338:AJ338" si="156">+C$166*C250</f>
        <v>0</v>
      </c>
      <c r="D338" s="200">
        <f t="shared" si="156"/>
        <v>0</v>
      </c>
      <c r="E338" s="200">
        <f t="shared" si="156"/>
        <v>0</v>
      </c>
      <c r="F338" s="200">
        <f t="shared" si="156"/>
        <v>0</v>
      </c>
      <c r="G338" s="200">
        <f t="shared" si="156"/>
        <v>0</v>
      </c>
      <c r="H338" s="200">
        <f t="shared" si="156"/>
        <v>0</v>
      </c>
      <c r="I338" s="200">
        <f t="shared" si="156"/>
        <v>0</v>
      </c>
      <c r="J338" s="200">
        <f t="shared" si="156"/>
        <v>0</v>
      </c>
      <c r="K338" s="200">
        <f t="shared" si="156"/>
        <v>0</v>
      </c>
      <c r="L338" s="200">
        <f t="shared" si="156"/>
        <v>0</v>
      </c>
      <c r="M338" s="200">
        <f t="shared" si="156"/>
        <v>0</v>
      </c>
      <c r="N338" s="200">
        <f t="shared" si="156"/>
        <v>0</v>
      </c>
      <c r="O338" s="200">
        <f t="shared" si="156"/>
        <v>0</v>
      </c>
      <c r="P338" s="200">
        <f t="shared" si="156"/>
        <v>0</v>
      </c>
      <c r="Q338" s="200">
        <f t="shared" si="156"/>
        <v>0</v>
      </c>
      <c r="R338" s="200">
        <f t="shared" si="156"/>
        <v>0</v>
      </c>
      <c r="S338" s="200">
        <f t="shared" si="156"/>
        <v>0</v>
      </c>
      <c r="T338" s="200">
        <f t="shared" si="156"/>
        <v>0</v>
      </c>
      <c r="U338" s="200">
        <f t="shared" si="156"/>
        <v>0</v>
      </c>
      <c r="V338" s="200">
        <f t="shared" si="156"/>
        <v>0</v>
      </c>
      <c r="W338" s="200">
        <f t="shared" si="156"/>
        <v>0</v>
      </c>
      <c r="X338" s="200">
        <f t="shared" si="156"/>
        <v>0</v>
      </c>
      <c r="Y338" s="200">
        <f t="shared" si="156"/>
        <v>0</v>
      </c>
      <c r="Z338" s="200">
        <f t="shared" si="156"/>
        <v>0</v>
      </c>
      <c r="AA338" s="200">
        <f t="shared" si="156"/>
        <v>0</v>
      </c>
      <c r="AB338" s="200">
        <f t="shared" si="156"/>
        <v>0</v>
      </c>
      <c r="AC338" s="200">
        <f t="shared" si="156"/>
        <v>0</v>
      </c>
      <c r="AD338" s="200">
        <f t="shared" si="156"/>
        <v>0</v>
      </c>
      <c r="AE338" s="200">
        <f t="shared" si="156"/>
        <v>0</v>
      </c>
      <c r="AF338" s="200">
        <f t="shared" si="156"/>
        <v>0</v>
      </c>
      <c r="AG338" s="200">
        <f t="shared" si="156"/>
        <v>0</v>
      </c>
      <c r="AH338" s="200">
        <f t="shared" si="156"/>
        <v>0</v>
      </c>
      <c r="AI338" s="200">
        <f t="shared" si="156"/>
        <v>0</v>
      </c>
      <c r="AJ338" s="205">
        <f t="shared" si="156"/>
        <v>0</v>
      </c>
    </row>
    <row r="339" spans="1:36" x14ac:dyDescent="0.3">
      <c r="A339" s="7" t="s">
        <v>185</v>
      </c>
      <c r="B339" s="76" t="s">
        <v>529</v>
      </c>
      <c r="C339" s="206">
        <f t="shared" ref="C339:AJ339" si="157">+C$167*C251</f>
        <v>36176.809873367289</v>
      </c>
      <c r="D339" s="198">
        <f t="shared" si="157"/>
        <v>31564.365600510631</v>
      </c>
      <c r="E339" s="198">
        <f t="shared" si="157"/>
        <v>30147.347551876461</v>
      </c>
      <c r="F339" s="198">
        <f t="shared" si="157"/>
        <v>28609.702303232578</v>
      </c>
      <c r="G339" s="198">
        <f t="shared" si="157"/>
        <v>22139.059418460554</v>
      </c>
      <c r="H339" s="198">
        <f t="shared" si="157"/>
        <v>31797.256920406839</v>
      </c>
      <c r="I339" s="198">
        <f t="shared" si="157"/>
        <v>33056.815487176493</v>
      </c>
      <c r="J339" s="198">
        <f t="shared" si="157"/>
        <v>31831.892618186226</v>
      </c>
      <c r="K339" s="198">
        <f t="shared" si="157"/>
        <v>30544.648274776355</v>
      </c>
      <c r="L339" s="198">
        <f t="shared" si="157"/>
        <v>29205.953027595759</v>
      </c>
      <c r="M339" s="198">
        <f t="shared" si="157"/>
        <v>27838.291648164635</v>
      </c>
      <c r="N339" s="198">
        <f t="shared" si="157"/>
        <v>26442.064457956516</v>
      </c>
      <c r="O339" s="198">
        <f t="shared" si="157"/>
        <v>25025.334144856075</v>
      </c>
      <c r="P339" s="198">
        <f t="shared" si="157"/>
        <v>23595.63280648951</v>
      </c>
      <c r="Q339" s="198">
        <f t="shared" si="157"/>
        <v>22993.099498471627</v>
      </c>
      <c r="R339" s="198">
        <f t="shared" si="157"/>
        <v>22273.681073154719</v>
      </c>
      <c r="S339" s="198">
        <f t="shared" si="157"/>
        <v>21447.190184060262</v>
      </c>
      <c r="T339" s="198">
        <f t="shared" si="157"/>
        <v>20522.834461351089</v>
      </c>
      <c r="U339" s="198">
        <f t="shared" si="157"/>
        <v>19514.190225735856</v>
      </c>
      <c r="V339" s="198">
        <f t="shared" si="157"/>
        <v>18432.620755462642</v>
      </c>
      <c r="W339" s="198">
        <f t="shared" si="157"/>
        <v>17284.876546735228</v>
      </c>
      <c r="X339" s="198">
        <f t="shared" si="157"/>
        <v>16080.667124375394</v>
      </c>
      <c r="Y339" s="198">
        <f t="shared" si="157"/>
        <v>14828.777914904209</v>
      </c>
      <c r="Z339" s="198">
        <f t="shared" si="157"/>
        <v>13537.650396065617</v>
      </c>
      <c r="AA339" s="198">
        <f t="shared" si="157"/>
        <v>12183.166949557321</v>
      </c>
      <c r="AB339" s="198">
        <f t="shared" si="157"/>
        <v>10815.885439910546</v>
      </c>
      <c r="AC339" s="198">
        <f t="shared" si="157"/>
        <v>9441.2130939129838</v>
      </c>
      <c r="AD339" s="198">
        <f t="shared" si="157"/>
        <v>8063.9517386573752</v>
      </c>
      <c r="AE339" s="198">
        <f t="shared" si="157"/>
        <v>6688.8159483133195</v>
      </c>
      <c r="AF339" s="198">
        <f t="shared" si="157"/>
        <v>5320.697284535071</v>
      </c>
      <c r="AG339" s="198">
        <f t="shared" si="157"/>
        <v>3963.7968302444519</v>
      </c>
      <c r="AH339" s="198">
        <f t="shared" si="157"/>
        <v>2622.2465877421341</v>
      </c>
      <c r="AI339" s="198">
        <f t="shared" si="157"/>
        <v>1299.7790409131667</v>
      </c>
      <c r="AJ339" s="204">
        <f t="shared" si="157"/>
        <v>0</v>
      </c>
    </row>
    <row r="340" spans="1:36" x14ac:dyDescent="0.3">
      <c r="A340" s="7" t="s">
        <v>186</v>
      </c>
      <c r="B340" s="76" t="s">
        <v>529</v>
      </c>
      <c r="C340" s="207">
        <f t="shared" ref="C340:AJ340" si="158">+C$167*C252</f>
        <v>0</v>
      </c>
      <c r="D340" s="199">
        <f t="shared" si="158"/>
        <v>0</v>
      </c>
      <c r="E340" s="199">
        <f t="shared" si="158"/>
        <v>0</v>
      </c>
      <c r="F340" s="199">
        <f t="shared" si="158"/>
        <v>0</v>
      </c>
      <c r="G340" s="199">
        <f t="shared" si="158"/>
        <v>0</v>
      </c>
      <c r="H340" s="199">
        <f t="shared" si="158"/>
        <v>0</v>
      </c>
      <c r="I340" s="199">
        <f t="shared" si="158"/>
        <v>0</v>
      </c>
      <c r="J340" s="199">
        <f t="shared" si="158"/>
        <v>0</v>
      </c>
      <c r="K340" s="199">
        <f t="shared" si="158"/>
        <v>0</v>
      </c>
      <c r="L340" s="199">
        <f t="shared" si="158"/>
        <v>0</v>
      </c>
      <c r="M340" s="199">
        <f t="shared" si="158"/>
        <v>0</v>
      </c>
      <c r="N340" s="199">
        <f t="shared" si="158"/>
        <v>0</v>
      </c>
      <c r="O340" s="199">
        <f t="shared" si="158"/>
        <v>0</v>
      </c>
      <c r="P340" s="199">
        <f t="shared" si="158"/>
        <v>0</v>
      </c>
      <c r="Q340" s="199">
        <f t="shared" si="158"/>
        <v>0</v>
      </c>
      <c r="R340" s="199">
        <f t="shared" si="158"/>
        <v>0</v>
      </c>
      <c r="S340" s="199">
        <f t="shared" si="158"/>
        <v>0</v>
      </c>
      <c r="T340" s="199">
        <f t="shared" si="158"/>
        <v>0</v>
      </c>
      <c r="U340" s="199">
        <f t="shared" si="158"/>
        <v>0</v>
      </c>
      <c r="V340" s="199">
        <f t="shared" si="158"/>
        <v>0</v>
      </c>
      <c r="W340" s="199">
        <f t="shared" si="158"/>
        <v>0</v>
      </c>
      <c r="X340" s="199">
        <f t="shared" si="158"/>
        <v>0</v>
      </c>
      <c r="Y340" s="199">
        <f t="shared" si="158"/>
        <v>0</v>
      </c>
      <c r="Z340" s="199">
        <f t="shared" si="158"/>
        <v>0</v>
      </c>
      <c r="AA340" s="199">
        <f t="shared" si="158"/>
        <v>0</v>
      </c>
      <c r="AB340" s="199">
        <f t="shared" si="158"/>
        <v>0</v>
      </c>
      <c r="AC340" s="199">
        <f t="shared" si="158"/>
        <v>0</v>
      </c>
      <c r="AD340" s="199">
        <f t="shared" si="158"/>
        <v>0</v>
      </c>
      <c r="AE340" s="199">
        <f t="shared" si="158"/>
        <v>0</v>
      </c>
      <c r="AF340" s="199">
        <f t="shared" si="158"/>
        <v>0</v>
      </c>
      <c r="AG340" s="199">
        <f t="shared" si="158"/>
        <v>0</v>
      </c>
      <c r="AH340" s="199">
        <f t="shared" si="158"/>
        <v>0</v>
      </c>
      <c r="AI340" s="199">
        <f t="shared" si="158"/>
        <v>0</v>
      </c>
      <c r="AJ340" s="203">
        <f t="shared" si="158"/>
        <v>0</v>
      </c>
    </row>
    <row r="341" spans="1:36" x14ac:dyDescent="0.3">
      <c r="A341" s="7" t="s">
        <v>187</v>
      </c>
      <c r="B341" s="76" t="s">
        <v>529</v>
      </c>
      <c r="C341" s="207">
        <f t="shared" ref="C341:AJ341" si="159">+C$167*C253</f>
        <v>0</v>
      </c>
      <c r="D341" s="199">
        <f t="shared" si="159"/>
        <v>0.79686753083380035</v>
      </c>
      <c r="E341" s="199">
        <f t="shared" si="159"/>
        <v>10.336448701240428</v>
      </c>
      <c r="F341" s="199">
        <f t="shared" si="159"/>
        <v>12.022573556927465</v>
      </c>
      <c r="G341" s="199">
        <f t="shared" si="159"/>
        <v>0</v>
      </c>
      <c r="H341" s="199">
        <f t="shared" si="159"/>
        <v>1.4840374822836768</v>
      </c>
      <c r="I341" s="199">
        <f t="shared" si="159"/>
        <v>0</v>
      </c>
      <c r="J341" s="199">
        <f t="shared" si="159"/>
        <v>0</v>
      </c>
      <c r="K341" s="199">
        <f t="shared" si="159"/>
        <v>0</v>
      </c>
      <c r="L341" s="199">
        <f t="shared" si="159"/>
        <v>0</v>
      </c>
      <c r="M341" s="199">
        <f t="shared" si="159"/>
        <v>0</v>
      </c>
      <c r="N341" s="199">
        <f t="shared" si="159"/>
        <v>0</v>
      </c>
      <c r="O341" s="199">
        <f t="shared" si="159"/>
        <v>0</v>
      </c>
      <c r="P341" s="199">
        <f t="shared" si="159"/>
        <v>0</v>
      </c>
      <c r="Q341" s="199">
        <f t="shared" si="159"/>
        <v>0</v>
      </c>
      <c r="R341" s="199">
        <f t="shared" si="159"/>
        <v>0</v>
      </c>
      <c r="S341" s="199">
        <f t="shared" si="159"/>
        <v>0</v>
      </c>
      <c r="T341" s="199">
        <f t="shared" si="159"/>
        <v>0</v>
      </c>
      <c r="U341" s="199">
        <f t="shared" si="159"/>
        <v>0</v>
      </c>
      <c r="V341" s="199">
        <f t="shared" si="159"/>
        <v>0</v>
      </c>
      <c r="W341" s="199">
        <f t="shared" si="159"/>
        <v>0</v>
      </c>
      <c r="X341" s="199">
        <f t="shared" si="159"/>
        <v>0</v>
      </c>
      <c r="Y341" s="199">
        <f t="shared" si="159"/>
        <v>0</v>
      </c>
      <c r="Z341" s="199">
        <f t="shared" si="159"/>
        <v>0</v>
      </c>
      <c r="AA341" s="199">
        <f t="shared" si="159"/>
        <v>0</v>
      </c>
      <c r="AB341" s="199">
        <f t="shared" si="159"/>
        <v>0</v>
      </c>
      <c r="AC341" s="199">
        <f t="shared" si="159"/>
        <v>0</v>
      </c>
      <c r="AD341" s="199">
        <f t="shared" si="159"/>
        <v>0</v>
      </c>
      <c r="AE341" s="199">
        <f t="shared" si="159"/>
        <v>0</v>
      </c>
      <c r="AF341" s="199">
        <f t="shared" si="159"/>
        <v>0</v>
      </c>
      <c r="AG341" s="199">
        <f t="shared" si="159"/>
        <v>0</v>
      </c>
      <c r="AH341" s="199">
        <f t="shared" si="159"/>
        <v>0</v>
      </c>
      <c r="AI341" s="199">
        <f t="shared" si="159"/>
        <v>0</v>
      </c>
      <c r="AJ341" s="203">
        <f t="shared" si="159"/>
        <v>0</v>
      </c>
    </row>
    <row r="342" spans="1:36" x14ac:dyDescent="0.3">
      <c r="A342" s="7" t="s">
        <v>188</v>
      </c>
      <c r="B342" s="76" t="s">
        <v>529</v>
      </c>
      <c r="C342" s="208">
        <f t="shared" ref="C342:AJ342" si="160">+C$167*C254</f>
        <v>125.3250312140145</v>
      </c>
      <c r="D342" s="200">
        <f t="shared" si="160"/>
        <v>53.910301981825583</v>
      </c>
      <c r="E342" s="200">
        <f t="shared" si="160"/>
        <v>38.304995406572658</v>
      </c>
      <c r="F342" s="200">
        <f t="shared" si="160"/>
        <v>36.59342255635147</v>
      </c>
      <c r="G342" s="200">
        <f t="shared" si="160"/>
        <v>10.542103678663405</v>
      </c>
      <c r="H342" s="200">
        <f t="shared" si="160"/>
        <v>0</v>
      </c>
      <c r="I342" s="200">
        <f t="shared" si="160"/>
        <v>0</v>
      </c>
      <c r="J342" s="200">
        <f t="shared" si="160"/>
        <v>0</v>
      </c>
      <c r="K342" s="200">
        <f t="shared" si="160"/>
        <v>0</v>
      </c>
      <c r="L342" s="200">
        <f t="shared" si="160"/>
        <v>0</v>
      </c>
      <c r="M342" s="200">
        <f t="shared" si="160"/>
        <v>0</v>
      </c>
      <c r="N342" s="200">
        <f t="shared" si="160"/>
        <v>0</v>
      </c>
      <c r="O342" s="200">
        <f t="shared" si="160"/>
        <v>0</v>
      </c>
      <c r="P342" s="200">
        <f t="shared" si="160"/>
        <v>0</v>
      </c>
      <c r="Q342" s="200">
        <f t="shared" si="160"/>
        <v>0</v>
      </c>
      <c r="R342" s="200">
        <f t="shared" si="160"/>
        <v>0</v>
      </c>
      <c r="S342" s="200">
        <f t="shared" si="160"/>
        <v>0</v>
      </c>
      <c r="T342" s="200">
        <f t="shared" si="160"/>
        <v>0</v>
      </c>
      <c r="U342" s="200">
        <f t="shared" si="160"/>
        <v>0</v>
      </c>
      <c r="V342" s="200">
        <f t="shared" si="160"/>
        <v>0</v>
      </c>
      <c r="W342" s="200">
        <f t="shared" si="160"/>
        <v>0</v>
      </c>
      <c r="X342" s="200">
        <f t="shared" si="160"/>
        <v>0</v>
      </c>
      <c r="Y342" s="200">
        <f t="shared" si="160"/>
        <v>0</v>
      </c>
      <c r="Z342" s="200">
        <f t="shared" si="160"/>
        <v>0</v>
      </c>
      <c r="AA342" s="200">
        <f t="shared" si="160"/>
        <v>0</v>
      </c>
      <c r="AB342" s="200">
        <f t="shared" si="160"/>
        <v>0</v>
      </c>
      <c r="AC342" s="200">
        <f t="shared" si="160"/>
        <v>0</v>
      </c>
      <c r="AD342" s="200">
        <f t="shared" si="160"/>
        <v>0</v>
      </c>
      <c r="AE342" s="200">
        <f t="shared" si="160"/>
        <v>0</v>
      </c>
      <c r="AF342" s="200">
        <f t="shared" si="160"/>
        <v>0</v>
      </c>
      <c r="AG342" s="200">
        <f t="shared" si="160"/>
        <v>0</v>
      </c>
      <c r="AH342" s="200">
        <f t="shared" si="160"/>
        <v>0</v>
      </c>
      <c r="AI342" s="200">
        <f t="shared" si="160"/>
        <v>0</v>
      </c>
      <c r="AJ342" s="205">
        <f t="shared" si="160"/>
        <v>0</v>
      </c>
    </row>
    <row r="343" spans="1:36" x14ac:dyDescent="0.3">
      <c r="A343" s="7" t="s">
        <v>189</v>
      </c>
      <c r="B343" s="76" t="s">
        <v>529</v>
      </c>
      <c r="C343" s="207">
        <f t="shared" ref="C343:AJ343" si="161">+C$168*C255</f>
        <v>4928.346533977031</v>
      </c>
      <c r="D343" s="199">
        <f t="shared" si="161"/>
        <v>4301.8150243150312</v>
      </c>
      <c r="E343" s="199">
        <f t="shared" si="161"/>
        <v>4397.0464530681902</v>
      </c>
      <c r="F343" s="199">
        <f t="shared" si="161"/>
        <v>4075.1452779498227</v>
      </c>
      <c r="G343" s="199">
        <f t="shared" si="161"/>
        <v>4258.6086116839633</v>
      </c>
      <c r="H343" s="199">
        <f t="shared" si="161"/>
        <v>2763.4254321047829</v>
      </c>
      <c r="I343" s="199">
        <f t="shared" si="161"/>
        <v>2943.1990075374983</v>
      </c>
      <c r="J343" s="199">
        <f t="shared" si="161"/>
        <v>2907.1885021601752</v>
      </c>
      <c r="K343" s="199">
        <f t="shared" si="161"/>
        <v>2865.3287950436547</v>
      </c>
      <c r="L343" s="199">
        <f t="shared" si="161"/>
        <v>2818.1664508649819</v>
      </c>
      <c r="M343" s="199">
        <f t="shared" si="161"/>
        <v>2767.4421511819905</v>
      </c>
      <c r="N343" s="199">
        <f t="shared" si="161"/>
        <v>2712.8272473463003</v>
      </c>
      <c r="O343" s="199">
        <f t="shared" si="161"/>
        <v>2654.7410918600135</v>
      </c>
      <c r="P343" s="199">
        <f t="shared" si="161"/>
        <v>2593.5812293570361</v>
      </c>
      <c r="Q343" s="199">
        <f t="shared" si="161"/>
        <v>2624.8305039103275</v>
      </c>
      <c r="R343" s="199">
        <f t="shared" si="161"/>
        <v>2647.6241737784362</v>
      </c>
      <c r="S343" s="199">
        <f t="shared" si="161"/>
        <v>2662.293910653209</v>
      </c>
      <c r="T343" s="199">
        <f t="shared" si="161"/>
        <v>2669.1035731101806</v>
      </c>
      <c r="U343" s="199">
        <f t="shared" si="161"/>
        <v>2668.9127688986837</v>
      </c>
      <c r="V343" s="199">
        <f t="shared" si="161"/>
        <v>2662.3931408554554</v>
      </c>
      <c r="W343" s="199">
        <f t="shared" si="161"/>
        <v>2649.6132117942816</v>
      </c>
      <c r="X343" s="199">
        <f t="shared" si="161"/>
        <v>2631.0824121500741</v>
      </c>
      <c r="Y343" s="199">
        <f t="shared" si="161"/>
        <v>2607.2292520191259</v>
      </c>
      <c r="Z343" s="199">
        <f t="shared" si="161"/>
        <v>2578.4849301929544</v>
      </c>
      <c r="AA343" s="199">
        <f t="shared" si="161"/>
        <v>2538.5778451227129</v>
      </c>
      <c r="AB343" s="199">
        <f t="shared" si="161"/>
        <v>2495.6855530160524</v>
      </c>
      <c r="AC343" s="199">
        <f t="shared" si="161"/>
        <v>2450.0929911808848</v>
      </c>
      <c r="AD343" s="199">
        <f t="shared" si="161"/>
        <v>2401.9888599123183</v>
      </c>
      <c r="AE343" s="199">
        <f t="shared" si="161"/>
        <v>2351.5693283571968</v>
      </c>
      <c r="AF343" s="199">
        <f t="shared" si="161"/>
        <v>2299.1647564575801</v>
      </c>
      <c r="AG343" s="199">
        <f t="shared" si="161"/>
        <v>2244.963379159673</v>
      </c>
      <c r="AH343" s="199">
        <f t="shared" si="161"/>
        <v>2189.2254732805791</v>
      </c>
      <c r="AI343" s="199">
        <f t="shared" si="161"/>
        <v>2132.1116721688622</v>
      </c>
      <c r="AJ343" s="203">
        <f t="shared" si="161"/>
        <v>2073.9054900889505</v>
      </c>
    </row>
    <row r="344" spans="1:36" x14ac:dyDescent="0.3">
      <c r="A344" s="7" t="s">
        <v>100</v>
      </c>
      <c r="B344" s="76" t="s">
        <v>529</v>
      </c>
      <c r="C344" s="209">
        <f t="shared" ref="C344:AJ344" si="162">+C$169*C256</f>
        <v>0</v>
      </c>
      <c r="D344" s="201">
        <f t="shared" si="162"/>
        <v>0</v>
      </c>
      <c r="E344" s="201">
        <f t="shared" si="162"/>
        <v>0</v>
      </c>
      <c r="F344" s="201">
        <f t="shared" si="162"/>
        <v>0</v>
      </c>
      <c r="G344" s="201">
        <f t="shared" si="162"/>
        <v>0</v>
      </c>
      <c r="H344" s="201">
        <f t="shared" si="162"/>
        <v>0</v>
      </c>
      <c r="I344" s="201">
        <f t="shared" si="162"/>
        <v>0</v>
      </c>
      <c r="J344" s="201">
        <f t="shared" si="162"/>
        <v>0</v>
      </c>
      <c r="K344" s="201">
        <f t="shared" si="162"/>
        <v>0</v>
      </c>
      <c r="L344" s="201">
        <f t="shared" si="162"/>
        <v>0</v>
      </c>
      <c r="M344" s="201">
        <f t="shared" si="162"/>
        <v>0</v>
      </c>
      <c r="N344" s="201">
        <f t="shared" si="162"/>
        <v>0</v>
      </c>
      <c r="O344" s="201">
        <f t="shared" si="162"/>
        <v>0</v>
      </c>
      <c r="P344" s="201">
        <f t="shared" si="162"/>
        <v>0</v>
      </c>
      <c r="Q344" s="201">
        <f t="shared" si="162"/>
        <v>0</v>
      </c>
      <c r="R344" s="201">
        <f t="shared" si="162"/>
        <v>0</v>
      </c>
      <c r="S344" s="201">
        <f t="shared" si="162"/>
        <v>0</v>
      </c>
      <c r="T344" s="201">
        <f t="shared" si="162"/>
        <v>0</v>
      </c>
      <c r="U344" s="201">
        <f t="shared" si="162"/>
        <v>0</v>
      </c>
      <c r="V344" s="201">
        <f t="shared" si="162"/>
        <v>0</v>
      </c>
      <c r="W344" s="201">
        <f t="shared" si="162"/>
        <v>0</v>
      </c>
      <c r="X344" s="201">
        <f t="shared" si="162"/>
        <v>0</v>
      </c>
      <c r="Y344" s="201">
        <f t="shared" si="162"/>
        <v>0</v>
      </c>
      <c r="Z344" s="201">
        <f t="shared" si="162"/>
        <v>0</v>
      </c>
      <c r="AA344" s="201">
        <f t="shared" si="162"/>
        <v>0</v>
      </c>
      <c r="AB344" s="201">
        <f t="shared" si="162"/>
        <v>0</v>
      </c>
      <c r="AC344" s="201">
        <f t="shared" si="162"/>
        <v>3.7692475896732451E-12</v>
      </c>
      <c r="AD344" s="201">
        <f t="shared" si="162"/>
        <v>3.7559653345183915E-12</v>
      </c>
      <c r="AE344" s="201">
        <f t="shared" si="162"/>
        <v>-7.4771164248127776E-12</v>
      </c>
      <c r="AF344" s="201">
        <f t="shared" si="162"/>
        <v>4.0890851143892E-12</v>
      </c>
      <c r="AG344" s="201">
        <f t="shared" si="162"/>
        <v>4.4309442228732889E-12</v>
      </c>
      <c r="AH344" s="201">
        <f t="shared" si="162"/>
        <v>-7.3282189189478739E-12</v>
      </c>
      <c r="AI344" s="201">
        <f t="shared" si="162"/>
        <v>-7.2648128536784767E-12</v>
      </c>
      <c r="AJ344" s="202">
        <f t="shared" si="162"/>
        <v>0</v>
      </c>
    </row>
    <row r="345" spans="1:36" x14ac:dyDescent="0.3">
      <c r="A345" s="7" t="s">
        <v>190</v>
      </c>
      <c r="B345" s="76" t="s">
        <v>529</v>
      </c>
      <c r="C345" s="207">
        <f t="shared" ref="C345:AJ345" si="163">+C$170*C257</f>
        <v>6763.9609295683877</v>
      </c>
      <c r="D345" s="199">
        <f t="shared" si="163"/>
        <v>6603.7890745112727</v>
      </c>
      <c r="E345" s="199">
        <f t="shared" si="163"/>
        <v>6792.7185513264803</v>
      </c>
      <c r="F345" s="199">
        <f t="shared" si="163"/>
        <v>7186.226180143869</v>
      </c>
      <c r="G345" s="199">
        <f t="shared" si="163"/>
        <v>5369.0203266145736</v>
      </c>
      <c r="H345" s="199">
        <f t="shared" si="163"/>
        <v>3183.2985822810488</v>
      </c>
      <c r="I345" s="199">
        <f t="shared" si="163"/>
        <v>3414.9050532747037</v>
      </c>
      <c r="J345" s="199">
        <f t="shared" si="163"/>
        <v>3397.9404250663947</v>
      </c>
      <c r="K345" s="199">
        <f t="shared" si="163"/>
        <v>3374.0870770574393</v>
      </c>
      <c r="L345" s="199">
        <f t="shared" si="163"/>
        <v>3343.8360462338624</v>
      </c>
      <c r="M345" s="199">
        <f t="shared" si="163"/>
        <v>3309.118241751004</v>
      </c>
      <c r="N345" s="199">
        <f t="shared" si="163"/>
        <v>3269.4285818225221</v>
      </c>
      <c r="O345" s="199">
        <f t="shared" si="163"/>
        <v>3225.1522172371883</v>
      </c>
      <c r="P345" s="199">
        <f t="shared" si="163"/>
        <v>3176.6576361296038</v>
      </c>
      <c r="Q345" s="199">
        <f t="shared" si="163"/>
        <v>3241.7568096507912</v>
      </c>
      <c r="R345" s="199">
        <f t="shared" si="163"/>
        <v>3297.7080850069356</v>
      </c>
      <c r="S345" s="199">
        <f t="shared" si="163"/>
        <v>3344.7121592924082</v>
      </c>
      <c r="T345" s="199">
        <f t="shared" si="163"/>
        <v>3382.8863105071719</v>
      </c>
      <c r="U345" s="199">
        <f t="shared" si="163"/>
        <v>3413.1092974624648</v>
      </c>
      <c r="V345" s="199">
        <f t="shared" si="163"/>
        <v>3436.0448710999772</v>
      </c>
      <c r="W345" s="199">
        <f t="shared" si="163"/>
        <v>3451.5916284888685</v>
      </c>
      <c r="X345" s="199">
        <f t="shared" si="163"/>
        <v>3460.2200242466392</v>
      </c>
      <c r="Y345" s="199">
        <f t="shared" si="163"/>
        <v>3462.3070843539576</v>
      </c>
      <c r="Z345" s="199">
        <f t="shared" si="163"/>
        <v>3458.2442715022912</v>
      </c>
      <c r="AA345" s="199">
        <f t="shared" si="163"/>
        <v>3439.3536864499101</v>
      </c>
      <c r="AB345" s="199">
        <f t="shared" si="163"/>
        <v>3416.3724031348452</v>
      </c>
      <c r="AC345" s="199">
        <f t="shared" si="163"/>
        <v>3389.5642712110921</v>
      </c>
      <c r="AD345" s="199">
        <f t="shared" si="163"/>
        <v>3359.0670967768147</v>
      </c>
      <c r="AE345" s="199">
        <f t="shared" si="163"/>
        <v>3325.0325284101891</v>
      </c>
      <c r="AF345" s="199">
        <f t="shared" si="163"/>
        <v>3287.8081474134842</v>
      </c>
      <c r="AG345" s="199">
        <f t="shared" si="163"/>
        <v>3247.5492330058746</v>
      </c>
      <c r="AH345" s="199">
        <f t="shared" si="163"/>
        <v>3204.5212167444979</v>
      </c>
      <c r="AI345" s="199">
        <f t="shared" si="163"/>
        <v>3158.8521495067816</v>
      </c>
      <c r="AJ345" s="203">
        <f t="shared" si="163"/>
        <v>3110.8582351334258</v>
      </c>
    </row>
    <row r="346" spans="1:36" x14ac:dyDescent="0.3">
      <c r="A346" s="11" t="s">
        <v>191</v>
      </c>
      <c r="B346" s="78" t="s">
        <v>529</v>
      </c>
      <c r="C346" s="209">
        <f t="shared" ref="C346:AJ346" si="164">+C$136*C258</f>
        <v>12648.586187692952</v>
      </c>
      <c r="D346" s="201">
        <f t="shared" si="164"/>
        <v>10243.73628532307</v>
      </c>
      <c r="E346" s="201">
        <f t="shared" si="164"/>
        <v>8869.7510950539163</v>
      </c>
      <c r="F346" s="201">
        <f t="shared" si="164"/>
        <v>8393.7642738093764</v>
      </c>
      <c r="G346" s="201">
        <f t="shared" si="164"/>
        <v>7196.3154148638178</v>
      </c>
      <c r="H346" s="201">
        <f t="shared" si="164"/>
        <v>7993.5231042594814</v>
      </c>
      <c r="I346" s="201">
        <f t="shared" si="164"/>
        <v>9894.7291156549018</v>
      </c>
      <c r="J346" s="201">
        <f t="shared" si="164"/>
        <v>11171.703320886058</v>
      </c>
      <c r="K346" s="201">
        <f t="shared" si="164"/>
        <v>12423.263328859081</v>
      </c>
      <c r="L346" s="201">
        <f t="shared" si="164"/>
        <v>13643.183907076207</v>
      </c>
      <c r="M346" s="201">
        <f t="shared" si="164"/>
        <v>14832.31740443347</v>
      </c>
      <c r="N346" s="201">
        <f t="shared" si="164"/>
        <v>15982.587097504145</v>
      </c>
      <c r="O346" s="201">
        <f t="shared" si="164"/>
        <v>17089.689979148581</v>
      </c>
      <c r="P346" s="201">
        <f t="shared" si="164"/>
        <v>18149.736465872953</v>
      </c>
      <c r="Q346" s="201">
        <f t="shared" si="164"/>
        <v>19879.533373950751</v>
      </c>
      <c r="R346" s="201">
        <f t="shared" si="164"/>
        <v>21618.245882700514</v>
      </c>
      <c r="S346" s="201">
        <f t="shared" si="164"/>
        <v>23356.616308156772</v>
      </c>
      <c r="T346" s="201">
        <f t="shared" si="164"/>
        <v>25084.892102396072</v>
      </c>
      <c r="U346" s="201">
        <f t="shared" si="164"/>
        <v>26799.281032045837</v>
      </c>
      <c r="V346" s="201">
        <f t="shared" si="164"/>
        <v>28495.532572779019</v>
      </c>
      <c r="W346" s="201">
        <f t="shared" si="164"/>
        <v>30163.685961968917</v>
      </c>
      <c r="X346" s="201">
        <f t="shared" si="164"/>
        <v>31798.658813790793</v>
      </c>
      <c r="Y346" s="201">
        <f t="shared" si="164"/>
        <v>33395.122654555067</v>
      </c>
      <c r="Z346" s="201">
        <f t="shared" si="164"/>
        <v>34948.395578647076</v>
      </c>
      <c r="AA346" s="201">
        <f t="shared" si="164"/>
        <v>36358.461830984503</v>
      </c>
      <c r="AB346" s="201">
        <f t="shared" si="164"/>
        <v>37723.168218681167</v>
      </c>
      <c r="AC346" s="201">
        <f t="shared" si="164"/>
        <v>39039.712172717656</v>
      </c>
      <c r="AD346" s="201">
        <f t="shared" si="164"/>
        <v>40304.157363704784</v>
      </c>
      <c r="AE346" s="201">
        <f t="shared" si="164"/>
        <v>41512.884186267533</v>
      </c>
      <c r="AF346" s="201">
        <f t="shared" si="164"/>
        <v>42664.990749628603</v>
      </c>
      <c r="AG346" s="201">
        <f t="shared" si="164"/>
        <v>43757.553893674245</v>
      </c>
      <c r="AH346" s="201">
        <f t="shared" si="164"/>
        <v>44789.389110493699</v>
      </c>
      <c r="AI346" s="201">
        <f t="shared" si="164"/>
        <v>45757.750674599636</v>
      </c>
      <c r="AJ346" s="202">
        <f t="shared" si="164"/>
        <v>46662.873527001393</v>
      </c>
    </row>
    <row r="347" spans="1:36" x14ac:dyDescent="0.3">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row>
    <row r="348" spans="1:36" x14ac:dyDescent="0.3">
      <c r="A348" s="16" t="s">
        <v>65</v>
      </c>
      <c r="B348" s="77" t="s">
        <v>529</v>
      </c>
      <c r="C348" s="206">
        <f t="shared" ref="C348:AJ348" si="165">+C260*C446</f>
        <v>237.44698626211917</v>
      </c>
      <c r="D348" s="198">
        <f t="shared" si="165"/>
        <v>213.35584110970339</v>
      </c>
      <c r="E348" s="198">
        <f t="shared" si="165"/>
        <v>232.56814197377005</v>
      </c>
      <c r="F348" s="198">
        <f t="shared" si="165"/>
        <v>207.29000939568937</v>
      </c>
      <c r="G348" s="198">
        <f t="shared" si="165"/>
        <v>215.85453627813098</v>
      </c>
      <c r="H348" s="198">
        <f t="shared" si="165"/>
        <v>144.20011258606542</v>
      </c>
      <c r="I348" s="198">
        <f t="shared" si="165"/>
        <v>350.31799549619637</v>
      </c>
      <c r="J348" s="198">
        <f t="shared" si="165"/>
        <v>488.15953804010917</v>
      </c>
      <c r="K348" s="198">
        <f t="shared" si="165"/>
        <v>571.5542382801948</v>
      </c>
      <c r="L348" s="198">
        <f t="shared" si="165"/>
        <v>597.06252448748626</v>
      </c>
      <c r="M348" s="198">
        <f t="shared" si="165"/>
        <v>561.97784906244704</v>
      </c>
      <c r="N348" s="198">
        <f t="shared" si="165"/>
        <v>463.55768562362425</v>
      </c>
      <c r="O348" s="198">
        <f t="shared" si="165"/>
        <v>299.60457138590834</v>
      </c>
      <c r="P348" s="198">
        <f t="shared" si="165"/>
        <v>68.299349941438933</v>
      </c>
      <c r="Q348" s="198">
        <f t="shared" si="165"/>
        <v>81.287666034932144</v>
      </c>
      <c r="R348" s="198">
        <f t="shared" si="165"/>
        <v>95.366482631073239</v>
      </c>
      <c r="S348" s="198">
        <f t="shared" si="165"/>
        <v>110.52514674589101</v>
      </c>
      <c r="T348" s="198">
        <f t="shared" si="165"/>
        <v>126.74231542849488</v>
      </c>
      <c r="U348" s="198">
        <f t="shared" si="165"/>
        <v>144.01921856067978</v>
      </c>
      <c r="V348" s="198">
        <f t="shared" si="165"/>
        <v>162.35207025241476</v>
      </c>
      <c r="W348" s="198">
        <f t="shared" si="165"/>
        <v>181.69916715336706</v>
      </c>
      <c r="X348" s="198">
        <f t="shared" si="165"/>
        <v>202.03826959951036</v>
      </c>
      <c r="Y348" s="198">
        <f t="shared" si="165"/>
        <v>223.33979359593897</v>
      </c>
      <c r="Z348" s="198">
        <f t="shared" si="165"/>
        <v>245.57216692679327</v>
      </c>
      <c r="AA348" s="198">
        <f t="shared" si="165"/>
        <v>266.21371357686007</v>
      </c>
      <c r="AB348" s="198">
        <f t="shared" si="165"/>
        <v>287.4789207074773</v>
      </c>
      <c r="AC348" s="198">
        <f t="shared" si="165"/>
        <v>309.34107687217238</v>
      </c>
      <c r="AD348" s="198">
        <f t="shared" si="165"/>
        <v>331.76097599456926</v>
      </c>
      <c r="AE348" s="198">
        <f t="shared" si="165"/>
        <v>354.69725784705827</v>
      </c>
      <c r="AF348" s="198">
        <f t="shared" si="165"/>
        <v>378.12784338748895</v>
      </c>
      <c r="AG348" s="198">
        <f t="shared" si="165"/>
        <v>402.01045866275865</v>
      </c>
      <c r="AH348" s="198">
        <f t="shared" si="165"/>
        <v>426.31488799063789</v>
      </c>
      <c r="AI348" s="198">
        <f t="shared" si="165"/>
        <v>450.99306076145359</v>
      </c>
      <c r="AJ348" s="204">
        <f t="shared" si="165"/>
        <v>476.02247303934882</v>
      </c>
    </row>
    <row r="349" spans="1:36" x14ac:dyDescent="0.3">
      <c r="A349" s="7" t="s">
        <v>192</v>
      </c>
      <c r="B349" s="76" t="s">
        <v>529</v>
      </c>
      <c r="C349" s="207">
        <f t="shared" ref="C349:AJ349" si="166">+(C261/2)*(C446)+(C261/2)*C447</f>
        <v>5134.9754344124522</v>
      </c>
      <c r="D349" s="199">
        <f t="shared" si="166"/>
        <v>4417.0347116266021</v>
      </c>
      <c r="E349" s="199">
        <f t="shared" si="166"/>
        <v>4452.6972890985153</v>
      </c>
      <c r="F349" s="199">
        <f t="shared" si="166"/>
        <v>4732.6488812145381</v>
      </c>
      <c r="G349" s="199">
        <f t="shared" si="166"/>
        <v>4040.3189520490942</v>
      </c>
      <c r="H349" s="199">
        <f t="shared" si="166"/>
        <v>4443.98013663865</v>
      </c>
      <c r="I349" s="199">
        <f t="shared" si="166"/>
        <v>4317.7733694750968</v>
      </c>
      <c r="J349" s="199">
        <f t="shared" si="166"/>
        <v>3655.7748098038496</v>
      </c>
      <c r="K349" s="199">
        <f t="shared" si="166"/>
        <v>3006.2169088747542</v>
      </c>
      <c r="L349" s="199">
        <f t="shared" si="166"/>
        <v>2374.5968486738175</v>
      </c>
      <c r="M349" s="199">
        <f t="shared" si="166"/>
        <v>1766.7438977761662</v>
      </c>
      <c r="N349" s="199">
        <f t="shared" si="166"/>
        <v>1186.1772099986306</v>
      </c>
      <c r="O349" s="199">
        <f t="shared" si="166"/>
        <v>636.85708452552922</v>
      </c>
      <c r="P349" s="199">
        <f t="shared" si="166"/>
        <v>122.38835831251455</v>
      </c>
      <c r="Q349" s="199">
        <f t="shared" si="166"/>
        <v>124.12345675770953</v>
      </c>
      <c r="R349" s="199">
        <f t="shared" si="166"/>
        <v>125.0710659752724</v>
      </c>
      <c r="S349" s="199">
        <f t="shared" si="166"/>
        <v>125.20292469807792</v>
      </c>
      <c r="T349" s="199">
        <f t="shared" si="166"/>
        <v>124.49181361225234</v>
      </c>
      <c r="U349" s="199">
        <f t="shared" si="166"/>
        <v>122.94261312739064</v>
      </c>
      <c r="V349" s="199">
        <f t="shared" si="166"/>
        <v>120.55491564796012</v>
      </c>
      <c r="W349" s="199">
        <f t="shared" si="166"/>
        <v>117.30471314353727</v>
      </c>
      <c r="X349" s="199">
        <f t="shared" si="166"/>
        <v>113.19246214187439</v>
      </c>
      <c r="Y349" s="199">
        <f t="shared" si="166"/>
        <v>108.21889649791322</v>
      </c>
      <c r="Z349" s="199">
        <f t="shared" si="166"/>
        <v>102.38871720273903</v>
      </c>
      <c r="AA349" s="199">
        <f t="shared" si="166"/>
        <v>94.823726653454358</v>
      </c>
      <c r="AB349" s="199">
        <f t="shared" si="166"/>
        <v>86.622487526724157</v>
      </c>
      <c r="AC349" s="199">
        <f t="shared" si="166"/>
        <v>77.799122105309436</v>
      </c>
      <c r="AD349" s="199">
        <f t="shared" si="166"/>
        <v>68.366368970702453</v>
      </c>
      <c r="AE349" s="199">
        <f t="shared" si="166"/>
        <v>58.33963035410035</v>
      </c>
      <c r="AF349" s="199">
        <f t="shared" si="166"/>
        <v>47.739478437622694</v>
      </c>
      <c r="AG349" s="199">
        <f t="shared" si="166"/>
        <v>36.584131663450165</v>
      </c>
      <c r="AH349" s="199">
        <f t="shared" si="166"/>
        <v>24.894726770247029</v>
      </c>
      <c r="AI349" s="199">
        <f t="shared" si="166"/>
        <v>12.692252567147808</v>
      </c>
      <c r="AJ349" s="203">
        <f t="shared" si="166"/>
        <v>0</v>
      </c>
    </row>
    <row r="350" spans="1:36" x14ac:dyDescent="0.3">
      <c r="A350" s="7" t="s">
        <v>193</v>
      </c>
      <c r="B350" s="76" t="s">
        <v>529</v>
      </c>
      <c r="C350" s="207">
        <f t="shared" ref="C350:AJ350" si="167">+C262*C447</f>
        <v>0</v>
      </c>
      <c r="D350" s="199">
        <f t="shared" si="167"/>
        <v>0</v>
      </c>
      <c r="E350" s="199">
        <f t="shared" si="167"/>
        <v>0</v>
      </c>
      <c r="F350" s="199">
        <f t="shared" si="167"/>
        <v>0</v>
      </c>
      <c r="G350" s="199">
        <f t="shared" si="167"/>
        <v>0</v>
      </c>
      <c r="H350" s="199">
        <f t="shared" si="167"/>
        <v>0</v>
      </c>
      <c r="I350" s="199">
        <f t="shared" si="167"/>
        <v>0</v>
      </c>
      <c r="J350" s="199">
        <f t="shared" si="167"/>
        <v>0</v>
      </c>
      <c r="K350" s="199">
        <f t="shared" si="167"/>
        <v>0</v>
      </c>
      <c r="L350" s="199">
        <f t="shared" si="167"/>
        <v>0</v>
      </c>
      <c r="M350" s="199">
        <f t="shared" si="167"/>
        <v>0</v>
      </c>
      <c r="N350" s="199">
        <f t="shared" si="167"/>
        <v>0</v>
      </c>
      <c r="O350" s="199">
        <f t="shared" si="167"/>
        <v>0</v>
      </c>
      <c r="P350" s="199">
        <f t="shared" si="167"/>
        <v>0</v>
      </c>
      <c r="Q350" s="199">
        <f t="shared" si="167"/>
        <v>0</v>
      </c>
      <c r="R350" s="199">
        <f t="shared" si="167"/>
        <v>0</v>
      </c>
      <c r="S350" s="199">
        <f t="shared" si="167"/>
        <v>0</v>
      </c>
      <c r="T350" s="199">
        <f t="shared" si="167"/>
        <v>0</v>
      </c>
      <c r="U350" s="199">
        <f t="shared" si="167"/>
        <v>0</v>
      </c>
      <c r="V350" s="199">
        <f t="shared" si="167"/>
        <v>0</v>
      </c>
      <c r="W350" s="199">
        <f t="shared" si="167"/>
        <v>0</v>
      </c>
      <c r="X350" s="199">
        <f t="shared" si="167"/>
        <v>0</v>
      </c>
      <c r="Y350" s="199">
        <f t="shared" si="167"/>
        <v>0</v>
      </c>
      <c r="Z350" s="199">
        <f t="shared" si="167"/>
        <v>0</v>
      </c>
      <c r="AA350" s="199">
        <f t="shared" si="167"/>
        <v>0</v>
      </c>
      <c r="AB350" s="199">
        <f t="shared" si="167"/>
        <v>0</v>
      </c>
      <c r="AC350" s="199">
        <f t="shared" si="167"/>
        <v>0</v>
      </c>
      <c r="AD350" s="199">
        <f t="shared" si="167"/>
        <v>0</v>
      </c>
      <c r="AE350" s="199">
        <f t="shared" si="167"/>
        <v>0</v>
      </c>
      <c r="AF350" s="199">
        <f t="shared" si="167"/>
        <v>0</v>
      </c>
      <c r="AG350" s="199">
        <f t="shared" si="167"/>
        <v>0</v>
      </c>
      <c r="AH350" s="199">
        <f t="shared" si="167"/>
        <v>0</v>
      </c>
      <c r="AI350" s="199">
        <f t="shared" si="167"/>
        <v>0</v>
      </c>
      <c r="AJ350" s="203">
        <f t="shared" si="167"/>
        <v>0</v>
      </c>
    </row>
    <row r="351" spans="1:36" x14ac:dyDescent="0.3">
      <c r="A351" s="7" t="s">
        <v>194</v>
      </c>
      <c r="B351" s="76" t="s">
        <v>529</v>
      </c>
      <c r="C351" s="207">
        <f t="shared" ref="C351:AJ351" si="168">+C263*C448</f>
        <v>0</v>
      </c>
      <c r="D351" s="199">
        <f t="shared" si="168"/>
        <v>0</v>
      </c>
      <c r="E351" s="199">
        <f t="shared" si="168"/>
        <v>0</v>
      </c>
      <c r="F351" s="199">
        <f t="shared" si="168"/>
        <v>0</v>
      </c>
      <c r="G351" s="199">
        <f t="shared" si="168"/>
        <v>0</v>
      </c>
      <c r="H351" s="199">
        <f t="shared" si="168"/>
        <v>0</v>
      </c>
      <c r="I351" s="199">
        <f t="shared" si="168"/>
        <v>0</v>
      </c>
      <c r="J351" s="199">
        <f t="shared" si="168"/>
        <v>0</v>
      </c>
      <c r="K351" s="199">
        <f t="shared" si="168"/>
        <v>0</v>
      </c>
      <c r="L351" s="199">
        <f t="shared" si="168"/>
        <v>0</v>
      </c>
      <c r="M351" s="199">
        <f t="shared" si="168"/>
        <v>0</v>
      </c>
      <c r="N351" s="199">
        <f t="shared" si="168"/>
        <v>0</v>
      </c>
      <c r="O351" s="199">
        <f t="shared" si="168"/>
        <v>0</v>
      </c>
      <c r="P351" s="199">
        <f t="shared" si="168"/>
        <v>0</v>
      </c>
      <c r="Q351" s="199">
        <f t="shared" si="168"/>
        <v>0</v>
      </c>
      <c r="R351" s="199">
        <f t="shared" si="168"/>
        <v>0</v>
      </c>
      <c r="S351" s="199">
        <f t="shared" si="168"/>
        <v>0</v>
      </c>
      <c r="T351" s="199">
        <f t="shared" si="168"/>
        <v>0</v>
      </c>
      <c r="U351" s="199">
        <f t="shared" si="168"/>
        <v>0</v>
      </c>
      <c r="V351" s="199">
        <f t="shared" si="168"/>
        <v>0</v>
      </c>
      <c r="W351" s="199">
        <f t="shared" si="168"/>
        <v>0</v>
      </c>
      <c r="X351" s="199">
        <f t="shared" si="168"/>
        <v>0</v>
      </c>
      <c r="Y351" s="199">
        <f t="shared" si="168"/>
        <v>0</v>
      </c>
      <c r="Z351" s="199">
        <f t="shared" si="168"/>
        <v>0</v>
      </c>
      <c r="AA351" s="199">
        <f t="shared" si="168"/>
        <v>0</v>
      </c>
      <c r="AB351" s="199">
        <f t="shared" si="168"/>
        <v>0</v>
      </c>
      <c r="AC351" s="199">
        <f t="shared" si="168"/>
        <v>0</v>
      </c>
      <c r="AD351" s="199">
        <f t="shared" si="168"/>
        <v>0</v>
      </c>
      <c r="AE351" s="199">
        <f t="shared" si="168"/>
        <v>0</v>
      </c>
      <c r="AF351" s="199">
        <f t="shared" si="168"/>
        <v>0</v>
      </c>
      <c r="AG351" s="199">
        <f t="shared" si="168"/>
        <v>0</v>
      </c>
      <c r="AH351" s="199">
        <f t="shared" si="168"/>
        <v>0</v>
      </c>
      <c r="AI351" s="199">
        <f t="shared" si="168"/>
        <v>0</v>
      </c>
      <c r="AJ351" s="203">
        <f t="shared" si="168"/>
        <v>0</v>
      </c>
    </row>
    <row r="352" spans="1:36" x14ac:dyDescent="0.3">
      <c r="A352" s="7" t="s">
        <v>195</v>
      </c>
      <c r="B352" s="76" t="s">
        <v>529</v>
      </c>
      <c r="C352" s="207">
        <f t="shared" ref="C352:AJ352" si="169">+C264*C449</f>
        <v>0</v>
      </c>
      <c r="D352" s="199">
        <f t="shared" si="169"/>
        <v>0</v>
      </c>
      <c r="E352" s="199">
        <f t="shared" si="169"/>
        <v>0</v>
      </c>
      <c r="F352" s="199">
        <f t="shared" si="169"/>
        <v>0</v>
      </c>
      <c r="G352" s="199">
        <f t="shared" si="169"/>
        <v>0</v>
      </c>
      <c r="H352" s="199">
        <f t="shared" si="169"/>
        <v>0</v>
      </c>
      <c r="I352" s="199">
        <f t="shared" si="169"/>
        <v>0</v>
      </c>
      <c r="J352" s="199">
        <f t="shared" si="169"/>
        <v>0</v>
      </c>
      <c r="K352" s="199">
        <f t="shared" si="169"/>
        <v>0</v>
      </c>
      <c r="L352" s="199">
        <f t="shared" si="169"/>
        <v>0</v>
      </c>
      <c r="M352" s="199">
        <f t="shared" si="169"/>
        <v>0</v>
      </c>
      <c r="N352" s="199">
        <f t="shared" si="169"/>
        <v>0</v>
      </c>
      <c r="O352" s="199">
        <f t="shared" si="169"/>
        <v>0</v>
      </c>
      <c r="P352" s="199">
        <f t="shared" si="169"/>
        <v>0</v>
      </c>
      <c r="Q352" s="199">
        <f t="shared" si="169"/>
        <v>0</v>
      </c>
      <c r="R352" s="199">
        <f t="shared" si="169"/>
        <v>0</v>
      </c>
      <c r="S352" s="199">
        <f t="shared" si="169"/>
        <v>0</v>
      </c>
      <c r="T352" s="199">
        <f t="shared" si="169"/>
        <v>0</v>
      </c>
      <c r="U352" s="199">
        <f t="shared" si="169"/>
        <v>0</v>
      </c>
      <c r="V352" s="199">
        <f t="shared" si="169"/>
        <v>0</v>
      </c>
      <c r="W352" s="199">
        <f t="shared" si="169"/>
        <v>0</v>
      </c>
      <c r="X352" s="199">
        <f t="shared" si="169"/>
        <v>0</v>
      </c>
      <c r="Y352" s="199">
        <f t="shared" si="169"/>
        <v>0</v>
      </c>
      <c r="Z352" s="199">
        <f t="shared" si="169"/>
        <v>0</v>
      </c>
      <c r="AA352" s="199">
        <f t="shared" si="169"/>
        <v>0</v>
      </c>
      <c r="AB352" s="199">
        <f t="shared" si="169"/>
        <v>0</v>
      </c>
      <c r="AC352" s="199">
        <f t="shared" si="169"/>
        <v>0</v>
      </c>
      <c r="AD352" s="199">
        <f t="shared" si="169"/>
        <v>0</v>
      </c>
      <c r="AE352" s="199">
        <f t="shared" si="169"/>
        <v>0</v>
      </c>
      <c r="AF352" s="199">
        <f t="shared" si="169"/>
        <v>0</v>
      </c>
      <c r="AG352" s="199">
        <f t="shared" si="169"/>
        <v>0</v>
      </c>
      <c r="AH352" s="199">
        <f t="shared" si="169"/>
        <v>0</v>
      </c>
      <c r="AI352" s="199">
        <f t="shared" si="169"/>
        <v>0</v>
      </c>
      <c r="AJ352" s="203">
        <f t="shared" si="169"/>
        <v>0</v>
      </c>
    </row>
    <row r="353" spans="1:36" x14ac:dyDescent="0.3">
      <c r="A353" s="7" t="s">
        <v>196</v>
      </c>
      <c r="B353" s="76" t="s">
        <v>529</v>
      </c>
      <c r="C353" s="208">
        <f t="shared" ref="C353:AJ353" si="170">+C265*C450</f>
        <v>0</v>
      </c>
      <c r="D353" s="200">
        <f t="shared" si="170"/>
        <v>0</v>
      </c>
      <c r="E353" s="200">
        <f t="shared" si="170"/>
        <v>0</v>
      </c>
      <c r="F353" s="200">
        <f t="shared" si="170"/>
        <v>0</v>
      </c>
      <c r="G353" s="200">
        <f t="shared" si="170"/>
        <v>0</v>
      </c>
      <c r="H353" s="200">
        <f t="shared" si="170"/>
        <v>0</v>
      </c>
      <c r="I353" s="200">
        <f t="shared" si="170"/>
        <v>0</v>
      </c>
      <c r="J353" s="200">
        <f t="shared" si="170"/>
        <v>0</v>
      </c>
      <c r="K353" s="200">
        <f t="shared" si="170"/>
        <v>0</v>
      </c>
      <c r="L353" s="200">
        <f t="shared" si="170"/>
        <v>0</v>
      </c>
      <c r="M353" s="200">
        <f t="shared" si="170"/>
        <v>0</v>
      </c>
      <c r="N353" s="200">
        <f t="shared" si="170"/>
        <v>0</v>
      </c>
      <c r="O353" s="200">
        <f t="shared" si="170"/>
        <v>0</v>
      </c>
      <c r="P353" s="200">
        <f t="shared" si="170"/>
        <v>0</v>
      </c>
      <c r="Q353" s="200">
        <f t="shared" si="170"/>
        <v>0</v>
      </c>
      <c r="R353" s="200">
        <f t="shared" si="170"/>
        <v>0</v>
      </c>
      <c r="S353" s="200">
        <f t="shared" si="170"/>
        <v>0</v>
      </c>
      <c r="T353" s="200">
        <f t="shared" si="170"/>
        <v>0</v>
      </c>
      <c r="U353" s="200">
        <f t="shared" si="170"/>
        <v>0</v>
      </c>
      <c r="V353" s="200">
        <f t="shared" si="170"/>
        <v>0</v>
      </c>
      <c r="W353" s="200">
        <f t="shared" si="170"/>
        <v>0</v>
      </c>
      <c r="X353" s="200">
        <f t="shared" si="170"/>
        <v>0</v>
      </c>
      <c r="Y353" s="200">
        <f t="shared" si="170"/>
        <v>0</v>
      </c>
      <c r="Z353" s="200">
        <f t="shared" si="170"/>
        <v>0</v>
      </c>
      <c r="AA353" s="200">
        <f t="shared" si="170"/>
        <v>0</v>
      </c>
      <c r="AB353" s="200">
        <f t="shared" si="170"/>
        <v>0</v>
      </c>
      <c r="AC353" s="200">
        <f t="shared" si="170"/>
        <v>0</v>
      </c>
      <c r="AD353" s="200">
        <f t="shared" si="170"/>
        <v>0</v>
      </c>
      <c r="AE353" s="200">
        <f t="shared" si="170"/>
        <v>0</v>
      </c>
      <c r="AF353" s="200">
        <f t="shared" si="170"/>
        <v>0</v>
      </c>
      <c r="AG353" s="200">
        <f t="shared" si="170"/>
        <v>0</v>
      </c>
      <c r="AH353" s="200">
        <f t="shared" si="170"/>
        <v>0</v>
      </c>
      <c r="AI353" s="200">
        <f t="shared" si="170"/>
        <v>0</v>
      </c>
      <c r="AJ353" s="205">
        <f t="shared" si="170"/>
        <v>0</v>
      </c>
    </row>
    <row r="354" spans="1:36" x14ac:dyDescent="0.3">
      <c r="A354" s="7" t="s">
        <v>197</v>
      </c>
      <c r="B354" s="76" t="s">
        <v>529</v>
      </c>
      <c r="C354" s="206">
        <f t="shared" ref="C354:AJ354" si="171">+C266*C452</f>
        <v>11.224897125704672</v>
      </c>
      <c r="D354" s="198">
        <f t="shared" si="171"/>
        <v>7.7684995841645312</v>
      </c>
      <c r="E354" s="198">
        <f t="shared" si="171"/>
        <v>7.2314628000928227</v>
      </c>
      <c r="F354" s="198">
        <f t="shared" si="171"/>
        <v>5.0163107592331464</v>
      </c>
      <c r="G354" s="198">
        <f t="shared" si="171"/>
        <v>4.0699112849357677</v>
      </c>
      <c r="H354" s="198">
        <f t="shared" si="171"/>
        <v>3.993192485210491</v>
      </c>
      <c r="I354" s="198">
        <f t="shared" si="171"/>
        <v>290.54514469427659</v>
      </c>
      <c r="J354" s="198">
        <f t="shared" si="171"/>
        <v>506.32971104004429</v>
      </c>
      <c r="K354" s="198">
        <f t="shared" si="171"/>
        <v>646.14544203182572</v>
      </c>
      <c r="L354" s="198">
        <f t="shared" si="171"/>
        <v>705.02058098861221</v>
      </c>
      <c r="M354" s="198">
        <f t="shared" si="171"/>
        <v>678.97346604566258</v>
      </c>
      <c r="N354" s="198">
        <f t="shared" si="171"/>
        <v>564.08437284401509</v>
      </c>
      <c r="O354" s="198">
        <f t="shared" si="171"/>
        <v>357.16458099877929</v>
      </c>
      <c r="P354" s="198">
        <f t="shared" si="171"/>
        <v>55.563944280861605</v>
      </c>
      <c r="Q354" s="198">
        <f t="shared" si="171"/>
        <v>64.184359689862958</v>
      </c>
      <c r="R354" s="198">
        <f t="shared" si="171"/>
        <v>72.899200209135572</v>
      </c>
      <c r="S354" s="198">
        <f t="shared" si="171"/>
        <v>81.616330660752126</v>
      </c>
      <c r="T354" s="198">
        <f t="shared" si="171"/>
        <v>90.239938195783012</v>
      </c>
      <c r="U354" s="198">
        <f t="shared" si="171"/>
        <v>98.694721301584664</v>
      </c>
      <c r="V354" s="198">
        <f t="shared" si="171"/>
        <v>106.9046210707569</v>
      </c>
      <c r="W354" s="198">
        <f t="shared" si="171"/>
        <v>114.77258554305432</v>
      </c>
      <c r="X354" s="198">
        <f t="shared" si="171"/>
        <v>122.22023125288925</v>
      </c>
      <c r="Y354" s="198">
        <f t="shared" si="171"/>
        <v>129.16958247015512</v>
      </c>
      <c r="Z354" s="198">
        <f t="shared" si="171"/>
        <v>135.54683411044681</v>
      </c>
      <c r="AA354" s="198">
        <f t="shared" si="171"/>
        <v>144.358577324267</v>
      </c>
      <c r="AB354" s="198">
        <f t="shared" si="171"/>
        <v>153.07883844242227</v>
      </c>
      <c r="AC354" s="198">
        <f t="shared" si="171"/>
        <v>161.67622058959512</v>
      </c>
      <c r="AD354" s="198">
        <f t="shared" si="171"/>
        <v>170.11425885843283</v>
      </c>
      <c r="AE354" s="198">
        <f t="shared" si="171"/>
        <v>178.357226424614</v>
      </c>
      <c r="AF354" s="198">
        <f t="shared" si="171"/>
        <v>186.38079552462807</v>
      </c>
      <c r="AG354" s="198">
        <f t="shared" si="171"/>
        <v>194.15199852766096</v>
      </c>
      <c r="AH354" s="198">
        <f t="shared" si="171"/>
        <v>201.64547107905426</v>
      </c>
      <c r="AI354" s="198">
        <f t="shared" si="171"/>
        <v>208.82898342226716</v>
      </c>
      <c r="AJ354" s="204">
        <f t="shared" si="171"/>
        <v>215.68398437663183</v>
      </c>
    </row>
    <row r="355" spans="1:36" x14ac:dyDescent="0.3">
      <c r="A355" s="7" t="s">
        <v>198</v>
      </c>
      <c r="B355" s="76" t="s">
        <v>529</v>
      </c>
      <c r="C355" s="207">
        <f t="shared" ref="C355:AJ355" si="172">+(C267/2)*(C452)+(C267/2)*(C453)</f>
        <v>617.61833624452481</v>
      </c>
      <c r="D355" s="199">
        <f t="shared" si="172"/>
        <v>697.73412243546977</v>
      </c>
      <c r="E355" s="199">
        <f t="shared" si="172"/>
        <v>563.21776883382927</v>
      </c>
      <c r="F355" s="199">
        <f t="shared" si="172"/>
        <v>479.42495037593011</v>
      </c>
      <c r="G355" s="199">
        <f t="shared" si="172"/>
        <v>518.75589238016642</v>
      </c>
      <c r="H355" s="199">
        <f t="shared" si="172"/>
        <v>540.15688697714336</v>
      </c>
      <c r="I355" s="199">
        <f t="shared" si="172"/>
        <v>523.26133611128762</v>
      </c>
      <c r="J355" s="199">
        <f t="shared" si="172"/>
        <v>442.09570762795107</v>
      </c>
      <c r="K355" s="199">
        <f t="shared" si="172"/>
        <v>362.48099183824996</v>
      </c>
      <c r="L355" s="199">
        <f t="shared" si="172"/>
        <v>285.09062809792886</v>
      </c>
      <c r="M355" s="199">
        <f t="shared" si="172"/>
        <v>210.63602696237677</v>
      </c>
      <c r="N355" s="199">
        <f t="shared" si="172"/>
        <v>139.54965602044675</v>
      </c>
      <c r="O355" s="199">
        <f t="shared" si="172"/>
        <v>72.31635067643839</v>
      </c>
      <c r="P355" s="199">
        <f t="shared" si="172"/>
        <v>9.3772931966201512</v>
      </c>
      <c r="Q355" s="199">
        <f t="shared" si="172"/>
        <v>9.1486764169122061</v>
      </c>
      <c r="R355" s="199">
        <f t="shared" si="172"/>
        <v>8.8607396742048508</v>
      </c>
      <c r="S355" s="199">
        <f t="shared" si="172"/>
        <v>8.5182925761754547</v>
      </c>
      <c r="T355" s="199">
        <f t="shared" si="172"/>
        <v>8.1262874010199972</v>
      </c>
      <c r="U355" s="199">
        <f t="shared" si="172"/>
        <v>7.6917447786156394</v>
      </c>
      <c r="V355" s="199">
        <f t="shared" si="172"/>
        <v>7.2210838674166862</v>
      </c>
      <c r="W355" s="199">
        <f t="shared" si="172"/>
        <v>6.71915489013662</v>
      </c>
      <c r="X355" s="199">
        <f t="shared" si="172"/>
        <v>6.192181561652788</v>
      </c>
      <c r="Y355" s="199">
        <f t="shared" si="172"/>
        <v>5.6461880364984935</v>
      </c>
      <c r="Z355" s="199">
        <f t="shared" si="172"/>
        <v>5.0871877329117732</v>
      </c>
      <c r="AA355" s="199">
        <f t="shared" si="172"/>
        <v>4.619552751322586</v>
      </c>
      <c r="AB355" s="199">
        <f t="shared" si="172"/>
        <v>4.1366558665628057</v>
      </c>
      <c r="AC355" s="199">
        <f t="shared" si="172"/>
        <v>3.6408558281846664</v>
      </c>
      <c r="AD355" s="199">
        <f t="shared" si="172"/>
        <v>3.134375020612465</v>
      </c>
      <c r="AE355" s="199">
        <f t="shared" si="172"/>
        <v>2.6194887640631381</v>
      </c>
      <c r="AF355" s="199">
        <f t="shared" si="172"/>
        <v>2.098623898190068</v>
      </c>
      <c r="AG355" s="199">
        <f t="shared" si="172"/>
        <v>1.574011958133855</v>
      </c>
      <c r="AH355" s="199">
        <f t="shared" si="172"/>
        <v>1.0479233575063991</v>
      </c>
      <c r="AI355" s="199">
        <f t="shared" si="172"/>
        <v>0.52252882548654089</v>
      </c>
      <c r="AJ355" s="203">
        <f t="shared" si="172"/>
        <v>0</v>
      </c>
    </row>
    <row r="356" spans="1:36" x14ac:dyDescent="0.3">
      <c r="A356" s="7" t="s">
        <v>199</v>
      </c>
      <c r="B356" s="76" t="s">
        <v>529</v>
      </c>
      <c r="C356" s="207">
        <f t="shared" ref="C356:AJ356" si="173">+C268*C453</f>
        <v>0</v>
      </c>
      <c r="D356" s="199">
        <f t="shared" si="173"/>
        <v>0</v>
      </c>
      <c r="E356" s="199">
        <f t="shared" si="173"/>
        <v>0</v>
      </c>
      <c r="F356" s="199">
        <f t="shared" si="173"/>
        <v>0</v>
      </c>
      <c r="G356" s="199">
        <f t="shared" si="173"/>
        <v>0</v>
      </c>
      <c r="H356" s="199">
        <f t="shared" si="173"/>
        <v>0</v>
      </c>
      <c r="I356" s="199">
        <f t="shared" si="173"/>
        <v>0</v>
      </c>
      <c r="J356" s="199">
        <f t="shared" si="173"/>
        <v>0</v>
      </c>
      <c r="K356" s="199">
        <f t="shared" si="173"/>
        <v>0</v>
      </c>
      <c r="L356" s="199">
        <f t="shared" si="173"/>
        <v>0</v>
      </c>
      <c r="M356" s="199">
        <f t="shared" si="173"/>
        <v>0</v>
      </c>
      <c r="N356" s="199">
        <f t="shared" si="173"/>
        <v>0</v>
      </c>
      <c r="O356" s="199">
        <f t="shared" si="173"/>
        <v>0</v>
      </c>
      <c r="P356" s="199">
        <f t="shared" si="173"/>
        <v>0</v>
      </c>
      <c r="Q356" s="199">
        <f t="shared" si="173"/>
        <v>0</v>
      </c>
      <c r="R356" s="199">
        <f t="shared" si="173"/>
        <v>0</v>
      </c>
      <c r="S356" s="199">
        <f t="shared" si="173"/>
        <v>0</v>
      </c>
      <c r="T356" s="199">
        <f t="shared" si="173"/>
        <v>0</v>
      </c>
      <c r="U356" s="199">
        <f t="shared" si="173"/>
        <v>0</v>
      </c>
      <c r="V356" s="199">
        <f t="shared" si="173"/>
        <v>0</v>
      </c>
      <c r="W356" s="199">
        <f t="shared" si="173"/>
        <v>0</v>
      </c>
      <c r="X356" s="199">
        <f t="shared" si="173"/>
        <v>0</v>
      </c>
      <c r="Y356" s="199">
        <f t="shared" si="173"/>
        <v>0</v>
      </c>
      <c r="Z356" s="199">
        <f t="shared" si="173"/>
        <v>0</v>
      </c>
      <c r="AA356" s="199">
        <f t="shared" si="173"/>
        <v>0</v>
      </c>
      <c r="AB356" s="199">
        <f t="shared" si="173"/>
        <v>0</v>
      </c>
      <c r="AC356" s="199">
        <f t="shared" si="173"/>
        <v>0</v>
      </c>
      <c r="AD356" s="199">
        <f t="shared" si="173"/>
        <v>0</v>
      </c>
      <c r="AE356" s="199">
        <f t="shared" si="173"/>
        <v>0</v>
      </c>
      <c r="AF356" s="199">
        <f t="shared" si="173"/>
        <v>0</v>
      </c>
      <c r="AG356" s="199">
        <f t="shared" si="173"/>
        <v>0</v>
      </c>
      <c r="AH356" s="199">
        <f t="shared" si="173"/>
        <v>0</v>
      </c>
      <c r="AI356" s="199">
        <f t="shared" si="173"/>
        <v>0</v>
      </c>
      <c r="AJ356" s="203">
        <f t="shared" si="173"/>
        <v>0</v>
      </c>
    </row>
    <row r="357" spans="1:36" x14ac:dyDescent="0.3">
      <c r="A357" s="7" t="s">
        <v>200</v>
      </c>
      <c r="B357" s="76" t="s">
        <v>529</v>
      </c>
      <c r="C357" s="207">
        <f t="shared" ref="C357:AJ357" si="174">+C269*C454</f>
        <v>698.90406368009951</v>
      </c>
      <c r="D357" s="199">
        <f t="shared" si="174"/>
        <v>602.7128783233984</v>
      </c>
      <c r="E357" s="199">
        <f t="shared" si="174"/>
        <v>473.90971348006786</v>
      </c>
      <c r="F357" s="199">
        <f t="shared" si="174"/>
        <v>532.20021628074176</v>
      </c>
      <c r="G357" s="199">
        <f t="shared" si="174"/>
        <v>459.16476285000681</v>
      </c>
      <c r="H357" s="199">
        <f t="shared" si="174"/>
        <v>685.25319380636097</v>
      </c>
      <c r="I357" s="199">
        <f t="shared" si="174"/>
        <v>662.99951963589308</v>
      </c>
      <c r="J357" s="199">
        <f t="shared" si="174"/>
        <v>560.10063495276415</v>
      </c>
      <c r="K357" s="199">
        <f t="shared" si="174"/>
        <v>459.18790711737086</v>
      </c>
      <c r="L357" s="199">
        <f t="shared" si="174"/>
        <v>361.11358009211932</v>
      </c>
      <c r="M357" s="199">
        <f t="shared" si="174"/>
        <v>266.77765167862873</v>
      </c>
      <c r="N357" s="199">
        <f t="shared" si="174"/>
        <v>176.72651181914603</v>
      </c>
      <c r="O357" s="199">
        <f t="shared" si="174"/>
        <v>91.572656550639834</v>
      </c>
      <c r="P357" s="199">
        <f t="shared" si="174"/>
        <v>11.873080502263605</v>
      </c>
      <c r="Q357" s="199">
        <f t="shared" si="174"/>
        <v>11.582465584781195</v>
      </c>
      <c r="R357" s="199">
        <f t="shared" si="174"/>
        <v>11.216820988548882</v>
      </c>
      <c r="S357" s="199">
        <f t="shared" si="174"/>
        <v>10.782256251639614</v>
      </c>
      <c r="T357" s="199">
        <f t="shared" si="174"/>
        <v>10.285058870966379</v>
      </c>
      <c r="U357" s="199">
        <f t="shared" si="174"/>
        <v>9.7341312556648933</v>
      </c>
      <c r="V357" s="199">
        <f t="shared" si="174"/>
        <v>9.1376110816485294</v>
      </c>
      <c r="W357" s="199">
        <f t="shared" si="174"/>
        <v>8.5016475876236193</v>
      </c>
      <c r="X357" s="199">
        <f t="shared" si="174"/>
        <v>7.8341252232868044</v>
      </c>
      <c r="Y357" s="199">
        <f t="shared" si="174"/>
        <v>7.1426728738774417</v>
      </c>
      <c r="Z357" s="199">
        <f t="shared" si="174"/>
        <v>6.4349028685358833</v>
      </c>
      <c r="AA357" s="199">
        <f t="shared" si="174"/>
        <v>5.842829065174203</v>
      </c>
      <c r="AB357" s="199">
        <f t="shared" si="174"/>
        <v>5.2315679637261185</v>
      </c>
      <c r="AC357" s="199">
        <f t="shared" si="174"/>
        <v>4.6041068808319219</v>
      </c>
      <c r="AD357" s="199">
        <f t="shared" si="174"/>
        <v>3.963259550836578</v>
      </c>
      <c r="AE357" s="199">
        <f t="shared" si="174"/>
        <v>3.3119055597676841</v>
      </c>
      <c r="AF357" s="199">
        <f t="shared" si="174"/>
        <v>2.6531149594816399</v>
      </c>
      <c r="AG357" s="199">
        <f t="shared" si="174"/>
        <v>1.9897097735387621</v>
      </c>
      <c r="AH357" s="199">
        <f t="shared" si="174"/>
        <v>1.3245601281950354</v>
      </c>
      <c r="AI357" s="199">
        <f t="shared" si="174"/>
        <v>0.66040911775201161</v>
      </c>
      <c r="AJ357" s="203">
        <f t="shared" si="174"/>
        <v>0</v>
      </c>
    </row>
    <row r="358" spans="1:36" x14ac:dyDescent="0.3">
      <c r="A358" s="7" t="s">
        <v>201</v>
      </c>
      <c r="B358" s="76" t="s">
        <v>529</v>
      </c>
      <c r="C358" s="207">
        <f t="shared" ref="C358:AJ358" si="175">+C270*C455</f>
        <v>364.22707753184909</v>
      </c>
      <c r="D358" s="199">
        <f t="shared" si="175"/>
        <v>354.55504563753425</v>
      </c>
      <c r="E358" s="199">
        <f t="shared" si="175"/>
        <v>351.63421609369209</v>
      </c>
      <c r="F358" s="199">
        <f t="shared" si="175"/>
        <v>324.90018408364028</v>
      </c>
      <c r="G358" s="199">
        <f t="shared" si="175"/>
        <v>294.04161694113316</v>
      </c>
      <c r="H358" s="199">
        <f t="shared" si="175"/>
        <v>335.75651954957567</v>
      </c>
      <c r="I358" s="199">
        <f t="shared" si="175"/>
        <v>324.58859200382813</v>
      </c>
      <c r="J358" s="199">
        <f t="shared" si="175"/>
        <v>274.19312940620932</v>
      </c>
      <c r="K358" s="199">
        <f t="shared" si="175"/>
        <v>224.77684088699826</v>
      </c>
      <c r="L358" s="199">
        <f t="shared" si="175"/>
        <v>176.75662925688357</v>
      </c>
      <c r="M358" s="199">
        <f t="shared" si="175"/>
        <v>130.57266103063276</v>
      </c>
      <c r="N358" s="199">
        <f t="shared" si="175"/>
        <v>86.491929160870242</v>
      </c>
      <c r="O358" s="199">
        <f t="shared" si="175"/>
        <v>44.813710945289515</v>
      </c>
      <c r="P358" s="199">
        <f t="shared" si="175"/>
        <v>5.8100500197991574</v>
      </c>
      <c r="Q358" s="199">
        <f t="shared" si="175"/>
        <v>5.6674668279568365</v>
      </c>
      <c r="R358" s="199">
        <f t="shared" si="175"/>
        <v>5.488193454840089</v>
      </c>
      <c r="S358" s="199">
        <f t="shared" si="175"/>
        <v>5.2752259895844462</v>
      </c>
      <c r="T358" s="199">
        <f t="shared" si="175"/>
        <v>5.0316467381298251</v>
      </c>
      <c r="U358" s="199">
        <f t="shared" si="175"/>
        <v>4.7618163333917121</v>
      </c>
      <c r="V358" s="199">
        <f t="shared" si="175"/>
        <v>4.4697201621642995</v>
      </c>
      <c r="W358" s="199">
        <f t="shared" si="175"/>
        <v>4.158369954588589</v>
      </c>
      <c r="X358" s="199">
        <f t="shared" si="175"/>
        <v>3.8316253203126318</v>
      </c>
      <c r="Y358" s="199">
        <f t="shared" si="175"/>
        <v>3.4932198758640851</v>
      </c>
      <c r="Z358" s="199">
        <f t="shared" si="175"/>
        <v>3.146878179413791</v>
      </c>
      <c r="AA358" s="199">
        <f t="shared" si="175"/>
        <v>2.8571564668653071</v>
      </c>
      <c r="AB358" s="199">
        <f t="shared" si="175"/>
        <v>2.5580896312859869</v>
      </c>
      <c r="AC358" s="199">
        <f t="shared" si="175"/>
        <v>2.2511397576491947</v>
      </c>
      <c r="AD358" s="199">
        <f t="shared" si="175"/>
        <v>1.9376836908666848</v>
      </c>
      <c r="AE358" s="199">
        <f t="shared" si="175"/>
        <v>1.6191301212863722</v>
      </c>
      <c r="AF358" s="199">
        <f t="shared" si="175"/>
        <v>1.2969804970905114</v>
      </c>
      <c r="AG358" s="199">
        <f t="shared" si="175"/>
        <v>0.9726146547184974</v>
      </c>
      <c r="AH358" s="199">
        <f t="shared" si="175"/>
        <v>0.64743560669946842</v>
      </c>
      <c r="AI358" s="199">
        <f t="shared" si="175"/>
        <v>0.32278393930124011</v>
      </c>
      <c r="AJ358" s="203">
        <f t="shared" si="175"/>
        <v>0</v>
      </c>
    </row>
    <row r="359" spans="1:36" x14ac:dyDescent="0.3">
      <c r="A359" s="7" t="s">
        <v>202</v>
      </c>
      <c r="B359" s="76" t="s">
        <v>529</v>
      </c>
      <c r="C359" s="207">
        <f t="shared" ref="C359:AJ359" si="176">+C271*C456</f>
        <v>0</v>
      </c>
      <c r="D359" s="199">
        <f t="shared" si="176"/>
        <v>0</v>
      </c>
      <c r="E359" s="199">
        <f t="shared" si="176"/>
        <v>0</v>
      </c>
      <c r="F359" s="199">
        <f t="shared" si="176"/>
        <v>0</v>
      </c>
      <c r="G359" s="199">
        <f t="shared" si="176"/>
        <v>0</v>
      </c>
      <c r="H359" s="199">
        <f t="shared" si="176"/>
        <v>0</v>
      </c>
      <c r="I359" s="199">
        <f t="shared" si="176"/>
        <v>0</v>
      </c>
      <c r="J359" s="199">
        <f t="shared" si="176"/>
        <v>0</v>
      </c>
      <c r="K359" s="199">
        <f t="shared" si="176"/>
        <v>0</v>
      </c>
      <c r="L359" s="199">
        <f t="shared" si="176"/>
        <v>0</v>
      </c>
      <c r="M359" s="199">
        <f t="shared" si="176"/>
        <v>0</v>
      </c>
      <c r="N359" s="199">
        <f t="shared" si="176"/>
        <v>0</v>
      </c>
      <c r="O359" s="199">
        <f t="shared" si="176"/>
        <v>0</v>
      </c>
      <c r="P359" s="199">
        <f t="shared" si="176"/>
        <v>0</v>
      </c>
      <c r="Q359" s="199">
        <f t="shared" si="176"/>
        <v>0</v>
      </c>
      <c r="R359" s="199">
        <f t="shared" si="176"/>
        <v>0</v>
      </c>
      <c r="S359" s="199">
        <f t="shared" si="176"/>
        <v>0</v>
      </c>
      <c r="T359" s="199">
        <f t="shared" si="176"/>
        <v>0</v>
      </c>
      <c r="U359" s="199">
        <f t="shared" si="176"/>
        <v>0</v>
      </c>
      <c r="V359" s="199">
        <f t="shared" si="176"/>
        <v>0</v>
      </c>
      <c r="W359" s="199">
        <f t="shared" si="176"/>
        <v>0</v>
      </c>
      <c r="X359" s="199">
        <f t="shared" si="176"/>
        <v>0</v>
      </c>
      <c r="Y359" s="199">
        <f t="shared" si="176"/>
        <v>0</v>
      </c>
      <c r="Z359" s="199">
        <f t="shared" si="176"/>
        <v>0</v>
      </c>
      <c r="AA359" s="199">
        <f t="shared" si="176"/>
        <v>0</v>
      </c>
      <c r="AB359" s="199">
        <f t="shared" si="176"/>
        <v>0</v>
      </c>
      <c r="AC359" s="199">
        <f t="shared" si="176"/>
        <v>0</v>
      </c>
      <c r="AD359" s="199">
        <f t="shared" si="176"/>
        <v>0</v>
      </c>
      <c r="AE359" s="199">
        <f t="shared" si="176"/>
        <v>0</v>
      </c>
      <c r="AF359" s="199">
        <f t="shared" si="176"/>
        <v>0</v>
      </c>
      <c r="AG359" s="199">
        <f t="shared" si="176"/>
        <v>0</v>
      </c>
      <c r="AH359" s="199">
        <f t="shared" si="176"/>
        <v>0</v>
      </c>
      <c r="AI359" s="199">
        <f t="shared" si="176"/>
        <v>0</v>
      </c>
      <c r="AJ359" s="203">
        <f t="shared" si="176"/>
        <v>0</v>
      </c>
    </row>
    <row r="360" spans="1:36" x14ac:dyDescent="0.3">
      <c r="A360" s="7" t="s">
        <v>203</v>
      </c>
      <c r="B360" s="76" t="s">
        <v>529</v>
      </c>
      <c r="C360" s="207">
        <f t="shared" ref="C360:AJ360" si="177">+C272*C457</f>
        <v>215.75416174075437</v>
      </c>
      <c r="D360" s="199">
        <f t="shared" si="177"/>
        <v>283.6649529640697</v>
      </c>
      <c r="E360" s="199">
        <f t="shared" si="177"/>
        <v>299.36656113974158</v>
      </c>
      <c r="F360" s="199">
        <f t="shared" si="177"/>
        <v>330.63422836992811</v>
      </c>
      <c r="G360" s="199">
        <f t="shared" si="177"/>
        <v>363.2541299349237</v>
      </c>
      <c r="H360" s="199">
        <f t="shared" si="177"/>
        <v>435.43853841842798</v>
      </c>
      <c r="I360" s="199">
        <f t="shared" si="177"/>
        <v>403.86690202854697</v>
      </c>
      <c r="J360" s="199">
        <f t="shared" si="177"/>
        <v>340.29005861526548</v>
      </c>
      <c r="K360" s="199">
        <f t="shared" si="177"/>
        <v>278.24974849831148</v>
      </c>
      <c r="L360" s="199">
        <f t="shared" si="177"/>
        <v>218.2490084849388</v>
      </c>
      <c r="M360" s="199">
        <f t="shared" si="177"/>
        <v>160.81441942772582</v>
      </c>
      <c r="N360" s="199">
        <f t="shared" si="177"/>
        <v>106.25448689893345</v>
      </c>
      <c r="O360" s="199">
        <f t="shared" si="177"/>
        <v>54.91416062319167</v>
      </c>
      <c r="P360" s="199">
        <f t="shared" si="177"/>
        <v>7.1016265309523003</v>
      </c>
      <c r="Q360" s="199">
        <f t="shared" si="177"/>
        <v>6.9099390737381752</v>
      </c>
      <c r="R360" s="199">
        <f t="shared" si="177"/>
        <v>6.6745910008655054</v>
      </c>
      <c r="S360" s="199">
        <f t="shared" si="177"/>
        <v>6.3995444660768896</v>
      </c>
      <c r="T360" s="199">
        <f t="shared" si="177"/>
        <v>6.0888264260766762</v>
      </c>
      <c r="U360" s="199">
        <f t="shared" si="177"/>
        <v>5.7479668251685503</v>
      </c>
      <c r="V360" s="199">
        <f t="shared" si="177"/>
        <v>5.3819888781156298</v>
      </c>
      <c r="W360" s="199">
        <f t="shared" si="177"/>
        <v>4.9946965802813557</v>
      </c>
      <c r="X360" s="199">
        <f t="shared" si="177"/>
        <v>4.5908722403805813</v>
      </c>
      <c r="Y360" s="199">
        <f t="shared" si="177"/>
        <v>4.1751004568461063</v>
      </c>
      <c r="Z360" s="199">
        <f t="shared" si="177"/>
        <v>3.7519099641761851</v>
      </c>
      <c r="AA360" s="199">
        <f t="shared" si="177"/>
        <v>3.3981347293511286</v>
      </c>
      <c r="AB360" s="199">
        <f t="shared" si="177"/>
        <v>3.0350023314753303</v>
      </c>
      <c r="AC360" s="199">
        <f t="shared" si="177"/>
        <v>2.6643116819807386</v>
      </c>
      <c r="AD360" s="199">
        <f t="shared" si="177"/>
        <v>2.2877435427040793</v>
      </c>
      <c r="AE360" s="199">
        <f t="shared" si="177"/>
        <v>1.9069998624063873</v>
      </c>
      <c r="AF360" s="199">
        <f t="shared" si="177"/>
        <v>1.5238750886880374</v>
      </c>
      <c r="AG360" s="199">
        <f t="shared" si="177"/>
        <v>1.1400037876390119</v>
      </c>
      <c r="AH360" s="199">
        <f t="shared" si="177"/>
        <v>0.7570318675452451</v>
      </c>
      <c r="AI360" s="199">
        <f t="shared" si="177"/>
        <v>0.37651659028639012</v>
      </c>
      <c r="AJ360" s="203">
        <f t="shared" si="177"/>
        <v>0</v>
      </c>
    </row>
    <row r="361" spans="1:36" x14ac:dyDescent="0.3">
      <c r="A361" s="7" t="s">
        <v>204</v>
      </c>
      <c r="B361" s="76" t="s">
        <v>529</v>
      </c>
      <c r="C361" s="207">
        <f t="shared" ref="C361:AJ361" si="178">+C273*C458</f>
        <v>44.235942591841948</v>
      </c>
      <c r="D361" s="199">
        <f t="shared" si="178"/>
        <v>43.169040772721083</v>
      </c>
      <c r="E361" s="199">
        <f t="shared" si="178"/>
        <v>40.674520166478331</v>
      </c>
      <c r="F361" s="199">
        <f t="shared" si="178"/>
        <v>39.100814168885506</v>
      </c>
      <c r="G361" s="199">
        <f t="shared" si="178"/>
        <v>40.343313732005477</v>
      </c>
      <c r="H361" s="199">
        <f t="shared" si="178"/>
        <v>43.175773773396635</v>
      </c>
      <c r="I361" s="199">
        <f t="shared" si="178"/>
        <v>40.140632450525693</v>
      </c>
      <c r="J361" s="199">
        <f t="shared" si="178"/>
        <v>33.826951050521629</v>
      </c>
      <c r="K361" s="199">
        <f t="shared" si="178"/>
        <v>27.664065791697269</v>
      </c>
      <c r="L361" s="199">
        <f t="shared" si="178"/>
        <v>21.702068608777797</v>
      </c>
      <c r="M361" s="199">
        <f t="shared" si="178"/>
        <v>15.993424107352473</v>
      </c>
      <c r="N361" s="199">
        <f t="shared" si="178"/>
        <v>10.568937957494695</v>
      </c>
      <c r="O361" s="199">
        <f t="shared" si="178"/>
        <v>5.4630605316309895</v>
      </c>
      <c r="P361" s="199">
        <f t="shared" si="178"/>
        <v>0.70660559937930323</v>
      </c>
      <c r="Q361" s="199">
        <f t="shared" si="178"/>
        <v>0.68763984730848926</v>
      </c>
      <c r="R361" s="199">
        <f t="shared" si="178"/>
        <v>0.66432261490525124</v>
      </c>
      <c r="S361" s="199">
        <f t="shared" si="178"/>
        <v>0.63704628911946071</v>
      </c>
      <c r="T361" s="199">
        <f t="shared" si="178"/>
        <v>0.60620995412431578</v>
      </c>
      <c r="U361" s="199">
        <f t="shared" si="178"/>
        <v>0.57236260577222797</v>
      </c>
      <c r="V361" s="199">
        <f t="shared" si="178"/>
        <v>0.53600311616385132</v>
      </c>
      <c r="W361" s="199">
        <f t="shared" si="178"/>
        <v>0.49750922508991885</v>
      </c>
      <c r="X361" s="199">
        <f t="shared" si="178"/>
        <v>0.45735637040976596</v>
      </c>
      <c r="Y361" s="199">
        <f t="shared" si="178"/>
        <v>0.41600058659818356</v>
      </c>
      <c r="Z361" s="199">
        <f t="shared" si="178"/>
        <v>0.37389262498836079</v>
      </c>
      <c r="AA361" s="199">
        <f t="shared" si="178"/>
        <v>0.33869013840168172</v>
      </c>
      <c r="AB361" s="199">
        <f t="shared" si="178"/>
        <v>0.30254392939248875</v>
      </c>
      <c r="AC361" s="199">
        <f t="shared" si="178"/>
        <v>0.26563291552318508</v>
      </c>
      <c r="AD361" s="199">
        <f t="shared" si="178"/>
        <v>0.22812434437101509</v>
      </c>
      <c r="AE361" s="199">
        <f t="shared" si="178"/>
        <v>0.19018768060186986</v>
      </c>
      <c r="AF361" s="199">
        <f t="shared" si="178"/>
        <v>0.15200172074838975</v>
      </c>
      <c r="AG361" s="199">
        <f t="shared" si="178"/>
        <v>0.11372942232128577</v>
      </c>
      <c r="AH361" s="199">
        <f t="shared" si="178"/>
        <v>7.5534975757764064E-2</v>
      </c>
      <c r="AI361" s="199">
        <f t="shared" si="178"/>
        <v>3.7573827108540243E-2</v>
      </c>
      <c r="AJ361" s="203">
        <f t="shared" si="178"/>
        <v>0</v>
      </c>
    </row>
    <row r="362" spans="1:36" x14ac:dyDescent="0.3">
      <c r="A362" s="7" t="s">
        <v>205</v>
      </c>
      <c r="B362" s="76" t="s">
        <v>529</v>
      </c>
      <c r="C362" s="207">
        <f t="shared" ref="C362:AJ362" si="179">+C274*C459</f>
        <v>749.98842401225158</v>
      </c>
      <c r="D362" s="199">
        <f t="shared" si="179"/>
        <v>715.09015346568515</v>
      </c>
      <c r="E362" s="199">
        <f t="shared" si="179"/>
        <v>729.91822694080372</v>
      </c>
      <c r="F362" s="199">
        <f t="shared" si="179"/>
        <v>752.32756082701371</v>
      </c>
      <c r="G362" s="199">
        <f t="shared" si="179"/>
        <v>816.82929897387021</v>
      </c>
      <c r="H362" s="199">
        <f t="shared" si="179"/>
        <v>770.2712151266303</v>
      </c>
      <c r="I362" s="199">
        <f t="shared" si="179"/>
        <v>716.12321057391591</v>
      </c>
      <c r="J362" s="199">
        <f t="shared" si="179"/>
        <v>603.48488081455241</v>
      </c>
      <c r="K362" s="199">
        <f t="shared" si="179"/>
        <v>493.53680803848027</v>
      </c>
      <c r="L362" s="199">
        <f t="shared" si="179"/>
        <v>387.17265024083656</v>
      </c>
      <c r="M362" s="199">
        <f t="shared" si="179"/>
        <v>285.32839471186571</v>
      </c>
      <c r="N362" s="199">
        <f t="shared" si="179"/>
        <v>188.55362560134517</v>
      </c>
      <c r="O362" s="199">
        <f t="shared" si="179"/>
        <v>97.462949849959159</v>
      </c>
      <c r="P362" s="199">
        <f t="shared" si="179"/>
        <v>12.606096106250716</v>
      </c>
      <c r="Q362" s="199">
        <f t="shared" si="179"/>
        <v>12.267740319738376</v>
      </c>
      <c r="R362" s="199">
        <f t="shared" si="179"/>
        <v>11.851752570893472</v>
      </c>
      <c r="S362" s="199">
        <f t="shared" si="179"/>
        <v>11.365133182958926</v>
      </c>
      <c r="T362" s="199">
        <f t="shared" si="179"/>
        <v>10.8150019600323</v>
      </c>
      <c r="U362" s="199">
        <f t="shared" si="179"/>
        <v>10.211153184077265</v>
      </c>
      <c r="V362" s="199">
        <f t="shared" si="179"/>
        <v>9.5624869114351476</v>
      </c>
      <c r="W362" s="199">
        <f t="shared" si="179"/>
        <v>8.8757421548017472</v>
      </c>
      <c r="X362" s="199">
        <f t="shared" si="179"/>
        <v>8.1594008952887211</v>
      </c>
      <c r="Y362" s="199">
        <f t="shared" si="179"/>
        <v>7.4215989507016884</v>
      </c>
      <c r="Z362" s="199">
        <f t="shared" si="179"/>
        <v>6.6703778857143456</v>
      </c>
      <c r="AA362" s="199">
        <f t="shared" si="179"/>
        <v>6.0423529599559123</v>
      </c>
      <c r="AB362" s="199">
        <f t="shared" si="179"/>
        <v>5.3974916893308631</v>
      </c>
      <c r="AC362" s="199">
        <f t="shared" si="179"/>
        <v>4.7389860270146764</v>
      </c>
      <c r="AD362" s="199">
        <f t="shared" si="179"/>
        <v>4.0698197294821536</v>
      </c>
      <c r="AE362" s="199">
        <f t="shared" si="179"/>
        <v>3.393016106860911</v>
      </c>
      <c r="AF362" s="199">
        <f t="shared" si="179"/>
        <v>2.7117649531122754</v>
      </c>
      <c r="AG362" s="199">
        <f t="shared" si="179"/>
        <v>2.0289734883927952</v>
      </c>
      <c r="AH362" s="199">
        <f t="shared" si="179"/>
        <v>1.3475709287077928</v>
      </c>
      <c r="AI362" s="199">
        <f t="shared" si="179"/>
        <v>0.67033048708640153</v>
      </c>
      <c r="AJ362" s="203">
        <f t="shared" si="179"/>
        <v>0</v>
      </c>
    </row>
    <row r="363" spans="1:36" x14ac:dyDescent="0.3">
      <c r="A363" s="7" t="s">
        <v>206</v>
      </c>
      <c r="B363" s="76" t="s">
        <v>529</v>
      </c>
      <c r="C363" s="208">
        <f t="shared" ref="C363:AJ363" si="180">+C275*C459</f>
        <v>208.75414445340178</v>
      </c>
      <c r="D363" s="200">
        <f t="shared" si="180"/>
        <v>190.59283886117595</v>
      </c>
      <c r="E363" s="200">
        <f t="shared" si="180"/>
        <v>172.96828256079041</v>
      </c>
      <c r="F363" s="200">
        <f t="shared" si="180"/>
        <v>125.31828232171767</v>
      </c>
      <c r="G363" s="200">
        <f t="shared" si="180"/>
        <v>107.94624798741289</v>
      </c>
      <c r="H363" s="200">
        <f t="shared" si="180"/>
        <v>237.76357927590632</v>
      </c>
      <c r="I363" s="200">
        <f t="shared" si="180"/>
        <v>221.04943610104439</v>
      </c>
      <c r="J363" s="200">
        <f t="shared" si="180"/>
        <v>186.28078329237943</v>
      </c>
      <c r="K363" s="200">
        <f t="shared" si="180"/>
        <v>152.34254594901853</v>
      </c>
      <c r="L363" s="200">
        <f t="shared" si="180"/>
        <v>119.51057408248893</v>
      </c>
      <c r="M363" s="200">
        <f t="shared" si="180"/>
        <v>88.073783705638022</v>
      </c>
      <c r="N363" s="200">
        <f t="shared" si="180"/>
        <v>58.20181778577156</v>
      </c>
      <c r="O363" s="200">
        <f t="shared" si="180"/>
        <v>30.084390209628793</v>
      </c>
      <c r="P363" s="200">
        <f t="shared" si="180"/>
        <v>3.8911885476928947</v>
      </c>
      <c r="Q363" s="200">
        <f t="shared" si="180"/>
        <v>3.7867465261165578</v>
      </c>
      <c r="R363" s="200">
        <f t="shared" si="180"/>
        <v>3.6583414472846401</v>
      </c>
      <c r="S363" s="200">
        <f t="shared" si="180"/>
        <v>3.5081341369915413</v>
      </c>
      <c r="T363" s="200">
        <f t="shared" si="180"/>
        <v>3.3383223018018335</v>
      </c>
      <c r="U363" s="200">
        <f t="shared" si="180"/>
        <v>3.1519291931240812</v>
      </c>
      <c r="V363" s="200">
        <f t="shared" si="180"/>
        <v>2.9517020371429261</v>
      </c>
      <c r="W363" s="200">
        <f t="shared" si="180"/>
        <v>2.739720999581658</v>
      </c>
      <c r="X363" s="200">
        <f t="shared" si="180"/>
        <v>2.5186042571926435</v>
      </c>
      <c r="Y363" s="200">
        <f t="shared" si="180"/>
        <v>2.2908631347194395</v>
      </c>
      <c r="Z363" s="200">
        <f t="shared" si="180"/>
        <v>2.0589798633064151</v>
      </c>
      <c r="AA363" s="200">
        <f t="shared" si="180"/>
        <v>1.8651241780744758</v>
      </c>
      <c r="AB363" s="200">
        <f t="shared" si="180"/>
        <v>1.6660715316439387</v>
      </c>
      <c r="AC363" s="200">
        <f t="shared" si="180"/>
        <v>1.462807200625142</v>
      </c>
      <c r="AD363" s="200">
        <f t="shared" si="180"/>
        <v>1.2562521964815905</v>
      </c>
      <c r="AE363" s="200">
        <f t="shared" si="180"/>
        <v>1.0473397399063313</v>
      </c>
      <c r="AF363" s="200">
        <f t="shared" si="180"/>
        <v>0.83705444101392246</v>
      </c>
      <c r="AG363" s="200">
        <f t="shared" si="180"/>
        <v>0.62629368640873695</v>
      </c>
      <c r="AH363" s="200">
        <f t="shared" si="180"/>
        <v>0.4159616522669225</v>
      </c>
      <c r="AI363" s="200">
        <f t="shared" si="180"/>
        <v>0.2069143605232914</v>
      </c>
      <c r="AJ363" s="205">
        <f t="shared" si="180"/>
        <v>0</v>
      </c>
    </row>
    <row r="364" spans="1:36" x14ac:dyDescent="0.3">
      <c r="A364" s="7" t="s">
        <v>207</v>
      </c>
      <c r="B364" s="76" t="s">
        <v>529</v>
      </c>
      <c r="C364" s="206">
        <f t="shared" ref="C364:AJ364" si="181">+C276*C462</f>
        <v>895.84592105493596</v>
      </c>
      <c r="D364" s="198">
        <f t="shared" si="181"/>
        <v>1019.2087746509167</v>
      </c>
      <c r="E364" s="198">
        <f t="shared" si="181"/>
        <v>1087.0383447485883</v>
      </c>
      <c r="F364" s="198">
        <f t="shared" si="181"/>
        <v>1133.8557492693453</v>
      </c>
      <c r="G364" s="198">
        <f t="shared" si="181"/>
        <v>1087.1757222637114</v>
      </c>
      <c r="H364" s="198">
        <f t="shared" si="181"/>
        <v>932.26745193957709</v>
      </c>
      <c r="I364" s="198">
        <f t="shared" si="181"/>
        <v>2010.8318187253738</v>
      </c>
      <c r="J364" s="198">
        <f t="shared" si="181"/>
        <v>3096.6399342046716</v>
      </c>
      <c r="K364" s="198">
        <f t="shared" si="181"/>
        <v>4258.6398691057984</v>
      </c>
      <c r="L364" s="198">
        <f t="shared" si="181"/>
        <v>5494.2215581834462</v>
      </c>
      <c r="M364" s="198">
        <f t="shared" si="181"/>
        <v>6803.5351931047826</v>
      </c>
      <c r="N364" s="198">
        <f t="shared" si="181"/>
        <v>8183.0630017579833</v>
      </c>
      <c r="O364" s="198">
        <f t="shared" si="181"/>
        <v>9630.2520619625793</v>
      </c>
      <c r="P364" s="198">
        <f t="shared" si="181"/>
        <v>11142.378618134562</v>
      </c>
      <c r="Q364" s="198">
        <f t="shared" si="181"/>
        <v>12674.694255099612</v>
      </c>
      <c r="R364" s="198">
        <f t="shared" si="181"/>
        <v>14212.094176493589</v>
      </c>
      <c r="S364" s="198">
        <f t="shared" si="181"/>
        <v>15738.390820054283</v>
      </c>
      <c r="T364" s="198">
        <f t="shared" si="181"/>
        <v>17236.899123732026</v>
      </c>
      <c r="U364" s="198">
        <f t="shared" si="181"/>
        <v>18695.025348452073</v>
      </c>
      <c r="V364" s="198">
        <f t="shared" si="181"/>
        <v>20100.102700050469</v>
      </c>
      <c r="W364" s="198">
        <f t="shared" si="181"/>
        <v>21435.632604245602</v>
      </c>
      <c r="X364" s="198">
        <f t="shared" si="181"/>
        <v>22688.773484087018</v>
      </c>
      <c r="Y364" s="198">
        <f t="shared" si="181"/>
        <v>23846.855498288147</v>
      </c>
      <c r="Z364" s="198">
        <f t="shared" si="181"/>
        <v>24898.071650359787</v>
      </c>
      <c r="AA364" s="198">
        <f t="shared" si="181"/>
        <v>25667.666725128063</v>
      </c>
      <c r="AB364" s="198">
        <f t="shared" si="181"/>
        <v>26309.097919627802</v>
      </c>
      <c r="AC364" s="198">
        <f t="shared" si="181"/>
        <v>26814.292333625977</v>
      </c>
      <c r="AD364" s="198">
        <f t="shared" si="181"/>
        <v>27174.786497442416</v>
      </c>
      <c r="AE364" s="198">
        <f t="shared" si="181"/>
        <v>27382.802409503594</v>
      </c>
      <c r="AF364" s="198">
        <f t="shared" si="181"/>
        <v>27432.829456172185</v>
      </c>
      <c r="AG364" s="198">
        <f t="shared" si="181"/>
        <v>27318.475357058403</v>
      </c>
      <c r="AH364" s="198">
        <f t="shared" si="181"/>
        <v>27034.957891738566</v>
      </c>
      <c r="AI364" s="198">
        <f t="shared" si="181"/>
        <v>26577.049078891709</v>
      </c>
      <c r="AJ364" s="204">
        <f t="shared" si="181"/>
        <v>25941.821778474881</v>
      </c>
    </row>
    <row r="365" spans="1:36" x14ac:dyDescent="0.3">
      <c r="A365" s="7" t="s">
        <v>208</v>
      </c>
      <c r="B365" s="76" t="s">
        <v>529</v>
      </c>
      <c r="C365" s="207">
        <f t="shared" ref="C365:AJ365" si="182">+(C277/2)*(C462)+(C277/2)*(C463)</f>
        <v>11889.543079741277</v>
      </c>
      <c r="D365" s="199">
        <f t="shared" si="182"/>
        <v>11890.82687191181</v>
      </c>
      <c r="E365" s="199">
        <f t="shared" si="182"/>
        <v>12289.23639066055</v>
      </c>
      <c r="F365" s="199">
        <f t="shared" si="182"/>
        <v>10852.946200508622</v>
      </c>
      <c r="G365" s="199">
        <f t="shared" si="182"/>
        <v>12086.522334810354</v>
      </c>
      <c r="H365" s="199">
        <f t="shared" si="182"/>
        <v>10992.045254344823</v>
      </c>
      <c r="I365" s="199">
        <f t="shared" si="182"/>
        <v>11908.180534868206</v>
      </c>
      <c r="J365" s="199">
        <f t="shared" si="182"/>
        <v>11939.052166360916</v>
      </c>
      <c r="K365" s="199">
        <f t="shared" si="182"/>
        <v>11924.907286270345</v>
      </c>
      <c r="L365" s="199">
        <f t="shared" si="182"/>
        <v>11866.086572589151</v>
      </c>
      <c r="M365" s="199">
        <f t="shared" si="182"/>
        <v>11768.266863835688</v>
      </c>
      <c r="N365" s="199">
        <f t="shared" si="182"/>
        <v>11628.670029499472</v>
      </c>
      <c r="O365" s="199">
        <f t="shared" si="182"/>
        <v>11447.835769606874</v>
      </c>
      <c r="P365" s="199">
        <f t="shared" si="182"/>
        <v>11226.408754533426</v>
      </c>
      <c r="Q365" s="199">
        <f t="shared" si="182"/>
        <v>10929.035962661837</v>
      </c>
      <c r="R365" s="199">
        <f t="shared" si="182"/>
        <v>10562.541485693457</v>
      </c>
      <c r="S365" s="199">
        <f t="shared" si="182"/>
        <v>10133.0824800959</v>
      </c>
      <c r="T365" s="199">
        <f t="shared" si="182"/>
        <v>9646.9208655407219</v>
      </c>
      <c r="U365" s="199">
        <f t="shared" si="182"/>
        <v>9112.7037124521157</v>
      </c>
      <c r="V365" s="199">
        <f t="shared" si="182"/>
        <v>8538.2830354382695</v>
      </c>
      <c r="W365" s="199">
        <f t="shared" si="182"/>
        <v>7929.5828184924721</v>
      </c>
      <c r="X365" s="199">
        <f t="shared" si="182"/>
        <v>7294.0839852757244</v>
      </c>
      <c r="Y365" s="199">
        <f t="shared" si="182"/>
        <v>6638.9608716092835</v>
      </c>
      <c r="Z365" s="199">
        <f t="shared" si="182"/>
        <v>5971.3066663289064</v>
      </c>
      <c r="AA365" s="199">
        <f t="shared" si="182"/>
        <v>5264.4574944936867</v>
      </c>
      <c r="AB365" s="199">
        <f t="shared" si="182"/>
        <v>4568.9813832241025</v>
      </c>
      <c r="AC365" s="199">
        <f t="shared" si="182"/>
        <v>3890.1317439777044</v>
      </c>
      <c r="AD365" s="199">
        <f t="shared" si="182"/>
        <v>3232.8454926232862</v>
      </c>
      <c r="AE365" s="199">
        <f t="shared" si="182"/>
        <v>2601.9480943015433</v>
      </c>
      <c r="AF365" s="199">
        <f t="shared" si="182"/>
        <v>2002.2286834721758</v>
      </c>
      <c r="AG365" s="199">
        <f t="shared" si="182"/>
        <v>1438.0823113438209</v>
      </c>
      <c r="AH365" s="199">
        <f t="shared" si="182"/>
        <v>913.7413967125201</v>
      </c>
      <c r="AI365" s="199">
        <f t="shared" si="182"/>
        <v>433.13996290733985</v>
      </c>
      <c r="AJ365" s="203">
        <f t="shared" si="182"/>
        <v>0</v>
      </c>
    </row>
    <row r="366" spans="1:36" x14ac:dyDescent="0.3">
      <c r="A366" s="7" t="s">
        <v>209</v>
      </c>
      <c r="B366" s="76" t="s">
        <v>529</v>
      </c>
      <c r="C366" s="207">
        <f t="shared" ref="C366:AJ366" si="183">+C278*C463</f>
        <v>0</v>
      </c>
      <c r="D366" s="199">
        <f t="shared" si="183"/>
        <v>0</v>
      </c>
      <c r="E366" s="199">
        <f t="shared" si="183"/>
        <v>0</v>
      </c>
      <c r="F366" s="199">
        <f t="shared" si="183"/>
        <v>0</v>
      </c>
      <c r="G366" s="199">
        <f t="shared" si="183"/>
        <v>0</v>
      </c>
      <c r="H366" s="199">
        <f t="shared" si="183"/>
        <v>0</v>
      </c>
      <c r="I366" s="199">
        <f t="shared" si="183"/>
        <v>1.7510053666734428E-12</v>
      </c>
      <c r="J366" s="199">
        <f t="shared" si="183"/>
        <v>1.3672892065820295E-12</v>
      </c>
      <c r="K366" s="199">
        <f t="shared" si="183"/>
        <v>1.4202855737007677E-12</v>
      </c>
      <c r="L366" s="199">
        <f t="shared" si="183"/>
        <v>9.8143710954594927E-13</v>
      </c>
      <c r="M366" s="199">
        <f t="shared" si="183"/>
        <v>0</v>
      </c>
      <c r="N366" s="199">
        <f t="shared" si="183"/>
        <v>1.0492214313660198E-12</v>
      </c>
      <c r="O366" s="199">
        <f t="shared" si="183"/>
        <v>5.4104162423110847E-13</v>
      </c>
      <c r="P366" s="199">
        <f t="shared" si="183"/>
        <v>0</v>
      </c>
      <c r="Q366" s="199">
        <f t="shared" si="183"/>
        <v>2.2835388941113193E-12</v>
      </c>
      <c r="R366" s="199">
        <f t="shared" si="183"/>
        <v>0</v>
      </c>
      <c r="S366" s="199">
        <f t="shared" si="183"/>
        <v>0</v>
      </c>
      <c r="T366" s="199">
        <f t="shared" si="183"/>
        <v>5.9838304953530924E-13</v>
      </c>
      <c r="U366" s="199">
        <f t="shared" si="183"/>
        <v>1.2058501200685126E-12</v>
      </c>
      <c r="V366" s="199">
        <f t="shared" si="183"/>
        <v>1.210533038637421E-12</v>
      </c>
      <c r="W366" s="199">
        <f t="shared" si="183"/>
        <v>1.2107038364785047E-12</v>
      </c>
      <c r="X366" s="199">
        <f t="shared" si="183"/>
        <v>1.8097079768430489E-12</v>
      </c>
      <c r="Y366" s="199">
        <f t="shared" si="183"/>
        <v>2.9948285025768805E-12</v>
      </c>
      <c r="Z366" s="199">
        <f t="shared" si="183"/>
        <v>1.1851974230204257E-12</v>
      </c>
      <c r="AA366" s="199">
        <f t="shared" si="183"/>
        <v>5.8049601058690777E-13</v>
      </c>
      <c r="AB366" s="199">
        <f t="shared" si="183"/>
        <v>-1.7003392508658081E-12</v>
      </c>
      <c r="AC366" s="199">
        <f t="shared" si="183"/>
        <v>1.6545094324575695E-12</v>
      </c>
      <c r="AD366" s="199">
        <f t="shared" si="183"/>
        <v>-5.347025084326702E-13</v>
      </c>
      <c r="AE366" s="199">
        <f t="shared" si="183"/>
        <v>0</v>
      </c>
      <c r="AF366" s="199">
        <f t="shared" si="183"/>
        <v>9.9347240181411551E-13</v>
      </c>
      <c r="AG366" s="199">
        <f t="shared" si="183"/>
        <v>4.7569809818557599E-13</v>
      </c>
      <c r="AH366" s="199">
        <f t="shared" si="183"/>
        <v>2.2668826414209618E-12</v>
      </c>
      <c r="AI366" s="199">
        <f t="shared" si="183"/>
        <v>0</v>
      </c>
      <c r="AJ366" s="203">
        <f t="shared" si="183"/>
        <v>0</v>
      </c>
    </row>
    <row r="367" spans="1:36" x14ac:dyDescent="0.3">
      <c r="A367" s="7" t="s">
        <v>66</v>
      </c>
      <c r="B367" s="76" t="s">
        <v>529</v>
      </c>
      <c r="C367" s="207">
        <f t="shared" ref="C367:AJ367" si="184">+C279*C464</f>
        <v>2927.7713279269892</v>
      </c>
      <c r="D367" s="199">
        <f t="shared" si="184"/>
        <v>2902.9159549260971</v>
      </c>
      <c r="E367" s="199">
        <f t="shared" si="184"/>
        <v>2926.0069027530944</v>
      </c>
      <c r="F367" s="199">
        <f t="shared" si="184"/>
        <v>2872.9197933683004</v>
      </c>
      <c r="G367" s="199">
        <f t="shared" si="184"/>
        <v>3505.6374489089162</v>
      </c>
      <c r="H367" s="199">
        <f t="shared" si="184"/>
        <v>2669.9989974632217</v>
      </c>
      <c r="I367" s="199">
        <f t="shared" si="184"/>
        <v>2891.8332027091928</v>
      </c>
      <c r="J367" s="199">
        <f t="shared" si="184"/>
        <v>2899.2820504929591</v>
      </c>
      <c r="K367" s="199">
        <f t="shared" si="184"/>
        <v>2895.7990195936241</v>
      </c>
      <c r="L367" s="199">
        <f t="shared" si="184"/>
        <v>2881.4673821144429</v>
      </c>
      <c r="M367" s="199">
        <f t="shared" si="184"/>
        <v>2857.6661743308432</v>
      </c>
      <c r="N367" s="199">
        <f t="shared" si="184"/>
        <v>2823.7212706163591</v>
      </c>
      <c r="O367" s="199">
        <f t="shared" si="184"/>
        <v>2779.7642257860525</v>
      </c>
      <c r="P367" s="199">
        <f t="shared" si="184"/>
        <v>2725.9520742666896</v>
      </c>
      <c r="Q367" s="199">
        <f t="shared" si="184"/>
        <v>2653.701168047528</v>
      </c>
      <c r="R367" s="199">
        <f t="shared" si="184"/>
        <v>2564.6693681888628</v>
      </c>
      <c r="S367" s="199">
        <f t="shared" si="184"/>
        <v>2460.3524910061642</v>
      </c>
      <c r="T367" s="199">
        <f t="shared" si="184"/>
        <v>2342.2716898683207</v>
      </c>
      <c r="U367" s="199">
        <f t="shared" si="184"/>
        <v>2212.5271218850517</v>
      </c>
      <c r="V367" s="199">
        <f t="shared" si="184"/>
        <v>2073.0257716290262</v>
      </c>
      <c r="W367" s="199">
        <f t="shared" si="184"/>
        <v>1925.206394672635</v>
      </c>
      <c r="X367" s="199">
        <f t="shared" si="184"/>
        <v>1770.8856508624056</v>
      </c>
      <c r="Y367" s="199">
        <f t="shared" si="184"/>
        <v>1611.8056461953454</v>
      </c>
      <c r="Z367" s="199">
        <f t="shared" si="184"/>
        <v>1449.6886706170133</v>
      </c>
      <c r="AA367" s="199">
        <f t="shared" si="184"/>
        <v>1278.0616379441267</v>
      </c>
      <c r="AB367" s="199">
        <f t="shared" si="184"/>
        <v>1109.2013054194349</v>
      </c>
      <c r="AC367" s="199">
        <f t="shared" si="184"/>
        <v>944.38287214825698</v>
      </c>
      <c r="AD367" s="199">
        <f t="shared" si="184"/>
        <v>784.80462045244576</v>
      </c>
      <c r="AE367" s="199">
        <f t="shared" si="184"/>
        <v>631.63769807199731</v>
      </c>
      <c r="AF367" s="199">
        <f t="shared" si="184"/>
        <v>486.04435595507181</v>
      </c>
      <c r="AG367" s="199">
        <f t="shared" si="184"/>
        <v>349.09110542458262</v>
      </c>
      <c r="AH367" s="199">
        <f t="shared" si="184"/>
        <v>221.80490934337467</v>
      </c>
      <c r="AI367" s="199">
        <f t="shared" si="184"/>
        <v>105.14023033770394</v>
      </c>
      <c r="AJ367" s="203">
        <f t="shared" si="184"/>
        <v>0</v>
      </c>
    </row>
    <row r="368" spans="1:36" x14ac:dyDescent="0.3">
      <c r="A368" s="7" t="s">
        <v>210</v>
      </c>
      <c r="B368" s="76" t="s">
        <v>529</v>
      </c>
      <c r="C368" s="207">
        <f t="shared" ref="C368:AJ368" si="185">+C280*C465</f>
        <v>1100.2990665855505</v>
      </c>
      <c r="D368" s="199">
        <f t="shared" si="185"/>
        <v>1032.1708697449164</v>
      </c>
      <c r="E368" s="199">
        <f t="shared" si="185"/>
        <v>1123.6303644762327</v>
      </c>
      <c r="F368" s="199">
        <f t="shared" si="185"/>
        <v>1163.086496702384</v>
      </c>
      <c r="G368" s="199">
        <f t="shared" si="185"/>
        <v>1243.6874385171209</v>
      </c>
      <c r="H368" s="199">
        <f t="shared" si="185"/>
        <v>1133.4230332527604</v>
      </c>
      <c r="I368" s="199">
        <f t="shared" si="185"/>
        <v>1227.3975322267229</v>
      </c>
      <c r="J368" s="199">
        <f t="shared" si="185"/>
        <v>1230.5456403506023</v>
      </c>
      <c r="K368" s="199">
        <f t="shared" si="185"/>
        <v>1229.0539020227729</v>
      </c>
      <c r="L368" s="199">
        <f t="shared" si="185"/>
        <v>1222.9578118537997</v>
      </c>
      <c r="M368" s="199">
        <f t="shared" si="185"/>
        <v>1212.8428075284421</v>
      </c>
      <c r="N368" s="199">
        <f t="shared" si="185"/>
        <v>1198.4229133138122</v>
      </c>
      <c r="O368" s="199">
        <f t="shared" si="185"/>
        <v>1179.7541031440555</v>
      </c>
      <c r="P368" s="199">
        <f t="shared" si="185"/>
        <v>1156.903162107053</v>
      </c>
      <c r="Q368" s="199">
        <f t="shared" si="185"/>
        <v>1126.227338037133</v>
      </c>
      <c r="R368" s="199">
        <f t="shared" si="185"/>
        <v>1088.430473553447</v>
      </c>
      <c r="S368" s="199">
        <f t="shared" si="185"/>
        <v>1044.1476104012713</v>
      </c>
      <c r="T368" s="199">
        <f t="shared" si="185"/>
        <v>994.0245152040668</v>
      </c>
      <c r="U368" s="199">
        <f t="shared" si="185"/>
        <v>938.95264405133992</v>
      </c>
      <c r="V368" s="199">
        <f t="shared" si="185"/>
        <v>879.74143637453699</v>
      </c>
      <c r="W368" s="199">
        <f t="shared" si="185"/>
        <v>817.00159347093745</v>
      </c>
      <c r="X368" s="199">
        <f t="shared" si="185"/>
        <v>751.50415978700516</v>
      </c>
      <c r="Y368" s="199">
        <f t="shared" si="185"/>
        <v>683.98850830353786</v>
      </c>
      <c r="Z368" s="199">
        <f t="shared" si="185"/>
        <v>615.18557064193658</v>
      </c>
      <c r="AA368" s="199">
        <f t="shared" si="185"/>
        <v>542.34851902191804</v>
      </c>
      <c r="AB368" s="199">
        <f t="shared" si="185"/>
        <v>470.68709969460724</v>
      </c>
      <c r="AC368" s="199">
        <f t="shared" si="185"/>
        <v>400.74239592117164</v>
      </c>
      <c r="AD368" s="199">
        <f t="shared" si="185"/>
        <v>333.02282862382958</v>
      </c>
      <c r="AE368" s="199">
        <f t="shared" si="185"/>
        <v>268.02528244825152</v>
      </c>
      <c r="AF368" s="199">
        <f t="shared" si="185"/>
        <v>206.24284522681958</v>
      </c>
      <c r="AG368" s="199">
        <f t="shared" si="185"/>
        <v>148.12795863761829</v>
      </c>
      <c r="AH368" s="199">
        <f t="shared" si="185"/>
        <v>94.116263461442045</v>
      </c>
      <c r="AI368" s="199">
        <f t="shared" si="185"/>
        <v>44.612618556656308</v>
      </c>
      <c r="AJ368" s="203">
        <f t="shared" si="185"/>
        <v>0</v>
      </c>
    </row>
    <row r="369" spans="1:36" x14ac:dyDescent="0.3">
      <c r="A369" s="7" t="s">
        <v>67</v>
      </c>
      <c r="B369" s="76" t="s">
        <v>529</v>
      </c>
      <c r="C369" s="208">
        <f t="shared" ref="C369:AJ369" si="186">+C281*C466</f>
        <v>0</v>
      </c>
      <c r="D369" s="200">
        <f t="shared" si="186"/>
        <v>0</v>
      </c>
      <c r="E369" s="200">
        <f t="shared" si="186"/>
        <v>0</v>
      </c>
      <c r="F369" s="200">
        <f t="shared" si="186"/>
        <v>0</v>
      </c>
      <c r="G369" s="200">
        <f t="shared" si="186"/>
        <v>0</v>
      </c>
      <c r="H369" s="200">
        <f t="shared" si="186"/>
        <v>0</v>
      </c>
      <c r="I369" s="200">
        <f t="shared" si="186"/>
        <v>0</v>
      </c>
      <c r="J369" s="200">
        <f t="shared" si="186"/>
        <v>0</v>
      </c>
      <c r="K369" s="200">
        <f t="shared" si="186"/>
        <v>0</v>
      </c>
      <c r="L369" s="200">
        <f t="shared" si="186"/>
        <v>0</v>
      </c>
      <c r="M369" s="200">
        <f t="shared" si="186"/>
        <v>0</v>
      </c>
      <c r="N369" s="200">
        <f t="shared" si="186"/>
        <v>0</v>
      </c>
      <c r="O369" s="200">
        <f t="shared" si="186"/>
        <v>0</v>
      </c>
      <c r="P369" s="200">
        <f t="shared" si="186"/>
        <v>0</v>
      </c>
      <c r="Q369" s="200">
        <f t="shared" si="186"/>
        <v>0</v>
      </c>
      <c r="R369" s="200">
        <f t="shared" si="186"/>
        <v>0</v>
      </c>
      <c r="S369" s="200">
        <f t="shared" si="186"/>
        <v>0</v>
      </c>
      <c r="T369" s="200">
        <f t="shared" si="186"/>
        <v>0</v>
      </c>
      <c r="U369" s="200">
        <f t="shared" si="186"/>
        <v>0</v>
      </c>
      <c r="V369" s="200">
        <f t="shared" si="186"/>
        <v>0</v>
      </c>
      <c r="W369" s="200">
        <f t="shared" si="186"/>
        <v>0</v>
      </c>
      <c r="X369" s="200">
        <f t="shared" si="186"/>
        <v>0</v>
      </c>
      <c r="Y369" s="200">
        <f t="shared" si="186"/>
        <v>0</v>
      </c>
      <c r="Z369" s="200">
        <f t="shared" si="186"/>
        <v>0</v>
      </c>
      <c r="AA369" s="200">
        <f t="shared" si="186"/>
        <v>0</v>
      </c>
      <c r="AB369" s="200">
        <f t="shared" si="186"/>
        <v>0</v>
      </c>
      <c r="AC369" s="200">
        <f t="shared" si="186"/>
        <v>0</v>
      </c>
      <c r="AD369" s="200">
        <f t="shared" si="186"/>
        <v>0</v>
      </c>
      <c r="AE369" s="200">
        <f t="shared" si="186"/>
        <v>0</v>
      </c>
      <c r="AF369" s="200">
        <f t="shared" si="186"/>
        <v>0</v>
      </c>
      <c r="AG369" s="200">
        <f t="shared" si="186"/>
        <v>0</v>
      </c>
      <c r="AH369" s="200">
        <f t="shared" si="186"/>
        <v>0</v>
      </c>
      <c r="AI369" s="200">
        <f t="shared" si="186"/>
        <v>0</v>
      </c>
      <c r="AJ369" s="205">
        <f t="shared" si="186"/>
        <v>0</v>
      </c>
    </row>
    <row r="370" spans="1:36" x14ac:dyDescent="0.3">
      <c r="A370" s="7" t="s">
        <v>69</v>
      </c>
      <c r="B370" s="76" t="s">
        <v>529</v>
      </c>
      <c r="C370" s="206">
        <f t="shared" ref="C370:AJ370" si="187">+C282*C469</f>
        <v>2.0103513223137015</v>
      </c>
      <c r="D370" s="198">
        <f t="shared" si="187"/>
        <v>2.9315092770432192</v>
      </c>
      <c r="E370" s="198">
        <f t="shared" si="187"/>
        <v>20.591626888303544</v>
      </c>
      <c r="F370" s="198">
        <f t="shared" si="187"/>
        <v>6.8967461961134777</v>
      </c>
      <c r="G370" s="198">
        <f t="shared" si="187"/>
        <v>17.113518130779948</v>
      </c>
      <c r="H370" s="198">
        <f t="shared" si="187"/>
        <v>8.715596494928306</v>
      </c>
      <c r="I370" s="198">
        <f t="shared" si="187"/>
        <v>710.50586543226234</v>
      </c>
      <c r="J370" s="198">
        <f t="shared" si="187"/>
        <v>1338.0966412761989</v>
      </c>
      <c r="K370" s="198">
        <f t="shared" si="187"/>
        <v>1884.0186318889325</v>
      </c>
      <c r="L370" s="198">
        <f t="shared" si="187"/>
        <v>2340.654492698688</v>
      </c>
      <c r="M370" s="198">
        <f t="shared" si="187"/>
        <v>2702.4694848647791</v>
      </c>
      <c r="N370" s="198">
        <f t="shared" si="187"/>
        <v>2963.1256259151764</v>
      </c>
      <c r="O370" s="198">
        <f t="shared" si="187"/>
        <v>3117.5132933576106</v>
      </c>
      <c r="P370" s="198">
        <f t="shared" si="187"/>
        <v>3161.2205142164507</v>
      </c>
      <c r="Q370" s="198">
        <f t="shared" si="187"/>
        <v>3732.521296782696</v>
      </c>
      <c r="R370" s="198">
        <f t="shared" si="187"/>
        <v>4336.8433838313522</v>
      </c>
      <c r="S370" s="198">
        <f t="shared" si="187"/>
        <v>4971.6107390040524</v>
      </c>
      <c r="T370" s="198">
        <f t="shared" si="187"/>
        <v>5633.8604824355025</v>
      </c>
      <c r="U370" s="198">
        <f t="shared" si="187"/>
        <v>6321.7355601163936</v>
      </c>
      <c r="V370" s="198">
        <f t="shared" si="187"/>
        <v>7033.2266971683357</v>
      </c>
      <c r="W370" s="198">
        <f t="shared" si="187"/>
        <v>7764.7775090988725</v>
      </c>
      <c r="X370" s="198">
        <f t="shared" si="187"/>
        <v>8513.8125517004064</v>
      </c>
      <c r="Y370" s="198">
        <f t="shared" si="187"/>
        <v>9277.5644954878135</v>
      </c>
      <c r="Z370" s="198">
        <f t="shared" si="187"/>
        <v>10053.31232727426</v>
      </c>
      <c r="AA370" s="198">
        <f t="shared" si="187"/>
        <v>10700.4103520018</v>
      </c>
      <c r="AB370" s="198">
        <f t="shared" si="187"/>
        <v>11339.703955334897</v>
      </c>
      <c r="AC370" s="198">
        <f t="shared" si="187"/>
        <v>11968.827802207335</v>
      </c>
      <c r="AD370" s="198">
        <f t="shared" si="187"/>
        <v>12585.04494920632</v>
      </c>
      <c r="AE370" s="198">
        <f t="shared" si="187"/>
        <v>13185.67768835145</v>
      </c>
      <c r="AF370" s="198">
        <f t="shared" si="187"/>
        <v>13768.89536363106</v>
      </c>
      <c r="AG370" s="198">
        <f t="shared" si="187"/>
        <v>14332.23241238333</v>
      </c>
      <c r="AH370" s="198">
        <f t="shared" si="187"/>
        <v>14873.789256959686</v>
      </c>
      <c r="AI370" s="198">
        <f t="shared" si="187"/>
        <v>15391.164161320568</v>
      </c>
      <c r="AJ370" s="204">
        <f t="shared" si="187"/>
        <v>15882.968609495163</v>
      </c>
    </row>
    <row r="371" spans="1:36" x14ac:dyDescent="0.3">
      <c r="A371" s="7" t="s">
        <v>211</v>
      </c>
      <c r="B371" s="76" t="s">
        <v>529</v>
      </c>
      <c r="C371" s="207">
        <f t="shared" ref="C371:AJ371" si="188">+C283*C470</f>
        <v>1212.4393318118607</v>
      </c>
      <c r="D371" s="199">
        <f t="shared" si="188"/>
        <v>1077.958756521085</v>
      </c>
      <c r="E371" s="199">
        <f t="shared" si="188"/>
        <v>1098.7304380389053</v>
      </c>
      <c r="F371" s="199">
        <f t="shared" si="188"/>
        <v>1218.3037989722627</v>
      </c>
      <c r="G371" s="199">
        <f t="shared" si="188"/>
        <v>1122.400876635465</v>
      </c>
      <c r="H371" s="199">
        <f t="shared" si="188"/>
        <v>1130.7499339946005</v>
      </c>
      <c r="I371" s="199">
        <f t="shared" si="188"/>
        <v>1221.7968719991418</v>
      </c>
      <c r="J371" s="199">
        <f t="shared" si="188"/>
        <v>1170.5425047393421</v>
      </c>
      <c r="K371" s="199">
        <f t="shared" si="188"/>
        <v>1112.8542505569274</v>
      </c>
      <c r="L371" s="199">
        <f t="shared" si="188"/>
        <v>1048.9854976639449</v>
      </c>
      <c r="M371" s="199">
        <f t="shared" si="188"/>
        <v>979.62898300831716</v>
      </c>
      <c r="N371" s="199">
        <f t="shared" si="188"/>
        <v>904.70275960808544</v>
      </c>
      <c r="O371" s="199">
        <f t="shared" si="188"/>
        <v>824.42906162001486</v>
      </c>
      <c r="P371" s="199">
        <f t="shared" si="188"/>
        <v>739.03477294725928</v>
      </c>
      <c r="Q371" s="199">
        <f t="shared" si="188"/>
        <v>783.52049422518871</v>
      </c>
      <c r="R371" s="199">
        <f t="shared" si="188"/>
        <v>827.55335998178464</v>
      </c>
      <c r="S371" s="199">
        <f t="shared" si="188"/>
        <v>870.97318655265815</v>
      </c>
      <c r="T371" s="199">
        <f t="shared" si="188"/>
        <v>913.59434455358689</v>
      </c>
      <c r="U371" s="199">
        <f t="shared" si="188"/>
        <v>955.43835874548211</v>
      </c>
      <c r="V371" s="199">
        <f t="shared" si="188"/>
        <v>996.48912386884706</v>
      </c>
      <c r="W371" s="199">
        <f t="shared" si="188"/>
        <v>1036.5182892685132</v>
      </c>
      <c r="X371" s="199">
        <f t="shared" si="188"/>
        <v>1075.4618551120016</v>
      </c>
      <c r="Y371" s="199">
        <f t="shared" si="188"/>
        <v>1113.2365281071109</v>
      </c>
      <c r="Z371" s="199">
        <f t="shared" si="188"/>
        <v>1149.7713276405436</v>
      </c>
      <c r="AA371" s="199">
        <f t="shared" si="188"/>
        <v>1169.9196441579768</v>
      </c>
      <c r="AB371" s="199">
        <f t="shared" si="188"/>
        <v>1188.4427017476514</v>
      </c>
      <c r="AC371" s="199">
        <f t="shared" si="188"/>
        <v>1205.3133849747574</v>
      </c>
      <c r="AD371" s="199">
        <f t="shared" si="188"/>
        <v>1220.4654520680042</v>
      </c>
      <c r="AE371" s="199">
        <f t="shared" si="188"/>
        <v>1233.8408467259935</v>
      </c>
      <c r="AF371" s="199">
        <f t="shared" si="188"/>
        <v>1245.4594873458336</v>
      </c>
      <c r="AG371" s="199">
        <f t="shared" si="188"/>
        <v>1255.2770449523773</v>
      </c>
      <c r="AH371" s="199">
        <f t="shared" si="188"/>
        <v>1263.2970136738256</v>
      </c>
      <c r="AI371" s="199">
        <f t="shared" si="188"/>
        <v>1269.4757132203943</v>
      </c>
      <c r="AJ371" s="203">
        <f t="shared" si="188"/>
        <v>1273.8505749662022</v>
      </c>
    </row>
    <row r="372" spans="1:36" x14ac:dyDescent="0.3">
      <c r="A372" s="7" t="s">
        <v>70</v>
      </c>
      <c r="B372" s="76" t="s">
        <v>529</v>
      </c>
      <c r="C372" s="207">
        <f t="shared" ref="C372:AJ372" si="189">+C284*C471</f>
        <v>9483.8276558051566</v>
      </c>
      <c r="D372" s="199">
        <f t="shared" si="189"/>
        <v>9183.5678147062499</v>
      </c>
      <c r="E372" s="199">
        <f t="shared" si="189"/>
        <v>9836.6417771570286</v>
      </c>
      <c r="F372" s="199">
        <f t="shared" si="189"/>
        <v>9691.0781124147179</v>
      </c>
      <c r="G372" s="199">
        <f t="shared" si="189"/>
        <v>9254.8469705115622</v>
      </c>
      <c r="H372" s="199">
        <f t="shared" si="189"/>
        <v>9578.4993381607928</v>
      </c>
      <c r="I372" s="199">
        <f t="shared" si="189"/>
        <v>9949.070496929251</v>
      </c>
      <c r="J372" s="199">
        <f t="shared" si="189"/>
        <v>9162.1666355235939</v>
      </c>
      <c r="K372" s="199">
        <f t="shared" si="189"/>
        <v>8366.7581465033982</v>
      </c>
      <c r="L372" s="199">
        <f t="shared" si="189"/>
        <v>7569.2560942183472</v>
      </c>
      <c r="M372" s="199">
        <f t="shared" si="189"/>
        <v>6778.6205952059909</v>
      </c>
      <c r="N372" s="199">
        <f t="shared" si="189"/>
        <v>5997.7003766866001</v>
      </c>
      <c r="O372" s="199">
        <f t="shared" si="189"/>
        <v>5231.2289692884742</v>
      </c>
      <c r="P372" s="199">
        <f t="shared" si="189"/>
        <v>4483.5862576582886</v>
      </c>
      <c r="Q372" s="199">
        <f t="shared" si="189"/>
        <v>4539.6518243050887</v>
      </c>
      <c r="R372" s="199">
        <f t="shared" si="189"/>
        <v>4573.4048813417994</v>
      </c>
      <c r="S372" s="199">
        <f t="shared" si="189"/>
        <v>4584.9410528996959</v>
      </c>
      <c r="T372" s="199">
        <f t="shared" si="189"/>
        <v>4574.356974131535</v>
      </c>
      <c r="U372" s="199">
        <f t="shared" si="189"/>
        <v>4542.882161548664</v>
      </c>
      <c r="V372" s="199">
        <f t="shared" si="189"/>
        <v>4491.5123652081011</v>
      </c>
      <c r="W372" s="199">
        <f t="shared" si="189"/>
        <v>4420.313599734216</v>
      </c>
      <c r="X372" s="199">
        <f t="shared" si="189"/>
        <v>4330.1924044023399</v>
      </c>
      <c r="Y372" s="199">
        <f t="shared" si="189"/>
        <v>4221.9989453805001</v>
      </c>
      <c r="Z372" s="199">
        <f t="shared" si="189"/>
        <v>4096.6609920979636</v>
      </c>
      <c r="AA372" s="199">
        <f t="shared" si="189"/>
        <v>3904.8098788856282</v>
      </c>
      <c r="AB372" s="199">
        <f t="shared" si="189"/>
        <v>3703.6456409470006</v>
      </c>
      <c r="AC372" s="199">
        <f t="shared" si="189"/>
        <v>3494.2636317005358</v>
      </c>
      <c r="AD372" s="199">
        <f t="shared" si="189"/>
        <v>3277.6357252330968</v>
      </c>
      <c r="AE372" s="199">
        <f t="shared" si="189"/>
        <v>3054.7692842613301</v>
      </c>
      <c r="AF372" s="199">
        <f t="shared" si="189"/>
        <v>2826.8564590398187</v>
      </c>
      <c r="AG372" s="199">
        <f t="shared" si="189"/>
        <v>2594.9008799834078</v>
      </c>
      <c r="AH372" s="199">
        <f t="shared" si="189"/>
        <v>2359.9933438470025</v>
      </c>
      <c r="AI372" s="199">
        <f t="shared" si="189"/>
        <v>2123.106229553247</v>
      </c>
      <c r="AJ372" s="203">
        <f t="shared" si="189"/>
        <v>1885.3304032242715</v>
      </c>
    </row>
    <row r="373" spans="1:36" x14ac:dyDescent="0.3">
      <c r="A373" s="7" t="s">
        <v>71</v>
      </c>
      <c r="B373" s="76" t="s">
        <v>529</v>
      </c>
      <c r="C373" s="207">
        <f t="shared" ref="C373:AJ373" si="190">+C285*C472</f>
        <v>214.93073550486193</v>
      </c>
      <c r="D373" s="199">
        <f t="shared" si="190"/>
        <v>220.05364328664865</v>
      </c>
      <c r="E373" s="199">
        <f t="shared" si="190"/>
        <v>223.2200099997925</v>
      </c>
      <c r="F373" s="199">
        <f t="shared" si="190"/>
        <v>240.16518668361496</v>
      </c>
      <c r="G373" s="199">
        <f t="shared" si="190"/>
        <v>300.54823952202003</v>
      </c>
      <c r="H373" s="199">
        <f t="shared" si="190"/>
        <v>321.53466248775072</v>
      </c>
      <c r="I373" s="199">
        <f t="shared" si="190"/>
        <v>330.90046868604003</v>
      </c>
      <c r="J373" s="199">
        <f t="shared" si="190"/>
        <v>301.97706056903644</v>
      </c>
      <c r="K373" s="199">
        <f t="shared" si="190"/>
        <v>273.09919621479861</v>
      </c>
      <c r="L373" s="199">
        <f t="shared" si="190"/>
        <v>244.51213107892266</v>
      </c>
      <c r="M373" s="199">
        <f t="shared" si="190"/>
        <v>216.53821242337327</v>
      </c>
      <c r="N373" s="199">
        <f t="shared" si="190"/>
        <v>189.29796268812527</v>
      </c>
      <c r="O373" s="199">
        <f t="shared" si="190"/>
        <v>162.97016122306039</v>
      </c>
      <c r="P373" s="199">
        <f t="shared" si="190"/>
        <v>137.71889290618759</v>
      </c>
      <c r="Q373" s="199">
        <f t="shared" si="190"/>
        <v>137.31242842931968</v>
      </c>
      <c r="R373" s="199">
        <f t="shared" si="190"/>
        <v>136.02691457101039</v>
      </c>
      <c r="S373" s="199">
        <f t="shared" si="190"/>
        <v>133.87604241509788</v>
      </c>
      <c r="T373" s="199">
        <f t="shared" si="190"/>
        <v>130.87506829792244</v>
      </c>
      <c r="U373" s="199">
        <f t="shared" si="190"/>
        <v>127.07280145092355</v>
      </c>
      <c r="V373" s="199">
        <f t="shared" si="190"/>
        <v>122.51080473086226</v>
      </c>
      <c r="W373" s="199">
        <f t="shared" si="190"/>
        <v>117.20562964291251</v>
      </c>
      <c r="X373" s="199">
        <f t="shared" si="190"/>
        <v>111.19807493808032</v>
      </c>
      <c r="Y373" s="199">
        <f t="shared" si="190"/>
        <v>104.52779778338298</v>
      </c>
      <c r="Z373" s="199">
        <f t="shared" si="190"/>
        <v>97.236854578575787</v>
      </c>
      <c r="AA373" s="199">
        <f t="shared" si="190"/>
        <v>88.231195421315917</v>
      </c>
      <c r="AB373" s="199">
        <f t="shared" si="190"/>
        <v>78.94630864253935</v>
      </c>
      <c r="AC373" s="199">
        <f t="shared" si="190"/>
        <v>69.428331514297767</v>
      </c>
      <c r="AD373" s="199">
        <f t="shared" si="190"/>
        <v>59.72072755010683</v>
      </c>
      <c r="AE373" s="199">
        <f t="shared" si="190"/>
        <v>49.867897562494136</v>
      </c>
      <c r="AF373" s="199">
        <f t="shared" si="190"/>
        <v>39.917046777865359</v>
      </c>
      <c r="AG373" s="199">
        <f t="shared" si="190"/>
        <v>29.911576679328114</v>
      </c>
      <c r="AH373" s="199">
        <f t="shared" si="190"/>
        <v>19.895542774350286</v>
      </c>
      <c r="AI373" s="199">
        <f t="shared" si="190"/>
        <v>9.9110175918217429</v>
      </c>
      <c r="AJ373" s="203">
        <f t="shared" si="190"/>
        <v>0</v>
      </c>
    </row>
    <row r="374" spans="1:36" x14ac:dyDescent="0.3">
      <c r="A374" s="7" t="s">
        <v>72</v>
      </c>
      <c r="B374" s="76" t="s">
        <v>529</v>
      </c>
      <c r="C374" s="207">
        <f t="shared" ref="C374:AJ374" si="191">+C286*C473</f>
        <v>0</v>
      </c>
      <c r="D374" s="199">
        <f t="shared" si="191"/>
        <v>0</v>
      </c>
      <c r="E374" s="199">
        <f t="shared" si="191"/>
        <v>0</v>
      </c>
      <c r="F374" s="199">
        <f t="shared" si="191"/>
        <v>0</v>
      </c>
      <c r="G374" s="199">
        <f t="shared" si="191"/>
        <v>0</v>
      </c>
      <c r="H374" s="199">
        <f t="shared" si="191"/>
        <v>0</v>
      </c>
      <c r="I374" s="199">
        <f t="shared" si="191"/>
        <v>0</v>
      </c>
      <c r="J374" s="199">
        <f t="shared" si="191"/>
        <v>0</v>
      </c>
      <c r="K374" s="199">
        <f t="shared" si="191"/>
        <v>0</v>
      </c>
      <c r="L374" s="199">
        <f t="shared" si="191"/>
        <v>0</v>
      </c>
      <c r="M374" s="199">
        <f t="shared" si="191"/>
        <v>0</v>
      </c>
      <c r="N374" s="199">
        <f t="shared" si="191"/>
        <v>0</v>
      </c>
      <c r="O374" s="199">
        <f t="shared" si="191"/>
        <v>0</v>
      </c>
      <c r="P374" s="199">
        <f t="shared" si="191"/>
        <v>0</v>
      </c>
      <c r="Q374" s="199">
        <f t="shared" si="191"/>
        <v>0</v>
      </c>
      <c r="R374" s="199">
        <f t="shared" si="191"/>
        <v>0</v>
      </c>
      <c r="S374" s="199">
        <f t="shared" si="191"/>
        <v>0</v>
      </c>
      <c r="T374" s="199">
        <f t="shared" si="191"/>
        <v>0</v>
      </c>
      <c r="U374" s="199">
        <f t="shared" si="191"/>
        <v>0</v>
      </c>
      <c r="V374" s="199">
        <f t="shared" si="191"/>
        <v>0</v>
      </c>
      <c r="W374" s="199">
        <f t="shared" si="191"/>
        <v>0</v>
      </c>
      <c r="X374" s="199">
        <f t="shared" si="191"/>
        <v>0</v>
      </c>
      <c r="Y374" s="199">
        <f t="shared" si="191"/>
        <v>0</v>
      </c>
      <c r="Z374" s="199">
        <f t="shared" si="191"/>
        <v>0</v>
      </c>
      <c r="AA374" s="199">
        <f t="shared" si="191"/>
        <v>0</v>
      </c>
      <c r="AB374" s="199">
        <f t="shared" si="191"/>
        <v>0</v>
      </c>
      <c r="AC374" s="199">
        <f t="shared" si="191"/>
        <v>0</v>
      </c>
      <c r="AD374" s="199">
        <f t="shared" si="191"/>
        <v>0</v>
      </c>
      <c r="AE374" s="199">
        <f t="shared" si="191"/>
        <v>0</v>
      </c>
      <c r="AF374" s="199">
        <f t="shared" si="191"/>
        <v>0</v>
      </c>
      <c r="AG374" s="199">
        <f t="shared" si="191"/>
        <v>0</v>
      </c>
      <c r="AH374" s="199">
        <f t="shared" si="191"/>
        <v>0</v>
      </c>
      <c r="AI374" s="199">
        <f t="shared" si="191"/>
        <v>0</v>
      </c>
      <c r="AJ374" s="203">
        <f t="shared" si="191"/>
        <v>0</v>
      </c>
    </row>
    <row r="375" spans="1:36" x14ac:dyDescent="0.3">
      <c r="A375" s="7" t="s">
        <v>212</v>
      </c>
      <c r="B375" s="76" t="s">
        <v>529</v>
      </c>
      <c r="C375" s="207">
        <f t="shared" ref="C375:AJ375" si="192">+C287*C474</f>
        <v>11.778781102080757</v>
      </c>
      <c r="D375" s="199">
        <f t="shared" si="192"/>
        <v>11.153209992100196</v>
      </c>
      <c r="E375" s="199">
        <f t="shared" si="192"/>
        <v>10.4406395108039</v>
      </c>
      <c r="F375" s="199">
        <f t="shared" si="192"/>
        <v>8.638537187282104</v>
      </c>
      <c r="G375" s="199">
        <f t="shared" si="192"/>
        <v>9.1111910790824293</v>
      </c>
      <c r="H375" s="199">
        <f t="shared" si="192"/>
        <v>18.026584397755698</v>
      </c>
      <c r="I375" s="199">
        <f t="shared" si="192"/>
        <v>17.782818098840952</v>
      </c>
      <c r="J375" s="199">
        <f t="shared" si="192"/>
        <v>16.210016844325406</v>
      </c>
      <c r="K375" s="199">
        <f t="shared" si="192"/>
        <v>14.643274554127267</v>
      </c>
      <c r="L375" s="199">
        <f t="shared" si="192"/>
        <v>13.095690858588915</v>
      </c>
      <c r="M375" s="199">
        <f t="shared" si="192"/>
        <v>11.584431047405479</v>
      </c>
      <c r="N375" s="199">
        <f t="shared" si="192"/>
        <v>10.115798866386628</v>
      </c>
      <c r="O375" s="199">
        <f t="shared" si="192"/>
        <v>8.6991804427613708</v>
      </c>
      <c r="P375" s="199">
        <f t="shared" si="192"/>
        <v>7.3431376290428219</v>
      </c>
      <c r="Q375" s="199">
        <f t="shared" si="192"/>
        <v>7.3133740340253564</v>
      </c>
      <c r="R375" s="199">
        <f t="shared" si="192"/>
        <v>7.2369314194609009</v>
      </c>
      <c r="S375" s="199">
        <f t="shared" si="192"/>
        <v>7.1146905591475758</v>
      </c>
      <c r="T375" s="199">
        <f t="shared" si="192"/>
        <v>6.9476106126606085</v>
      </c>
      <c r="U375" s="199">
        <f t="shared" si="192"/>
        <v>6.7384249747348655</v>
      </c>
      <c r="V375" s="199">
        <f t="shared" si="192"/>
        <v>6.4894705344743526</v>
      </c>
      <c r="W375" s="199">
        <f t="shared" si="192"/>
        <v>6.2017498984070523</v>
      </c>
      <c r="X375" s="199">
        <f t="shared" si="192"/>
        <v>5.8775422779961897</v>
      </c>
      <c r="Y375" s="199">
        <f t="shared" si="192"/>
        <v>5.5190561594646246</v>
      </c>
      <c r="Z375" s="199">
        <f t="shared" si="192"/>
        <v>5.1286165090218878</v>
      </c>
      <c r="AA375" s="199">
        <f t="shared" si="192"/>
        <v>4.6486792374056138</v>
      </c>
      <c r="AB375" s="199">
        <f t="shared" si="192"/>
        <v>4.1550773132391114</v>
      </c>
      <c r="AC375" s="199">
        <f t="shared" si="192"/>
        <v>3.6502754170106071</v>
      </c>
      <c r="AD375" s="199">
        <f t="shared" si="192"/>
        <v>3.1365872253014895</v>
      </c>
      <c r="AE375" s="199">
        <f t="shared" si="192"/>
        <v>2.6163657316975444</v>
      </c>
      <c r="AF375" s="199">
        <f t="shared" si="192"/>
        <v>2.0921009675020179</v>
      </c>
      <c r="AG375" s="199">
        <f t="shared" si="192"/>
        <v>1.5660733766076336</v>
      </c>
      <c r="AH375" s="199">
        <f t="shared" si="192"/>
        <v>1.0405881245836042</v>
      </c>
      <c r="AI375" s="199">
        <f t="shared" si="192"/>
        <v>0.51783725651188528</v>
      </c>
      <c r="AJ375" s="203">
        <f t="shared" si="192"/>
        <v>0</v>
      </c>
    </row>
    <row r="376" spans="1:36" x14ac:dyDescent="0.3">
      <c r="A376" s="7" t="s">
        <v>213</v>
      </c>
      <c r="B376" s="76" t="s">
        <v>529</v>
      </c>
      <c r="C376" s="207">
        <f t="shared" ref="C376:AJ376" si="193">+C288*C475</f>
        <v>7.206155175904807</v>
      </c>
      <c r="D376" s="199">
        <f t="shared" si="193"/>
        <v>7.0695082869452675</v>
      </c>
      <c r="E376" s="199">
        <f t="shared" si="193"/>
        <v>0</v>
      </c>
      <c r="F376" s="199">
        <f t="shared" si="193"/>
        <v>0</v>
      </c>
      <c r="G376" s="199">
        <f t="shared" si="193"/>
        <v>0</v>
      </c>
      <c r="H376" s="199">
        <f t="shared" si="193"/>
        <v>0</v>
      </c>
      <c r="I376" s="199">
        <f t="shared" si="193"/>
        <v>0</v>
      </c>
      <c r="J376" s="199">
        <f t="shared" si="193"/>
        <v>0</v>
      </c>
      <c r="K376" s="199">
        <f t="shared" si="193"/>
        <v>0</v>
      </c>
      <c r="L376" s="199">
        <f t="shared" si="193"/>
        <v>0</v>
      </c>
      <c r="M376" s="199">
        <f t="shared" si="193"/>
        <v>0</v>
      </c>
      <c r="N376" s="199">
        <f t="shared" si="193"/>
        <v>0</v>
      </c>
      <c r="O376" s="199">
        <f t="shared" si="193"/>
        <v>0</v>
      </c>
      <c r="P376" s="199">
        <f t="shared" si="193"/>
        <v>0</v>
      </c>
      <c r="Q376" s="199">
        <f t="shared" si="193"/>
        <v>0</v>
      </c>
      <c r="R376" s="199">
        <f t="shared" si="193"/>
        <v>0</v>
      </c>
      <c r="S376" s="199">
        <f t="shared" si="193"/>
        <v>0</v>
      </c>
      <c r="T376" s="199">
        <f t="shared" si="193"/>
        <v>0</v>
      </c>
      <c r="U376" s="199">
        <f t="shared" si="193"/>
        <v>0</v>
      </c>
      <c r="V376" s="199">
        <f t="shared" si="193"/>
        <v>0</v>
      </c>
      <c r="W376" s="199">
        <f t="shared" si="193"/>
        <v>0</v>
      </c>
      <c r="X376" s="199">
        <f t="shared" si="193"/>
        <v>0</v>
      </c>
      <c r="Y376" s="199">
        <f t="shared" si="193"/>
        <v>0</v>
      </c>
      <c r="Z376" s="199">
        <f t="shared" si="193"/>
        <v>0</v>
      </c>
      <c r="AA376" s="199">
        <f t="shared" si="193"/>
        <v>0</v>
      </c>
      <c r="AB376" s="199">
        <f t="shared" si="193"/>
        <v>0</v>
      </c>
      <c r="AC376" s="199">
        <f t="shared" si="193"/>
        <v>0</v>
      </c>
      <c r="AD376" s="199">
        <f t="shared" si="193"/>
        <v>0</v>
      </c>
      <c r="AE376" s="199">
        <f t="shared" si="193"/>
        <v>0</v>
      </c>
      <c r="AF376" s="199">
        <f t="shared" si="193"/>
        <v>0</v>
      </c>
      <c r="AG376" s="199">
        <f t="shared" si="193"/>
        <v>0</v>
      </c>
      <c r="AH376" s="199">
        <f t="shared" si="193"/>
        <v>0</v>
      </c>
      <c r="AI376" s="199">
        <f t="shared" si="193"/>
        <v>0</v>
      </c>
      <c r="AJ376" s="203">
        <f t="shared" si="193"/>
        <v>0</v>
      </c>
    </row>
    <row r="377" spans="1:36" x14ac:dyDescent="0.3">
      <c r="A377" s="7" t="s">
        <v>73</v>
      </c>
      <c r="B377" s="76" t="s">
        <v>529</v>
      </c>
      <c r="C377" s="207">
        <f t="shared" ref="C377:AJ377" si="194">+C289*C476</f>
        <v>0</v>
      </c>
      <c r="D377" s="199">
        <f t="shared" si="194"/>
        <v>0</v>
      </c>
      <c r="E377" s="199">
        <f t="shared" si="194"/>
        <v>0</v>
      </c>
      <c r="F377" s="199">
        <f t="shared" si="194"/>
        <v>0</v>
      </c>
      <c r="G377" s="199">
        <f t="shared" si="194"/>
        <v>0</v>
      </c>
      <c r="H377" s="199">
        <f t="shared" si="194"/>
        <v>0</v>
      </c>
      <c r="I377" s="199">
        <f t="shared" si="194"/>
        <v>0</v>
      </c>
      <c r="J377" s="199">
        <f t="shared" si="194"/>
        <v>0</v>
      </c>
      <c r="K377" s="199">
        <f t="shared" si="194"/>
        <v>0</v>
      </c>
      <c r="L377" s="199">
        <f t="shared" si="194"/>
        <v>0</v>
      </c>
      <c r="M377" s="199">
        <f t="shared" si="194"/>
        <v>0</v>
      </c>
      <c r="N377" s="199">
        <f t="shared" si="194"/>
        <v>0</v>
      </c>
      <c r="O377" s="199">
        <f t="shared" si="194"/>
        <v>0</v>
      </c>
      <c r="P377" s="199">
        <f t="shared" si="194"/>
        <v>0</v>
      </c>
      <c r="Q377" s="199">
        <f t="shared" si="194"/>
        <v>0</v>
      </c>
      <c r="R377" s="199">
        <f t="shared" si="194"/>
        <v>0</v>
      </c>
      <c r="S377" s="199">
        <f t="shared" si="194"/>
        <v>0</v>
      </c>
      <c r="T377" s="199">
        <f t="shared" si="194"/>
        <v>0</v>
      </c>
      <c r="U377" s="199">
        <f t="shared" si="194"/>
        <v>0</v>
      </c>
      <c r="V377" s="199">
        <f t="shared" si="194"/>
        <v>0</v>
      </c>
      <c r="W377" s="199">
        <f t="shared" si="194"/>
        <v>0</v>
      </c>
      <c r="X377" s="199">
        <f t="shared" si="194"/>
        <v>0</v>
      </c>
      <c r="Y377" s="199">
        <f t="shared" si="194"/>
        <v>0</v>
      </c>
      <c r="Z377" s="199">
        <f t="shared" si="194"/>
        <v>0</v>
      </c>
      <c r="AA377" s="199">
        <f t="shared" si="194"/>
        <v>0</v>
      </c>
      <c r="AB377" s="199">
        <f t="shared" si="194"/>
        <v>0</v>
      </c>
      <c r="AC377" s="199">
        <f t="shared" si="194"/>
        <v>0</v>
      </c>
      <c r="AD377" s="199">
        <f t="shared" si="194"/>
        <v>0</v>
      </c>
      <c r="AE377" s="199">
        <f t="shared" si="194"/>
        <v>0</v>
      </c>
      <c r="AF377" s="199">
        <f t="shared" si="194"/>
        <v>0</v>
      </c>
      <c r="AG377" s="199">
        <f t="shared" si="194"/>
        <v>0</v>
      </c>
      <c r="AH377" s="199">
        <f t="shared" si="194"/>
        <v>0</v>
      </c>
      <c r="AI377" s="199">
        <f t="shared" si="194"/>
        <v>0</v>
      </c>
      <c r="AJ377" s="203">
        <f t="shared" si="194"/>
        <v>0</v>
      </c>
    </row>
    <row r="378" spans="1:36" x14ac:dyDescent="0.3">
      <c r="A378" s="7" t="s">
        <v>74</v>
      </c>
      <c r="B378" s="76" t="s">
        <v>529</v>
      </c>
      <c r="C378" s="208">
        <f t="shared" ref="C378:AJ378" si="195">+C290*C475</f>
        <v>139.30281519850698</v>
      </c>
      <c r="D378" s="200">
        <f t="shared" si="195"/>
        <v>137.28719772718782</v>
      </c>
      <c r="E378" s="200">
        <f t="shared" si="195"/>
        <v>142.60892748854815</v>
      </c>
      <c r="F378" s="200">
        <f t="shared" si="195"/>
        <v>158.72748872949842</v>
      </c>
      <c r="G378" s="200">
        <f t="shared" si="195"/>
        <v>209.89505136509638</v>
      </c>
      <c r="H378" s="200">
        <f t="shared" si="195"/>
        <v>172.68107389614198</v>
      </c>
      <c r="I378" s="200">
        <f t="shared" si="195"/>
        <v>170.49707264369161</v>
      </c>
      <c r="J378" s="200">
        <f t="shared" si="195"/>
        <v>155.19623463566325</v>
      </c>
      <c r="K378" s="200">
        <f t="shared" si="195"/>
        <v>139.99682058656447</v>
      </c>
      <c r="L378" s="200">
        <f t="shared" si="195"/>
        <v>125.02345968690224</v>
      </c>
      <c r="M378" s="200">
        <f t="shared" si="195"/>
        <v>110.43883403600002</v>
      </c>
      <c r="N378" s="200">
        <f t="shared" si="195"/>
        <v>96.301303997874726</v>
      </c>
      <c r="O378" s="200">
        <f t="shared" si="195"/>
        <v>82.698202459853974</v>
      </c>
      <c r="P378" s="200">
        <f t="shared" si="195"/>
        <v>69.708544416885559</v>
      </c>
      <c r="Q378" s="200">
        <f t="shared" si="195"/>
        <v>69.328150208072458</v>
      </c>
      <c r="R378" s="200">
        <f t="shared" si="195"/>
        <v>68.506949224528483</v>
      </c>
      <c r="S378" s="200">
        <f t="shared" si="195"/>
        <v>67.255125973738757</v>
      </c>
      <c r="T378" s="200">
        <f t="shared" si="195"/>
        <v>65.583547729770217</v>
      </c>
      <c r="U378" s="200">
        <f t="shared" si="195"/>
        <v>63.519745668681665</v>
      </c>
      <c r="V378" s="200">
        <f t="shared" si="195"/>
        <v>61.087364416326999</v>
      </c>
      <c r="W378" s="200">
        <f t="shared" si="195"/>
        <v>58.297373963745322</v>
      </c>
      <c r="X378" s="200">
        <f t="shared" si="195"/>
        <v>55.172666591480201</v>
      </c>
      <c r="Y378" s="200">
        <f t="shared" si="195"/>
        <v>51.735343988273321</v>
      </c>
      <c r="Z378" s="200">
        <f t="shared" si="195"/>
        <v>48.008475162249596</v>
      </c>
      <c r="AA378" s="200">
        <f t="shared" si="195"/>
        <v>43.455351412540715</v>
      </c>
      <c r="AB378" s="200">
        <f t="shared" si="195"/>
        <v>38.787307505814312</v>
      </c>
      <c r="AC378" s="200">
        <f t="shared" si="195"/>
        <v>34.027796964476735</v>
      </c>
      <c r="AD378" s="200">
        <f t="shared" si="195"/>
        <v>29.198737762600288</v>
      </c>
      <c r="AE378" s="200">
        <f t="shared" si="195"/>
        <v>24.322292201086221</v>
      </c>
      <c r="AF378" s="200">
        <f t="shared" si="195"/>
        <v>19.421772400265212</v>
      </c>
      <c r="AG378" s="200">
        <f t="shared" si="195"/>
        <v>14.518418957615062</v>
      </c>
      <c r="AH378" s="200">
        <f t="shared" si="195"/>
        <v>9.6335843969283825</v>
      </c>
      <c r="AI378" s="200">
        <f t="shared" si="195"/>
        <v>4.7874580342869297</v>
      </c>
      <c r="AJ378" s="205">
        <f t="shared" si="195"/>
        <v>0</v>
      </c>
    </row>
    <row r="379" spans="1:36" x14ac:dyDescent="0.3">
      <c r="A379" s="7" t="s">
        <v>214</v>
      </c>
      <c r="B379" s="76" t="s">
        <v>529</v>
      </c>
      <c r="C379" s="206">
        <f t="shared" ref="C379:AJ379" si="196">+C291*C478</f>
        <v>225.76345867148979</v>
      </c>
      <c r="D379" s="198">
        <f t="shared" si="196"/>
        <v>639.88691348371685</v>
      </c>
      <c r="E379" s="198">
        <f t="shared" si="196"/>
        <v>796.28737807505354</v>
      </c>
      <c r="F379" s="198">
        <f t="shared" si="196"/>
        <v>722.06359637053527</v>
      </c>
      <c r="G379" s="198">
        <f t="shared" si="196"/>
        <v>794.34749220062997</v>
      </c>
      <c r="H379" s="198">
        <f t="shared" si="196"/>
        <v>765.96692216310328</v>
      </c>
      <c r="I379" s="198">
        <f t="shared" si="196"/>
        <v>1255.759965041713</v>
      </c>
      <c r="J379" s="198">
        <f t="shared" si="196"/>
        <v>2030.8015183325194</v>
      </c>
      <c r="K379" s="198">
        <f t="shared" si="196"/>
        <v>2805.0857209418236</v>
      </c>
      <c r="L379" s="198">
        <f t="shared" si="196"/>
        <v>3574.2262370646527</v>
      </c>
      <c r="M379" s="198">
        <f t="shared" si="196"/>
        <v>4336.0361763548817</v>
      </c>
      <c r="N379" s="198">
        <f t="shared" si="196"/>
        <v>5086.2802683167965</v>
      </c>
      <c r="O379" s="198">
        <f t="shared" si="196"/>
        <v>5821.7149973552787</v>
      </c>
      <c r="P379" s="198">
        <f t="shared" si="196"/>
        <v>6539.3265084082486</v>
      </c>
      <c r="Q379" s="198">
        <f t="shared" si="196"/>
        <v>6868.9230119496924</v>
      </c>
      <c r="R379" s="198">
        <f t="shared" si="196"/>
        <v>7185.5826374016278</v>
      </c>
      <c r="S379" s="198">
        <f t="shared" si="196"/>
        <v>7487.7424267361876</v>
      </c>
      <c r="T379" s="198">
        <f t="shared" si="196"/>
        <v>7773.6788515585486</v>
      </c>
      <c r="U379" s="198">
        <f t="shared" si="196"/>
        <v>8043.4806815901256</v>
      </c>
      <c r="V379" s="198">
        <f t="shared" si="196"/>
        <v>8296.9189672326211</v>
      </c>
      <c r="W379" s="198">
        <f t="shared" si="196"/>
        <v>8532.0268862236499</v>
      </c>
      <c r="X379" s="198">
        <f t="shared" si="196"/>
        <v>8748.2662897724476</v>
      </c>
      <c r="Y379" s="198">
        <f t="shared" si="196"/>
        <v>8944.9756343193203</v>
      </c>
      <c r="Z379" s="198">
        <f t="shared" si="196"/>
        <v>9121.6319991767105</v>
      </c>
      <c r="AA379" s="198">
        <f t="shared" si="196"/>
        <v>8909.9626881416061</v>
      </c>
      <c r="AB379" s="198">
        <f t="shared" si="196"/>
        <v>8681.2797077348441</v>
      </c>
      <c r="AC379" s="198">
        <f t="shared" si="196"/>
        <v>8437.1120354503</v>
      </c>
      <c r="AD379" s="198">
        <f t="shared" si="196"/>
        <v>8178.697552963542</v>
      </c>
      <c r="AE379" s="198">
        <f t="shared" si="196"/>
        <v>7907.3444109956145</v>
      </c>
      <c r="AF379" s="198">
        <f t="shared" si="196"/>
        <v>7624.8450572745496</v>
      </c>
      <c r="AG379" s="198">
        <f t="shared" si="196"/>
        <v>7332.5349795741167</v>
      </c>
      <c r="AH379" s="198">
        <f t="shared" si="196"/>
        <v>7032.0082997289674</v>
      </c>
      <c r="AI379" s="198">
        <f t="shared" si="196"/>
        <v>6724.5497730146753</v>
      </c>
      <c r="AJ379" s="204">
        <f t="shared" si="196"/>
        <v>6411.8449166839573</v>
      </c>
    </row>
    <row r="380" spans="1:36" x14ac:dyDescent="0.3">
      <c r="A380" s="7" t="s">
        <v>215</v>
      </c>
      <c r="B380" s="76" t="s">
        <v>529</v>
      </c>
      <c r="C380" s="207">
        <f t="shared" ref="C380:AJ380" si="197">+C292*C479</f>
        <v>717.15569217971733</v>
      </c>
      <c r="D380" s="199">
        <f t="shared" si="197"/>
        <v>645.20327890475039</v>
      </c>
      <c r="E380" s="199">
        <f t="shared" si="197"/>
        <v>687.32660686442273</v>
      </c>
      <c r="F380" s="199">
        <f t="shared" si="197"/>
        <v>529.25950211443103</v>
      </c>
      <c r="G380" s="199">
        <f t="shared" si="197"/>
        <v>384.40518150186159</v>
      </c>
      <c r="H380" s="199">
        <f t="shared" si="197"/>
        <v>344.25057320972087</v>
      </c>
      <c r="I380" s="199">
        <f t="shared" si="197"/>
        <v>1228.6628214150899</v>
      </c>
      <c r="J380" s="199">
        <f t="shared" si="197"/>
        <v>2024.0494190959505</v>
      </c>
      <c r="K380" s="199">
        <f t="shared" si="197"/>
        <v>2848.6963006453934</v>
      </c>
      <c r="L380" s="199">
        <f t="shared" si="197"/>
        <v>3699.5711874995595</v>
      </c>
      <c r="M380" s="199">
        <f t="shared" si="197"/>
        <v>4575.7140159555584</v>
      </c>
      <c r="N380" s="199">
        <f t="shared" si="197"/>
        <v>5473.873359101297</v>
      </c>
      <c r="O380" s="199">
        <f t="shared" si="197"/>
        <v>6391.6141424253065</v>
      </c>
      <c r="P380" s="199">
        <f t="shared" si="197"/>
        <v>7326.5501211034361</v>
      </c>
      <c r="Q380" s="199">
        <f t="shared" si="197"/>
        <v>7856.1388511289779</v>
      </c>
      <c r="R380" s="199">
        <f t="shared" si="197"/>
        <v>8392.4596177820004</v>
      </c>
      <c r="S380" s="199">
        <f t="shared" si="197"/>
        <v>8933.9538521539216</v>
      </c>
      <c r="T380" s="199">
        <f t="shared" si="197"/>
        <v>9478.7279143252927</v>
      </c>
      <c r="U380" s="199">
        <f t="shared" si="197"/>
        <v>10026.976377990619</v>
      </c>
      <c r="V380" s="199">
        <f t="shared" si="197"/>
        <v>10578.505783395869</v>
      </c>
      <c r="W380" s="199">
        <f t="shared" si="197"/>
        <v>11130.836699237205</v>
      </c>
      <c r="X380" s="199">
        <f t="shared" si="197"/>
        <v>11683.162154069185</v>
      </c>
      <c r="Y380" s="199">
        <f t="shared" si="197"/>
        <v>12234.429107868291</v>
      </c>
      <c r="Z380" s="199">
        <f t="shared" si="197"/>
        <v>12783.676079177634</v>
      </c>
      <c r="AA380" s="199">
        <f t="shared" si="197"/>
        <v>12801.478325912447</v>
      </c>
      <c r="AB380" s="199">
        <f t="shared" si="197"/>
        <v>12793.869499204107</v>
      </c>
      <c r="AC380" s="199">
        <f t="shared" si="197"/>
        <v>12761.158445425455</v>
      </c>
      <c r="AD380" s="199">
        <f t="shared" si="197"/>
        <v>12703.25069651657</v>
      </c>
      <c r="AE380" s="199">
        <f t="shared" si="197"/>
        <v>12620.169178185512</v>
      </c>
      <c r="AF380" s="199">
        <f t="shared" si="197"/>
        <v>12512.750167288657</v>
      </c>
      <c r="AG380" s="199">
        <f t="shared" si="197"/>
        <v>12381.171428778558</v>
      </c>
      <c r="AH380" s="199">
        <f t="shared" si="197"/>
        <v>12226.097569038226</v>
      </c>
      <c r="AI380" s="199">
        <f t="shared" si="197"/>
        <v>12047.736207061536</v>
      </c>
      <c r="AJ380" s="203">
        <f t="shared" si="197"/>
        <v>11847.077608692687</v>
      </c>
    </row>
    <row r="381" spans="1:36" x14ac:dyDescent="0.3">
      <c r="A381" s="7" t="s">
        <v>216</v>
      </c>
      <c r="B381" s="76" t="s">
        <v>529</v>
      </c>
      <c r="C381" s="207">
        <f t="shared" ref="C381:AJ381" si="198">+C293*C480</f>
        <v>318.8380073692486</v>
      </c>
      <c r="D381" s="199">
        <f t="shared" si="198"/>
        <v>300.84274750388732</v>
      </c>
      <c r="E381" s="199">
        <f t="shared" si="198"/>
        <v>326.4556660185321</v>
      </c>
      <c r="F381" s="199">
        <f t="shared" si="198"/>
        <v>372.31614179317046</v>
      </c>
      <c r="G381" s="199">
        <f t="shared" si="198"/>
        <v>313.78703927505967</v>
      </c>
      <c r="H381" s="199">
        <f t="shared" si="198"/>
        <v>125.46987925820223</v>
      </c>
      <c r="I381" s="199">
        <f t="shared" si="198"/>
        <v>630.60604868219139</v>
      </c>
      <c r="J381" s="199">
        <f t="shared" si="198"/>
        <v>1047.6981424791052</v>
      </c>
      <c r="K381" s="199">
        <f t="shared" si="198"/>
        <v>1486.9781209681257</v>
      </c>
      <c r="L381" s="199">
        <f t="shared" si="198"/>
        <v>1947.1880265011621</v>
      </c>
      <c r="M381" s="199">
        <f t="shared" si="198"/>
        <v>2428.1142692158483</v>
      </c>
      <c r="N381" s="199">
        <f t="shared" si="198"/>
        <v>2928.2984847963803</v>
      </c>
      <c r="O381" s="199">
        <f t="shared" si="198"/>
        <v>3446.6644244725553</v>
      </c>
      <c r="P381" s="199">
        <f t="shared" si="198"/>
        <v>3982.1188250693926</v>
      </c>
      <c r="Q381" s="199">
        <f t="shared" si="198"/>
        <v>4303.3761715667015</v>
      </c>
      <c r="R381" s="199">
        <f t="shared" si="198"/>
        <v>4632.7082159392303</v>
      </c>
      <c r="S381" s="199">
        <f t="shared" si="198"/>
        <v>4969.3064264369168</v>
      </c>
      <c r="T381" s="199">
        <f t="shared" si="198"/>
        <v>5312.1478191525721</v>
      </c>
      <c r="U381" s="199">
        <f t="shared" si="198"/>
        <v>5661.3564372553847</v>
      </c>
      <c r="V381" s="199">
        <f t="shared" si="198"/>
        <v>6016.8387474162073</v>
      </c>
      <c r="W381" s="199">
        <f t="shared" si="198"/>
        <v>6377.1881706367622</v>
      </c>
      <c r="X381" s="199">
        <f t="shared" si="198"/>
        <v>6741.9221377470312</v>
      </c>
      <c r="Y381" s="199">
        <f t="shared" si="198"/>
        <v>7110.4019199462955</v>
      </c>
      <c r="Z381" s="199">
        <f t="shared" si="198"/>
        <v>7482.0253236509716</v>
      </c>
      <c r="AA381" s="199">
        <f t="shared" si="198"/>
        <v>7544.7180617486138</v>
      </c>
      <c r="AB381" s="199">
        <f t="shared" si="198"/>
        <v>7592.265736088546</v>
      </c>
      <c r="AC381" s="199">
        <f t="shared" si="198"/>
        <v>7624.5444875588228</v>
      </c>
      <c r="AD381" s="199">
        <f t="shared" si="198"/>
        <v>7641.195314423423</v>
      </c>
      <c r="AE381" s="199">
        <f t="shared" si="198"/>
        <v>7641.9312006206974</v>
      </c>
      <c r="AF381" s="199">
        <f t="shared" si="198"/>
        <v>7626.9636664128602</v>
      </c>
      <c r="AG381" s="199">
        <f t="shared" si="198"/>
        <v>7596.1159318954888</v>
      </c>
      <c r="AH381" s="199">
        <f t="shared" si="198"/>
        <v>7549.5169344195565</v>
      </c>
      <c r="AI381" s="199">
        <f t="shared" si="198"/>
        <v>7487.0243650440034</v>
      </c>
      <c r="AJ381" s="203">
        <f t="shared" si="198"/>
        <v>7408.9907912244498</v>
      </c>
    </row>
    <row r="382" spans="1:36" x14ac:dyDescent="0.3">
      <c r="A382" s="7" t="s">
        <v>217</v>
      </c>
      <c r="B382" s="76" t="s">
        <v>529</v>
      </c>
      <c r="C382" s="208">
        <f t="shared" ref="C382:AJ382" si="199">+C294*C481</f>
        <v>0</v>
      </c>
      <c r="D382" s="200">
        <f t="shared" si="199"/>
        <v>0</v>
      </c>
      <c r="E382" s="200">
        <f t="shared" si="199"/>
        <v>0</v>
      </c>
      <c r="F382" s="200">
        <f t="shared" si="199"/>
        <v>0</v>
      </c>
      <c r="G382" s="200">
        <f t="shared" si="199"/>
        <v>0</v>
      </c>
      <c r="H382" s="200">
        <f t="shared" si="199"/>
        <v>0</v>
      </c>
      <c r="I382" s="200">
        <f t="shared" si="199"/>
        <v>7.7011960005448612E-4</v>
      </c>
      <c r="J382" s="200">
        <f t="shared" si="199"/>
        <v>1.3877631099125853E-3</v>
      </c>
      <c r="K382" s="200">
        <f t="shared" si="199"/>
        <v>2.120148202563457E-3</v>
      </c>
      <c r="L382" s="200">
        <f t="shared" si="199"/>
        <v>2.969429667298587E-3</v>
      </c>
      <c r="M382" s="200">
        <f t="shared" si="199"/>
        <v>3.9388052309785714E-3</v>
      </c>
      <c r="N382" s="200">
        <f t="shared" si="199"/>
        <v>5.0291139521587433E-3</v>
      </c>
      <c r="O382" s="200">
        <f t="shared" si="199"/>
        <v>6.241211958438431E-3</v>
      </c>
      <c r="P382" s="200">
        <f t="shared" si="199"/>
        <v>7.57542100868412E-3</v>
      </c>
      <c r="Q382" s="200">
        <f t="shared" si="199"/>
        <v>8.5729998778785003E-3</v>
      </c>
      <c r="R382" s="200">
        <f t="shared" si="199"/>
        <v>9.6371497693636728E-3</v>
      </c>
      <c r="S382" s="200">
        <f t="shared" si="199"/>
        <v>1.0766804693718927E-2</v>
      </c>
      <c r="T382" s="200">
        <f t="shared" si="199"/>
        <v>1.1960116628900253E-2</v>
      </c>
      <c r="U382" s="200">
        <f t="shared" si="199"/>
        <v>1.321755876951727E-2</v>
      </c>
      <c r="V382" s="200">
        <f t="shared" si="199"/>
        <v>1.4539113036535991E-2</v>
      </c>
      <c r="W382" s="200">
        <f t="shared" si="199"/>
        <v>1.5921446287701632E-2</v>
      </c>
      <c r="X382" s="200">
        <f t="shared" si="199"/>
        <v>1.73631561053606E-2</v>
      </c>
      <c r="Y382" s="200">
        <f t="shared" si="199"/>
        <v>1.8862282749283706E-2</v>
      </c>
      <c r="Z382" s="200">
        <f t="shared" si="199"/>
        <v>2.0416782062342657E-2</v>
      </c>
      <c r="AA382" s="200">
        <f t="shared" si="199"/>
        <v>2.1151247887127109E-2</v>
      </c>
      <c r="AB382" s="200">
        <f t="shared" si="199"/>
        <v>2.1841650539550676E-2</v>
      </c>
      <c r="AC382" s="200">
        <f t="shared" si="199"/>
        <v>2.2484364655244147E-2</v>
      </c>
      <c r="AD382" s="200">
        <f t="shared" si="199"/>
        <v>2.3075130725902379E-2</v>
      </c>
      <c r="AE382" s="200">
        <f t="shared" si="199"/>
        <v>2.3609918763248174E-2</v>
      </c>
      <c r="AF382" s="200">
        <f t="shared" si="199"/>
        <v>2.4086299634311015E-2</v>
      </c>
      <c r="AG382" s="200">
        <f t="shared" si="199"/>
        <v>2.4500751516440298E-2</v>
      </c>
      <c r="AH382" s="200">
        <f t="shared" si="199"/>
        <v>2.4850809006200427E-2</v>
      </c>
      <c r="AI382" s="200">
        <f t="shared" si="199"/>
        <v>2.5133223913235525E-2</v>
      </c>
      <c r="AJ382" s="205">
        <f t="shared" si="199"/>
        <v>2.534649396801638E-2</v>
      </c>
    </row>
    <row r="383" spans="1:36" x14ac:dyDescent="0.3">
      <c r="A383" s="7" t="s">
        <v>218</v>
      </c>
      <c r="B383" s="76" t="s">
        <v>529</v>
      </c>
      <c r="C383" s="207">
        <f t="shared" ref="C383:AJ383" si="200">+C295*C485</f>
        <v>46695.794682829364</v>
      </c>
      <c r="D383" s="199">
        <f t="shared" si="200"/>
        <v>46028.065262848308</v>
      </c>
      <c r="E383" s="199">
        <f t="shared" si="200"/>
        <v>47961.271589090051</v>
      </c>
      <c r="F383" s="199">
        <f t="shared" si="200"/>
        <v>46406.845270787504</v>
      </c>
      <c r="G383" s="199">
        <f t="shared" si="200"/>
        <v>48073.652911267869</v>
      </c>
      <c r="H383" s="199">
        <f t="shared" si="200"/>
        <v>48171.72772403375</v>
      </c>
      <c r="I383" s="199">
        <f t="shared" si="200"/>
        <v>52089.044477023206</v>
      </c>
      <c r="J383" s="199">
        <f t="shared" si="200"/>
        <v>52244.097421989703</v>
      </c>
      <c r="K383" s="199">
        <f t="shared" si="200"/>
        <v>52291.618397029117</v>
      </c>
      <c r="L383" s="199">
        <f t="shared" si="200"/>
        <v>52236.672266585731</v>
      </c>
      <c r="M383" s="199">
        <f t="shared" si="200"/>
        <v>52107.197528123172</v>
      </c>
      <c r="N383" s="199">
        <f t="shared" si="200"/>
        <v>51893.397486457434</v>
      </c>
      <c r="O383" s="199">
        <f t="shared" si="200"/>
        <v>51599.431878463707</v>
      </c>
      <c r="P383" s="199">
        <f t="shared" si="200"/>
        <v>51229.355061231981</v>
      </c>
      <c r="Q383" s="199">
        <f t="shared" si="200"/>
        <v>54143.772361183728</v>
      </c>
      <c r="R383" s="199">
        <f t="shared" si="200"/>
        <v>56972.27859054321</v>
      </c>
      <c r="S383" s="199">
        <f t="shared" si="200"/>
        <v>59699.079512807541</v>
      </c>
      <c r="T383" s="199">
        <f t="shared" si="200"/>
        <v>62307.036552744619</v>
      </c>
      <c r="U383" s="199">
        <f t="shared" si="200"/>
        <v>64793.544154931129</v>
      </c>
      <c r="V383" s="199">
        <f t="shared" si="200"/>
        <v>67153.657378668067</v>
      </c>
      <c r="W383" s="199">
        <f t="shared" si="200"/>
        <v>69368.472896667517</v>
      </c>
      <c r="X383" s="199">
        <f t="shared" si="200"/>
        <v>71430.674217591193</v>
      </c>
      <c r="Y383" s="199">
        <f t="shared" si="200"/>
        <v>73332.066495346473</v>
      </c>
      <c r="Z383" s="199">
        <f t="shared" si="200"/>
        <v>75065.711279776151</v>
      </c>
      <c r="AA383" s="199">
        <f t="shared" si="200"/>
        <v>78222.093748005063</v>
      </c>
      <c r="AB383" s="199">
        <f t="shared" si="200"/>
        <v>81225.79142354845</v>
      </c>
      <c r="AC383" s="199">
        <f t="shared" si="200"/>
        <v>84062.957233329638</v>
      </c>
      <c r="AD383" s="199">
        <f t="shared" si="200"/>
        <v>86717.475113305365</v>
      </c>
      <c r="AE383" s="199">
        <f t="shared" si="200"/>
        <v>89174.139650950194</v>
      </c>
      <c r="AF383" s="199">
        <f t="shared" si="200"/>
        <v>91423.861342447868</v>
      </c>
      <c r="AG383" s="199">
        <f t="shared" si="200"/>
        <v>93453.516455853212</v>
      </c>
      <c r="AH383" s="199">
        <f t="shared" si="200"/>
        <v>95254.055701777412</v>
      </c>
      <c r="AI383" s="199">
        <f t="shared" si="200"/>
        <v>96813.490578517099</v>
      </c>
      <c r="AJ383" s="203">
        <f t="shared" si="200"/>
        <v>98126.578612169498</v>
      </c>
    </row>
    <row r="384" spans="1:36" x14ac:dyDescent="0.3">
      <c r="A384" s="7" t="s">
        <v>467</v>
      </c>
      <c r="B384" s="76" t="s">
        <v>529</v>
      </c>
      <c r="C384" s="209">
        <f t="shared" ref="C384:AJ384" si="201">+C296*C479</f>
        <v>0</v>
      </c>
      <c r="D384" s="201">
        <f t="shared" si="201"/>
        <v>0</v>
      </c>
      <c r="E384" s="201">
        <f t="shared" si="201"/>
        <v>0</v>
      </c>
      <c r="F384" s="201">
        <f t="shared" si="201"/>
        <v>0</v>
      </c>
      <c r="G384" s="201">
        <f t="shared" si="201"/>
        <v>0</v>
      </c>
      <c r="H384" s="201">
        <f t="shared" si="201"/>
        <v>0</v>
      </c>
      <c r="I384" s="201">
        <f t="shared" si="201"/>
        <v>53.283517399093689</v>
      </c>
      <c r="J384" s="201">
        <f t="shared" si="201"/>
        <v>108.68441596645255</v>
      </c>
      <c r="K384" s="201">
        <f t="shared" si="201"/>
        <v>165.97129729081894</v>
      </c>
      <c r="L384" s="201">
        <f t="shared" si="201"/>
        <v>224.91849847513618</v>
      </c>
      <c r="M384" s="201">
        <f t="shared" si="201"/>
        <v>285.43188182313827</v>
      </c>
      <c r="N384" s="201">
        <f t="shared" si="201"/>
        <v>347.28266816105298</v>
      </c>
      <c r="O384" s="201">
        <f t="shared" si="201"/>
        <v>410.29172727086075</v>
      </c>
      <c r="P384" s="201">
        <f t="shared" si="201"/>
        <v>474.28479439060305</v>
      </c>
      <c r="Q384" s="201">
        <f t="shared" si="201"/>
        <v>527.96088190563955</v>
      </c>
      <c r="R384" s="201">
        <f t="shared" si="201"/>
        <v>584.14328849450681</v>
      </c>
      <c r="S384" s="201">
        <f t="shared" si="201"/>
        <v>642.67905783876176</v>
      </c>
      <c r="T384" s="201">
        <f t="shared" si="201"/>
        <v>703.3776918705762</v>
      </c>
      <c r="U384" s="201">
        <f t="shared" si="201"/>
        <v>766.19351163653732</v>
      </c>
      <c r="V384" s="201">
        <f t="shared" si="201"/>
        <v>831.05457171227556</v>
      </c>
      <c r="W384" s="201">
        <f t="shared" si="201"/>
        <v>897.70528820085326</v>
      </c>
      <c r="X384" s="201">
        <f t="shared" si="201"/>
        <v>966.01047741425145</v>
      </c>
      <c r="Y384" s="201">
        <f t="shared" si="201"/>
        <v>1035.8107022582135</v>
      </c>
      <c r="Z384" s="201">
        <f t="shared" si="201"/>
        <v>1106.9494033950448</v>
      </c>
      <c r="AA384" s="201">
        <f t="shared" si="201"/>
        <v>1322.8784703330523</v>
      </c>
      <c r="AB384" s="201">
        <f t="shared" si="201"/>
        <v>1547.3331491529602</v>
      </c>
      <c r="AC384" s="201">
        <f t="shared" si="201"/>
        <v>1779.9237839960017</v>
      </c>
      <c r="AD384" s="201">
        <f t="shared" si="201"/>
        <v>2020.1799035292729</v>
      </c>
      <c r="AE384" s="201">
        <f t="shared" si="201"/>
        <v>2267.5993637055581</v>
      </c>
      <c r="AF384" s="201">
        <f t="shared" si="201"/>
        <v>2521.7932981364784</v>
      </c>
      <c r="AG384" s="201">
        <f t="shared" si="201"/>
        <v>2782.2414862090495</v>
      </c>
      <c r="AH384" s="201">
        <f t="shared" si="201"/>
        <v>3048.4989104115348</v>
      </c>
      <c r="AI384" s="201">
        <f t="shared" si="201"/>
        <v>3319.9914683587326</v>
      </c>
      <c r="AJ384" s="202">
        <f t="shared" si="201"/>
        <v>3596.3271935832895</v>
      </c>
    </row>
    <row r="385" spans="1:36" x14ac:dyDescent="0.3">
      <c r="A385" s="7" t="s">
        <v>75</v>
      </c>
      <c r="B385" s="76" t="s">
        <v>529</v>
      </c>
      <c r="C385" s="207">
        <f t="shared" ref="C385:AJ385" si="202">+C297*C451</f>
        <v>0</v>
      </c>
      <c r="D385" s="199">
        <f t="shared" si="202"/>
        <v>0</v>
      </c>
      <c r="E385" s="199">
        <f t="shared" si="202"/>
        <v>0</v>
      </c>
      <c r="F385" s="199">
        <f t="shared" si="202"/>
        <v>0</v>
      </c>
      <c r="G385" s="199">
        <f t="shared" si="202"/>
        <v>0</v>
      </c>
      <c r="H385" s="199">
        <f t="shared" si="202"/>
        <v>0</v>
      </c>
      <c r="I385" s="199">
        <f t="shared" si="202"/>
        <v>0</v>
      </c>
      <c r="J385" s="199">
        <f t="shared" si="202"/>
        <v>0</v>
      </c>
      <c r="K385" s="199">
        <f t="shared" si="202"/>
        <v>0</v>
      </c>
      <c r="L385" s="199">
        <f t="shared" si="202"/>
        <v>0</v>
      </c>
      <c r="M385" s="199">
        <f t="shared" si="202"/>
        <v>0</v>
      </c>
      <c r="N385" s="199">
        <f t="shared" si="202"/>
        <v>0</v>
      </c>
      <c r="O385" s="199">
        <f t="shared" si="202"/>
        <v>0</v>
      </c>
      <c r="P385" s="199">
        <f t="shared" si="202"/>
        <v>0</v>
      </c>
      <c r="Q385" s="199">
        <f t="shared" si="202"/>
        <v>0</v>
      </c>
      <c r="R385" s="199">
        <f t="shared" si="202"/>
        <v>0</v>
      </c>
      <c r="S385" s="199">
        <f t="shared" si="202"/>
        <v>0</v>
      </c>
      <c r="T385" s="199">
        <f t="shared" si="202"/>
        <v>0</v>
      </c>
      <c r="U385" s="199">
        <f t="shared" si="202"/>
        <v>0</v>
      </c>
      <c r="V385" s="199">
        <f t="shared" si="202"/>
        <v>0</v>
      </c>
      <c r="W385" s="199">
        <f t="shared" si="202"/>
        <v>0</v>
      </c>
      <c r="X385" s="199">
        <f t="shared" si="202"/>
        <v>0</v>
      </c>
      <c r="Y385" s="199">
        <f t="shared" si="202"/>
        <v>0</v>
      </c>
      <c r="Z385" s="199">
        <f t="shared" si="202"/>
        <v>0</v>
      </c>
      <c r="AA385" s="199">
        <f t="shared" si="202"/>
        <v>0</v>
      </c>
      <c r="AB385" s="199">
        <f t="shared" si="202"/>
        <v>0</v>
      </c>
      <c r="AC385" s="199">
        <f t="shared" si="202"/>
        <v>0</v>
      </c>
      <c r="AD385" s="199">
        <f t="shared" si="202"/>
        <v>0</v>
      </c>
      <c r="AE385" s="199">
        <f t="shared" si="202"/>
        <v>0</v>
      </c>
      <c r="AF385" s="199">
        <f t="shared" si="202"/>
        <v>0</v>
      </c>
      <c r="AG385" s="199">
        <f t="shared" si="202"/>
        <v>0</v>
      </c>
      <c r="AH385" s="199">
        <f t="shared" si="202"/>
        <v>0</v>
      </c>
      <c r="AI385" s="199">
        <f t="shared" si="202"/>
        <v>0</v>
      </c>
      <c r="AJ385" s="203">
        <f t="shared" si="202"/>
        <v>0</v>
      </c>
    </row>
    <row r="386" spans="1:36" x14ac:dyDescent="0.3">
      <c r="A386" s="7" t="s">
        <v>219</v>
      </c>
      <c r="B386" s="76" t="s">
        <v>529</v>
      </c>
      <c r="C386" s="206">
        <f t="shared" ref="C386:AJ386" si="203">+C298*C457</f>
        <v>2485.014369443436</v>
      </c>
      <c r="D386" s="198">
        <f t="shared" si="203"/>
        <v>2565.7275990955191</v>
      </c>
      <c r="E386" s="198">
        <f t="shared" si="203"/>
        <v>2446.6543127432897</v>
      </c>
      <c r="F386" s="198">
        <f t="shared" si="203"/>
        <v>1287.9949917188644</v>
      </c>
      <c r="G386" s="198">
        <f t="shared" si="203"/>
        <v>1699.6144844331461</v>
      </c>
      <c r="H386" s="198">
        <f t="shared" si="203"/>
        <v>2040.5174027043263</v>
      </c>
      <c r="I386" s="198">
        <f t="shared" si="203"/>
        <v>3989.2675791218649</v>
      </c>
      <c r="J386" s="198">
        <f t="shared" si="203"/>
        <v>5706.8835161783618</v>
      </c>
      <c r="K386" s="198">
        <f t="shared" si="203"/>
        <v>7337.7541477858495</v>
      </c>
      <c r="L386" s="198">
        <f t="shared" si="203"/>
        <v>8873.3219432247315</v>
      </c>
      <c r="M386" s="198">
        <f t="shared" si="203"/>
        <v>10311.111069580487</v>
      </c>
      <c r="N386" s="198">
        <f t="shared" si="203"/>
        <v>11644.06530905271</v>
      </c>
      <c r="O386" s="198">
        <f t="shared" si="203"/>
        <v>12868.287576586237</v>
      </c>
      <c r="P386" s="198">
        <f t="shared" si="203"/>
        <v>13980.977781276695</v>
      </c>
      <c r="Q386" s="198">
        <f t="shared" si="203"/>
        <v>14630.61927924892</v>
      </c>
      <c r="R386" s="198">
        <f t="shared" si="203"/>
        <v>15041.10486128622</v>
      </c>
      <c r="S386" s="198">
        <f t="shared" si="203"/>
        <v>15209.785712675206</v>
      </c>
      <c r="T386" s="198">
        <f t="shared" si="203"/>
        <v>15137.943696584141</v>
      </c>
      <c r="U386" s="198">
        <f t="shared" si="203"/>
        <v>14834.211542990301</v>
      </c>
      <c r="V386" s="198">
        <f t="shared" si="203"/>
        <v>14309.548007835228</v>
      </c>
      <c r="W386" s="198">
        <f t="shared" si="203"/>
        <v>13574.66612597355</v>
      </c>
      <c r="X386" s="198">
        <f t="shared" si="203"/>
        <v>12645.466773765664</v>
      </c>
      <c r="Y386" s="198">
        <f t="shared" si="203"/>
        <v>11539.743553066723</v>
      </c>
      <c r="Z386" s="198">
        <f t="shared" si="203"/>
        <v>10277.263243163299</v>
      </c>
      <c r="AA386" s="198">
        <f t="shared" si="203"/>
        <v>9847.7833160969785</v>
      </c>
      <c r="AB386" s="198">
        <f t="shared" si="203"/>
        <v>9324.0795610858549</v>
      </c>
      <c r="AC386" s="198">
        <f t="shared" si="203"/>
        <v>8710.9784384415452</v>
      </c>
      <c r="AD386" s="198">
        <f t="shared" si="203"/>
        <v>8013.5155969077159</v>
      </c>
      <c r="AE386" s="198">
        <f t="shared" si="203"/>
        <v>7237.2998931090269</v>
      </c>
      <c r="AF386" s="198">
        <f t="shared" si="203"/>
        <v>6388.8094020950321</v>
      </c>
      <c r="AG386" s="198">
        <f t="shared" si="203"/>
        <v>5474.4387481154636</v>
      </c>
      <c r="AH386" s="198">
        <f t="shared" si="203"/>
        <v>4501.1010398187145</v>
      </c>
      <c r="AI386" s="198">
        <f t="shared" si="203"/>
        <v>3475.7402136576688</v>
      </c>
      <c r="AJ386" s="204">
        <f t="shared" si="203"/>
        <v>2405.7340251163914</v>
      </c>
    </row>
    <row r="387" spans="1:36" x14ac:dyDescent="0.3">
      <c r="A387" s="7" t="s">
        <v>220</v>
      </c>
      <c r="B387" s="76" t="s">
        <v>529</v>
      </c>
      <c r="C387" s="207">
        <f t="shared" ref="C387:AJ387" si="204">+C299*C458</f>
        <v>5388.0512621067701</v>
      </c>
      <c r="D387" s="199">
        <f t="shared" si="204"/>
        <v>5178.113546575787</v>
      </c>
      <c r="E387" s="199">
        <f t="shared" si="204"/>
        <v>5499.4778109896133</v>
      </c>
      <c r="F387" s="199">
        <f t="shared" si="204"/>
        <v>4570.0644281207742</v>
      </c>
      <c r="G387" s="199">
        <f t="shared" si="204"/>
        <v>4979.570417357796</v>
      </c>
      <c r="H387" s="199">
        <f t="shared" si="204"/>
        <v>5321.2910789764383</v>
      </c>
      <c r="I387" s="199">
        <f t="shared" si="204"/>
        <v>5534.4086611893435</v>
      </c>
      <c r="J387" s="199">
        <f t="shared" si="204"/>
        <v>5323.3473892215625</v>
      </c>
      <c r="K387" s="199">
        <f t="shared" si="204"/>
        <v>5105.9643014059975</v>
      </c>
      <c r="L387" s="199">
        <f t="shared" si="204"/>
        <v>4884.066643037856</v>
      </c>
      <c r="M387" s="199">
        <f t="shared" si="204"/>
        <v>4661.359175153304</v>
      </c>
      <c r="N387" s="199">
        <f t="shared" si="204"/>
        <v>4437.816763064674</v>
      </c>
      <c r="O387" s="199">
        <f t="shared" si="204"/>
        <v>4214.6599904107889</v>
      </c>
      <c r="P387" s="199">
        <f t="shared" si="204"/>
        <v>3992.9892039703541</v>
      </c>
      <c r="Q387" s="199">
        <f t="shared" si="204"/>
        <v>3685.6891220466546</v>
      </c>
      <c r="R387" s="199">
        <f t="shared" si="204"/>
        <v>3373.0619495766841</v>
      </c>
      <c r="S387" s="199">
        <f t="shared" si="204"/>
        <v>3059.2590843704529</v>
      </c>
      <c r="T387" s="199">
        <f t="shared" si="204"/>
        <v>2747.9333568789652</v>
      </c>
      <c r="U387" s="199">
        <f t="shared" si="204"/>
        <v>2442.8986741631811</v>
      </c>
      <c r="V387" s="199">
        <f t="shared" si="204"/>
        <v>2147.1841121422599</v>
      </c>
      <c r="W387" s="199">
        <f t="shared" si="204"/>
        <v>1862.8822261009566</v>
      </c>
      <c r="X387" s="199">
        <f t="shared" si="204"/>
        <v>1592.1097395034728</v>
      </c>
      <c r="Y387" s="199">
        <f t="shared" si="204"/>
        <v>1336.5372579927505</v>
      </c>
      <c r="Z387" s="199">
        <f t="shared" si="204"/>
        <v>1097.4856944465507</v>
      </c>
      <c r="AA387" s="199">
        <f t="shared" si="204"/>
        <v>971.47915491060428</v>
      </c>
      <c r="AB387" s="199">
        <f t="shared" si="204"/>
        <v>851.09288567958674</v>
      </c>
      <c r="AC387" s="199">
        <f t="shared" si="204"/>
        <v>736.70822595795835</v>
      </c>
      <c r="AD387" s="199">
        <f t="shared" si="204"/>
        <v>628.60967530534481</v>
      </c>
      <c r="AE387" s="199">
        <f t="shared" si="204"/>
        <v>527.02890536741643</v>
      </c>
      <c r="AF387" s="199">
        <f t="shared" si="204"/>
        <v>432.16869156628024</v>
      </c>
      <c r="AG387" s="199">
        <f t="shared" si="204"/>
        <v>344.13895483103738</v>
      </c>
      <c r="AH387" s="199">
        <f t="shared" si="204"/>
        <v>263.00985759561507</v>
      </c>
      <c r="AI387" s="199">
        <f t="shared" si="204"/>
        <v>188.78703428306545</v>
      </c>
      <c r="AJ387" s="203">
        <f t="shared" si="204"/>
        <v>121.44264548319056</v>
      </c>
    </row>
    <row r="388" spans="1:36" x14ac:dyDescent="0.3">
      <c r="A388" s="7" t="s">
        <v>221</v>
      </c>
      <c r="B388" s="76" t="s">
        <v>529</v>
      </c>
      <c r="C388" s="207">
        <f t="shared" ref="C388:AJ388" si="205">+C300*C459</f>
        <v>24436.719689239355</v>
      </c>
      <c r="D388" s="199">
        <f t="shared" si="205"/>
        <v>23961.622516882697</v>
      </c>
      <c r="E388" s="199">
        <f t="shared" si="205"/>
        <v>25220.063700133316</v>
      </c>
      <c r="F388" s="199">
        <f t="shared" si="205"/>
        <v>21558.727263137214</v>
      </c>
      <c r="G388" s="199">
        <f t="shared" si="205"/>
        <v>23064.743739377813</v>
      </c>
      <c r="H388" s="199">
        <f t="shared" si="205"/>
        <v>23736.363296838143</v>
      </c>
      <c r="I388" s="199">
        <f t="shared" si="205"/>
        <v>24318.965506748085</v>
      </c>
      <c r="J388" s="199">
        <f t="shared" si="205"/>
        <v>23023.774818378035</v>
      </c>
      <c r="K388" s="199">
        <f t="shared" si="205"/>
        <v>21716.863115123288</v>
      </c>
      <c r="L388" s="199">
        <f t="shared" si="205"/>
        <v>20408.118906876243</v>
      </c>
      <c r="M388" s="199">
        <f t="shared" si="205"/>
        <v>19114.84221960877</v>
      </c>
      <c r="N388" s="199">
        <f t="shared" si="205"/>
        <v>17838.316324619489</v>
      </c>
      <c r="O388" s="199">
        <f t="shared" si="205"/>
        <v>16584.854096893188</v>
      </c>
      <c r="P388" s="199">
        <f t="shared" si="205"/>
        <v>15360.007614341977</v>
      </c>
      <c r="Q388" s="199">
        <f t="shared" si="205"/>
        <v>13837.837902040566</v>
      </c>
      <c r="R388" s="199">
        <f t="shared" si="205"/>
        <v>12338.548225472876</v>
      </c>
      <c r="S388" s="199">
        <f t="shared" si="205"/>
        <v>10881.512218163873</v>
      </c>
      <c r="T388" s="199">
        <f t="shared" si="205"/>
        <v>9483.0683380838782</v>
      </c>
      <c r="U388" s="199">
        <f t="shared" si="205"/>
        <v>8158.8376624830771</v>
      </c>
      <c r="V388" s="199">
        <f t="shared" si="205"/>
        <v>6920.4221263376639</v>
      </c>
      <c r="W388" s="199">
        <f t="shared" si="205"/>
        <v>5775.222820153057</v>
      </c>
      <c r="X388" s="199">
        <f t="shared" si="205"/>
        <v>4729.7268601959904</v>
      </c>
      <c r="Y388" s="199">
        <f t="shared" si="205"/>
        <v>3788.0228653297263</v>
      </c>
      <c r="Z388" s="199">
        <f t="shared" si="205"/>
        <v>2952.2221782545548</v>
      </c>
      <c r="AA388" s="199">
        <f t="shared" si="205"/>
        <v>2465.0311986096403</v>
      </c>
      <c r="AB388" s="199">
        <f t="shared" si="205"/>
        <v>2021.9379410679735</v>
      </c>
      <c r="AC388" s="199">
        <f t="shared" si="205"/>
        <v>1623.7289461254782</v>
      </c>
      <c r="AD388" s="199">
        <f t="shared" si="205"/>
        <v>1270.709653324632</v>
      </c>
      <c r="AE388" s="199">
        <f t="shared" si="205"/>
        <v>962.83219019166154</v>
      </c>
      <c r="AF388" s="199">
        <f t="shared" si="205"/>
        <v>699.74543237494606</v>
      </c>
      <c r="AG388" s="199">
        <f t="shared" si="205"/>
        <v>480.69275547507704</v>
      </c>
      <c r="AH388" s="199">
        <f t="shared" si="205"/>
        <v>304.63408508000742</v>
      </c>
      <c r="AI388" s="199">
        <f t="shared" si="205"/>
        <v>170.22972560097244</v>
      </c>
      <c r="AJ388" s="203">
        <f t="shared" si="205"/>
        <v>75.901653426994187</v>
      </c>
    </row>
    <row r="389" spans="1:36" x14ac:dyDescent="0.3">
      <c r="A389" s="7" t="s">
        <v>222</v>
      </c>
      <c r="B389" s="76" t="s">
        <v>529</v>
      </c>
      <c r="C389" s="208">
        <f t="shared" ref="C389:AJ389" si="206">+C301*C461</f>
        <v>1809.6442594998571</v>
      </c>
      <c r="D389" s="200">
        <f t="shared" si="206"/>
        <v>1833.101385280926</v>
      </c>
      <c r="E389" s="200">
        <f t="shared" si="206"/>
        <v>1614.2551095233641</v>
      </c>
      <c r="F389" s="200">
        <f t="shared" si="206"/>
        <v>1163.1998070690427</v>
      </c>
      <c r="G389" s="200">
        <f t="shared" si="206"/>
        <v>1343.4479731958565</v>
      </c>
      <c r="H389" s="200">
        <f t="shared" si="206"/>
        <v>1462.7758296640366</v>
      </c>
      <c r="I389" s="200">
        <f t="shared" si="206"/>
        <v>2338.9078055936197</v>
      </c>
      <c r="J389" s="200">
        <f t="shared" si="206"/>
        <v>3014.3664901804254</v>
      </c>
      <c r="K389" s="200">
        <f t="shared" si="206"/>
        <v>3658.4628332993993</v>
      </c>
      <c r="L389" s="200">
        <f t="shared" si="206"/>
        <v>4267.5697542138751</v>
      </c>
      <c r="M389" s="200">
        <f t="shared" si="206"/>
        <v>4840.7558733884898</v>
      </c>
      <c r="N389" s="200">
        <f t="shared" si="206"/>
        <v>5374.7019557220246</v>
      </c>
      <c r="O389" s="200">
        <f t="shared" si="206"/>
        <v>5867.5173094126585</v>
      </c>
      <c r="P389" s="200">
        <f t="shared" si="206"/>
        <v>6317.7283582228929</v>
      </c>
      <c r="Q389" s="200">
        <f t="shared" si="206"/>
        <v>6567.2686816543846</v>
      </c>
      <c r="R389" s="200">
        <f t="shared" si="206"/>
        <v>6718.1335943850554</v>
      </c>
      <c r="S389" s="200">
        <f t="shared" si="206"/>
        <v>6768.7523237322757</v>
      </c>
      <c r="T389" s="200">
        <f t="shared" si="206"/>
        <v>6719.1252479940058</v>
      </c>
      <c r="U389" s="200">
        <f t="shared" si="206"/>
        <v>6572.379385552078</v>
      </c>
      <c r="V389" s="200">
        <f t="shared" si="206"/>
        <v>6332.5710630983822</v>
      </c>
      <c r="W389" s="200">
        <f t="shared" si="206"/>
        <v>6003.5911616321264</v>
      </c>
      <c r="X389" s="200">
        <f t="shared" si="206"/>
        <v>5591.6022283081393</v>
      </c>
      <c r="Y389" s="200">
        <f t="shared" si="206"/>
        <v>5103.6059042219777</v>
      </c>
      <c r="Z389" s="200">
        <f t="shared" si="206"/>
        <v>4547.503280030649</v>
      </c>
      <c r="AA389" s="200">
        <f t="shared" si="206"/>
        <v>4360.7715351401339</v>
      </c>
      <c r="AB389" s="200">
        <f t="shared" si="206"/>
        <v>4132.9329732284868</v>
      </c>
      <c r="AC389" s="200">
        <f t="shared" si="206"/>
        <v>3865.7299220826681</v>
      </c>
      <c r="AD389" s="200">
        <f t="shared" si="206"/>
        <v>3561.0098901122187</v>
      </c>
      <c r="AE389" s="200">
        <f t="shared" si="206"/>
        <v>3220.8913264974822</v>
      </c>
      <c r="AF389" s="200">
        <f t="shared" si="206"/>
        <v>2847.9000989825672</v>
      </c>
      <c r="AG389" s="200">
        <f t="shared" si="206"/>
        <v>2444.549646109755</v>
      </c>
      <c r="AH389" s="200">
        <f t="shared" si="206"/>
        <v>2013.612020669301</v>
      </c>
      <c r="AI389" s="200">
        <f t="shared" si="206"/>
        <v>1557.9031682185221</v>
      </c>
      <c r="AJ389" s="205">
        <f t="shared" si="206"/>
        <v>1080.4655370121295</v>
      </c>
    </row>
    <row r="390" spans="1:36" x14ac:dyDescent="0.3">
      <c r="A390" s="7" t="s">
        <v>223</v>
      </c>
      <c r="B390" s="76" t="s">
        <v>529</v>
      </c>
      <c r="C390" s="206">
        <f t="shared" ref="C390:AJ390" si="207">+C302*C467</f>
        <v>54.90950719015914</v>
      </c>
      <c r="D390" s="198">
        <f t="shared" si="207"/>
        <v>58.215232641245429</v>
      </c>
      <c r="E390" s="198">
        <f t="shared" si="207"/>
        <v>65.0449170055048</v>
      </c>
      <c r="F390" s="198">
        <f t="shared" si="207"/>
        <v>75.183218507843506</v>
      </c>
      <c r="G390" s="198">
        <f t="shared" si="207"/>
        <v>89.320243558751898</v>
      </c>
      <c r="H390" s="198">
        <f t="shared" si="207"/>
        <v>120.48218968118988</v>
      </c>
      <c r="I390" s="198">
        <f t="shared" si="207"/>
        <v>136.63657789117445</v>
      </c>
      <c r="J390" s="198">
        <f t="shared" si="207"/>
        <v>142.83625809650351</v>
      </c>
      <c r="K390" s="198">
        <f t="shared" si="207"/>
        <v>148.18768998618012</v>
      </c>
      <c r="L390" s="198">
        <f t="shared" si="207"/>
        <v>152.67843159516764</v>
      </c>
      <c r="M390" s="198">
        <f t="shared" si="207"/>
        <v>156.3732734313167</v>
      </c>
      <c r="N390" s="198">
        <f t="shared" si="207"/>
        <v>159.23531277985555</v>
      </c>
      <c r="O390" s="198">
        <f t="shared" si="207"/>
        <v>161.27369981568981</v>
      </c>
      <c r="P390" s="198">
        <f t="shared" si="207"/>
        <v>162.50321601771807</v>
      </c>
      <c r="Q390" s="198">
        <f t="shared" si="207"/>
        <v>182.6443650293856</v>
      </c>
      <c r="R390" s="198">
        <f t="shared" si="207"/>
        <v>200.6300809268339</v>
      </c>
      <c r="S390" s="198">
        <f t="shared" si="207"/>
        <v>216.28759736264135</v>
      </c>
      <c r="T390" s="198">
        <f t="shared" si="207"/>
        <v>229.48439475704328</v>
      </c>
      <c r="U390" s="198">
        <f t="shared" si="207"/>
        <v>240.18415112449912</v>
      </c>
      <c r="V390" s="198">
        <f t="shared" si="207"/>
        <v>248.38147346426166</v>
      </c>
      <c r="W390" s="198">
        <f t="shared" si="207"/>
        <v>254.05337957861707</v>
      </c>
      <c r="X390" s="198">
        <f t="shared" si="207"/>
        <v>257.25073962686866</v>
      </c>
      <c r="Y390" s="198">
        <f t="shared" si="207"/>
        <v>258.04851610357491</v>
      </c>
      <c r="Z390" s="198">
        <f t="shared" si="207"/>
        <v>256.550016769774</v>
      </c>
      <c r="AA390" s="198">
        <f t="shared" si="207"/>
        <v>230.11904518875144</v>
      </c>
      <c r="AB390" s="198">
        <f t="shared" si="207"/>
        <v>205.0042121212835</v>
      </c>
      <c r="AC390" s="198">
        <f t="shared" si="207"/>
        <v>181.28095514538731</v>
      </c>
      <c r="AD390" s="198">
        <f t="shared" si="207"/>
        <v>159.00222174372442</v>
      </c>
      <c r="AE390" s="198">
        <f t="shared" si="207"/>
        <v>138.20886304250104</v>
      </c>
      <c r="AF390" s="198">
        <f t="shared" si="207"/>
        <v>118.93632800527756</v>
      </c>
      <c r="AG390" s="198">
        <f t="shared" si="207"/>
        <v>101.19819904881439</v>
      </c>
      <c r="AH390" s="198">
        <f t="shared" si="207"/>
        <v>84.99996947639913</v>
      </c>
      <c r="AI390" s="198">
        <f t="shared" si="207"/>
        <v>70.331768689671023</v>
      </c>
      <c r="AJ390" s="204">
        <f t="shared" si="207"/>
        <v>57.178021889134754</v>
      </c>
    </row>
    <row r="391" spans="1:36" x14ac:dyDescent="0.3">
      <c r="A391" s="7" t="s">
        <v>468</v>
      </c>
      <c r="B391" s="76" t="s">
        <v>529</v>
      </c>
      <c r="C391" s="208">
        <f t="shared" ref="C391:AJ391" si="208">+C303*C461</f>
        <v>0</v>
      </c>
      <c r="D391" s="200">
        <f t="shared" si="208"/>
        <v>0</v>
      </c>
      <c r="E391" s="200">
        <f t="shared" si="208"/>
        <v>0</v>
      </c>
      <c r="F391" s="200">
        <f t="shared" si="208"/>
        <v>0</v>
      </c>
      <c r="G391" s="200">
        <f t="shared" si="208"/>
        <v>0</v>
      </c>
      <c r="H391" s="200">
        <f t="shared" si="208"/>
        <v>0</v>
      </c>
      <c r="I391" s="200">
        <f t="shared" si="208"/>
        <v>18.055245988788293</v>
      </c>
      <c r="J391" s="200">
        <f t="shared" si="208"/>
        <v>38.879386765953306</v>
      </c>
      <c r="K391" s="200">
        <f t="shared" si="208"/>
        <v>62.358305938553251</v>
      </c>
      <c r="L391" s="200">
        <f t="shared" si="208"/>
        <v>88.352853221768981</v>
      </c>
      <c r="M391" s="200">
        <f t="shared" si="208"/>
        <v>116.75280255942435</v>
      </c>
      <c r="N391" s="200">
        <f t="shared" si="208"/>
        <v>147.37597463952574</v>
      </c>
      <c r="O391" s="200">
        <f t="shared" si="208"/>
        <v>180.04021343288431</v>
      </c>
      <c r="P391" s="200">
        <f t="shared" si="208"/>
        <v>214.54852157081902</v>
      </c>
      <c r="Q391" s="200">
        <f t="shared" si="208"/>
        <v>281.00054592820698</v>
      </c>
      <c r="R391" s="200">
        <f t="shared" si="208"/>
        <v>355.62004923082816</v>
      </c>
      <c r="S391" s="200">
        <f t="shared" si="208"/>
        <v>437.74784597131992</v>
      </c>
      <c r="T391" s="200">
        <f t="shared" si="208"/>
        <v>526.56900031530859</v>
      </c>
      <c r="U391" s="200">
        <f t="shared" si="208"/>
        <v>621.2680449796668</v>
      </c>
      <c r="V391" s="200">
        <f t="shared" si="208"/>
        <v>720.94167997218369</v>
      </c>
      <c r="W391" s="200">
        <f t="shared" si="208"/>
        <v>824.45826009820519</v>
      </c>
      <c r="X391" s="200">
        <f t="shared" si="208"/>
        <v>930.72008350874012</v>
      </c>
      <c r="Y391" s="200">
        <f t="shared" si="208"/>
        <v>1038.5622421615624</v>
      </c>
      <c r="Z391" s="200">
        <f t="shared" si="208"/>
        <v>1146.7888132463868</v>
      </c>
      <c r="AA391" s="200">
        <f t="shared" si="208"/>
        <v>1141.287626670877</v>
      </c>
      <c r="AB391" s="200">
        <f t="shared" si="208"/>
        <v>1127.4904806203031</v>
      </c>
      <c r="AC391" s="200">
        <f t="shared" si="208"/>
        <v>1105.617904285373</v>
      </c>
      <c r="AD391" s="200">
        <f t="shared" si="208"/>
        <v>1075.9024743823345</v>
      </c>
      <c r="AE391" s="200">
        <f t="shared" si="208"/>
        <v>1038.6326902972341</v>
      </c>
      <c r="AF391" s="200">
        <f t="shared" si="208"/>
        <v>994.20496354793602</v>
      </c>
      <c r="AG391" s="200">
        <f t="shared" si="208"/>
        <v>942.99630552857843</v>
      </c>
      <c r="AH391" s="200">
        <f t="shared" si="208"/>
        <v>885.45447907322284</v>
      </c>
      <c r="AI391" s="200">
        <f t="shared" si="208"/>
        <v>822.021582734817</v>
      </c>
      <c r="AJ391" s="205">
        <f t="shared" si="208"/>
        <v>753.2198148164639</v>
      </c>
    </row>
    <row r="392" spans="1:36" x14ac:dyDescent="0.3">
      <c r="A392" s="7" t="s">
        <v>224</v>
      </c>
      <c r="B392" s="76" t="s">
        <v>529</v>
      </c>
      <c r="C392" s="206">
        <f t="shared" ref="C392:AJ392" si="209">+C304*C476</f>
        <v>15.322955939249946</v>
      </c>
      <c r="D392" s="198">
        <f t="shared" si="209"/>
        <v>28.348107337557586</v>
      </c>
      <c r="E392" s="198">
        <f t="shared" si="209"/>
        <v>42.549757739942123</v>
      </c>
      <c r="F392" s="198">
        <f t="shared" si="209"/>
        <v>33.65600393661704</v>
      </c>
      <c r="G392" s="198">
        <f t="shared" si="209"/>
        <v>90.126883160182587</v>
      </c>
      <c r="H392" s="198">
        <f t="shared" si="209"/>
        <v>133.12804466494723</v>
      </c>
      <c r="I392" s="198">
        <f t="shared" si="209"/>
        <v>147.12605882381052</v>
      </c>
      <c r="J392" s="198">
        <f t="shared" si="209"/>
        <v>151.04011769879691</v>
      </c>
      <c r="K392" s="198">
        <f t="shared" si="209"/>
        <v>154.61741384892497</v>
      </c>
      <c r="L392" s="198">
        <f t="shared" si="209"/>
        <v>157.85153554319157</v>
      </c>
      <c r="M392" s="198">
        <f t="shared" si="209"/>
        <v>160.80841023068814</v>
      </c>
      <c r="N392" s="198">
        <f t="shared" si="209"/>
        <v>163.44263768795656</v>
      </c>
      <c r="O392" s="198">
        <f t="shared" si="209"/>
        <v>165.75149560323678</v>
      </c>
      <c r="P392" s="198">
        <f t="shared" si="209"/>
        <v>167.73330000552806</v>
      </c>
      <c r="Q392" s="198">
        <f t="shared" si="209"/>
        <v>158.96375835504534</v>
      </c>
      <c r="R392" s="198">
        <f t="shared" si="209"/>
        <v>149.53340262162268</v>
      </c>
      <c r="S392" s="198">
        <f t="shared" si="209"/>
        <v>139.57466997392697</v>
      </c>
      <c r="T392" s="198">
        <f t="shared" si="209"/>
        <v>129.21074338939104</v>
      </c>
      <c r="U392" s="198">
        <f t="shared" si="209"/>
        <v>118.586259618236</v>
      </c>
      <c r="V392" s="198">
        <f t="shared" si="209"/>
        <v>107.82369887206779</v>
      </c>
      <c r="W392" s="198">
        <f t="shared" si="209"/>
        <v>97.011965536788821</v>
      </c>
      <c r="X392" s="198">
        <f t="shared" si="209"/>
        <v>86.252251832130696</v>
      </c>
      <c r="Y392" s="198">
        <f t="shared" si="209"/>
        <v>75.634352534768809</v>
      </c>
      <c r="Z392" s="198">
        <f t="shared" si="209"/>
        <v>65.240312864904993</v>
      </c>
      <c r="AA392" s="198">
        <f t="shared" si="209"/>
        <v>59.269116441589624</v>
      </c>
      <c r="AB392" s="198">
        <f t="shared" si="209"/>
        <v>53.310842391996196</v>
      </c>
      <c r="AC392" s="198">
        <f t="shared" si="209"/>
        <v>47.391414582212754</v>
      </c>
      <c r="AD392" s="198">
        <f t="shared" si="209"/>
        <v>41.533436288174499</v>
      </c>
      <c r="AE392" s="198">
        <f t="shared" si="209"/>
        <v>35.758697513084243</v>
      </c>
      <c r="AF392" s="198">
        <f t="shared" si="209"/>
        <v>30.089711009198059</v>
      </c>
      <c r="AG392" s="198">
        <f t="shared" si="209"/>
        <v>24.545198070384171</v>
      </c>
      <c r="AH392" s="198">
        <f t="shared" si="209"/>
        <v>19.143419168356161</v>
      </c>
      <c r="AI392" s="198">
        <f t="shared" si="209"/>
        <v>13.900202482423442</v>
      </c>
      <c r="AJ392" s="204">
        <f t="shared" si="209"/>
        <v>8.8309386891849169</v>
      </c>
    </row>
    <row r="393" spans="1:36" x14ac:dyDescent="0.3">
      <c r="A393" s="7" t="s">
        <v>225</v>
      </c>
      <c r="B393" s="76" t="s">
        <v>529</v>
      </c>
      <c r="C393" s="207">
        <f t="shared" ref="C393:AJ393" si="210">+C305*C474</f>
        <v>1545.6778780598811</v>
      </c>
      <c r="D393" s="199">
        <f t="shared" si="210"/>
        <v>1610.5936555254332</v>
      </c>
      <c r="E393" s="199">
        <f t="shared" si="210"/>
        <v>1704.3649459068185</v>
      </c>
      <c r="F393" s="199">
        <f t="shared" si="210"/>
        <v>1545.3101345975995</v>
      </c>
      <c r="G393" s="199">
        <f t="shared" si="210"/>
        <v>1965.3392685240419</v>
      </c>
      <c r="H393" s="199">
        <f t="shared" si="210"/>
        <v>1942.1192751533883</v>
      </c>
      <c r="I393" s="199">
        <f t="shared" si="210"/>
        <v>2074.967945887573</v>
      </c>
      <c r="J393" s="199">
        <f t="shared" si="210"/>
        <v>2056.6848008847614</v>
      </c>
      <c r="K393" s="199">
        <f t="shared" si="210"/>
        <v>2029.9381792945553</v>
      </c>
      <c r="L393" s="199">
        <f t="shared" si="210"/>
        <v>1995.1228035391462</v>
      </c>
      <c r="M393" s="199">
        <f t="shared" si="210"/>
        <v>1953.5277370081683</v>
      </c>
      <c r="N393" s="199">
        <f t="shared" si="210"/>
        <v>1905.0175927683777</v>
      </c>
      <c r="O393" s="199">
        <f t="shared" si="210"/>
        <v>1850.0255216409082</v>
      </c>
      <c r="P393" s="199">
        <f t="shared" si="210"/>
        <v>1789.0040421925039</v>
      </c>
      <c r="Q393" s="199">
        <f t="shared" si="210"/>
        <v>1616.42925862832</v>
      </c>
      <c r="R393" s="199">
        <f t="shared" si="210"/>
        <v>1445.9514723641071</v>
      </c>
      <c r="S393" s="199">
        <f t="shared" si="210"/>
        <v>1279.8169144388387</v>
      </c>
      <c r="T393" s="199">
        <f t="shared" si="210"/>
        <v>1119.9321991676293</v>
      </c>
      <c r="U393" s="199">
        <f t="shared" si="210"/>
        <v>968.13627951156673</v>
      </c>
      <c r="V393" s="199">
        <f t="shared" si="210"/>
        <v>825.81034613040833</v>
      </c>
      <c r="W393" s="199">
        <f t="shared" si="210"/>
        <v>693.85001189235322</v>
      </c>
      <c r="X393" s="199">
        <f t="shared" si="210"/>
        <v>573.05341657632061</v>
      </c>
      <c r="Y393" s="199">
        <f t="shared" si="210"/>
        <v>463.94319461726212</v>
      </c>
      <c r="Z393" s="199">
        <f t="shared" si="210"/>
        <v>366.81450439705651</v>
      </c>
      <c r="AA393" s="199">
        <f t="shared" si="210"/>
        <v>302.82801920808078</v>
      </c>
      <c r="AB393" s="199">
        <f t="shared" si="210"/>
        <v>244.94197578044282</v>
      </c>
      <c r="AC393" s="199">
        <f t="shared" si="210"/>
        <v>193.27096504576696</v>
      </c>
      <c r="AD393" s="199">
        <f t="shared" si="210"/>
        <v>147.86409204351162</v>
      </c>
      <c r="AE393" s="199">
        <f t="shared" si="210"/>
        <v>108.72079898947035</v>
      </c>
      <c r="AF393" s="199">
        <f t="shared" si="210"/>
        <v>75.796476767149812</v>
      </c>
      <c r="AG393" s="199">
        <f t="shared" si="210"/>
        <v>48.991196611968476</v>
      </c>
      <c r="AH393" s="199">
        <f t="shared" si="210"/>
        <v>28.164174193383683</v>
      </c>
      <c r="AI393" s="199">
        <f t="shared" si="210"/>
        <v>13.132796625380559</v>
      </c>
      <c r="AJ393" s="203">
        <f t="shared" si="210"/>
        <v>3.6795577871603826</v>
      </c>
    </row>
    <row r="394" spans="1:36" x14ac:dyDescent="0.3">
      <c r="A394" s="7" t="s">
        <v>226</v>
      </c>
      <c r="B394" s="76" t="s">
        <v>529</v>
      </c>
      <c r="C394" s="207">
        <f t="shared" ref="C394:AJ394" si="211">+C306*C473</f>
        <v>0</v>
      </c>
      <c r="D394" s="199">
        <f t="shared" si="211"/>
        <v>0</v>
      </c>
      <c r="E394" s="199">
        <f t="shared" si="211"/>
        <v>0</v>
      </c>
      <c r="F394" s="199">
        <f t="shared" si="211"/>
        <v>0</v>
      </c>
      <c r="G394" s="199">
        <f t="shared" si="211"/>
        <v>0</v>
      </c>
      <c r="H394" s="199">
        <f t="shared" si="211"/>
        <v>0</v>
      </c>
      <c r="I394" s="199">
        <f t="shared" si="211"/>
        <v>0</v>
      </c>
      <c r="J394" s="199">
        <f t="shared" si="211"/>
        <v>0</v>
      </c>
      <c r="K394" s="199">
        <f t="shared" si="211"/>
        <v>0</v>
      </c>
      <c r="L394" s="199">
        <f t="shared" si="211"/>
        <v>0</v>
      </c>
      <c r="M394" s="199">
        <f t="shared" si="211"/>
        <v>0</v>
      </c>
      <c r="N394" s="199">
        <f t="shared" si="211"/>
        <v>0</v>
      </c>
      <c r="O394" s="199">
        <f t="shared" si="211"/>
        <v>0</v>
      </c>
      <c r="P394" s="199">
        <f t="shared" si="211"/>
        <v>0</v>
      </c>
      <c r="Q394" s="199">
        <f t="shared" si="211"/>
        <v>0</v>
      </c>
      <c r="R394" s="199">
        <f t="shared" si="211"/>
        <v>0</v>
      </c>
      <c r="S394" s="199">
        <f t="shared" si="211"/>
        <v>0</v>
      </c>
      <c r="T394" s="199">
        <f t="shared" si="211"/>
        <v>0</v>
      </c>
      <c r="U394" s="199">
        <f t="shared" si="211"/>
        <v>0</v>
      </c>
      <c r="V394" s="199">
        <f t="shared" si="211"/>
        <v>0</v>
      </c>
      <c r="W394" s="199">
        <f t="shared" si="211"/>
        <v>0</v>
      </c>
      <c r="X394" s="199">
        <f t="shared" si="211"/>
        <v>0</v>
      </c>
      <c r="Y394" s="199">
        <f t="shared" si="211"/>
        <v>0</v>
      </c>
      <c r="Z394" s="199">
        <f t="shared" si="211"/>
        <v>0</v>
      </c>
      <c r="AA394" s="199">
        <f t="shared" si="211"/>
        <v>0</v>
      </c>
      <c r="AB394" s="199">
        <f t="shared" si="211"/>
        <v>0</v>
      </c>
      <c r="AC394" s="199">
        <f t="shared" si="211"/>
        <v>0</v>
      </c>
      <c r="AD394" s="199">
        <f t="shared" si="211"/>
        <v>0</v>
      </c>
      <c r="AE394" s="199">
        <f t="shared" si="211"/>
        <v>0</v>
      </c>
      <c r="AF394" s="199">
        <f t="shared" si="211"/>
        <v>0</v>
      </c>
      <c r="AG394" s="199">
        <f t="shared" si="211"/>
        <v>0</v>
      </c>
      <c r="AH394" s="199">
        <f t="shared" si="211"/>
        <v>0</v>
      </c>
      <c r="AI394" s="199">
        <f t="shared" si="211"/>
        <v>0</v>
      </c>
      <c r="AJ394" s="203">
        <f t="shared" si="211"/>
        <v>0</v>
      </c>
    </row>
    <row r="395" spans="1:36" x14ac:dyDescent="0.3">
      <c r="A395" s="7" t="s">
        <v>227</v>
      </c>
      <c r="B395" s="76" t="s">
        <v>529</v>
      </c>
      <c r="C395" s="207">
        <f t="shared" ref="C395:AJ395" si="212">+C307*C477</f>
        <v>42.686456794364915</v>
      </c>
      <c r="D395" s="199">
        <f t="shared" si="212"/>
        <v>45.572395508775848</v>
      </c>
      <c r="E395" s="199">
        <f t="shared" si="212"/>
        <v>33.079817122407626</v>
      </c>
      <c r="F395" s="199">
        <f t="shared" si="212"/>
        <v>22.430110502147528</v>
      </c>
      <c r="G395" s="199">
        <f t="shared" si="212"/>
        <v>44.891446117776894</v>
      </c>
      <c r="H395" s="199">
        <f t="shared" si="212"/>
        <v>45.116016029698969</v>
      </c>
      <c r="I395" s="199">
        <f t="shared" si="212"/>
        <v>100.65072352031224</v>
      </c>
      <c r="J395" s="199">
        <f t="shared" si="212"/>
        <v>155.36482016096591</v>
      </c>
      <c r="K395" s="199">
        <f t="shared" si="212"/>
        <v>212.3273216363761</v>
      </c>
      <c r="L395" s="199">
        <f t="shared" si="212"/>
        <v>271.18074504624065</v>
      </c>
      <c r="M395" s="199">
        <f t="shared" si="212"/>
        <v>331.70785475944058</v>
      </c>
      <c r="N395" s="199">
        <f t="shared" si="212"/>
        <v>393.514184798744</v>
      </c>
      <c r="O395" s="199">
        <f t="shared" si="212"/>
        <v>456.25997288736812</v>
      </c>
      <c r="P395" s="199">
        <f t="shared" si="212"/>
        <v>519.60475217466217</v>
      </c>
      <c r="Q395" s="199">
        <f t="shared" si="212"/>
        <v>547.31999926620949</v>
      </c>
      <c r="R395" s="199">
        <f t="shared" si="212"/>
        <v>566.49484027604399</v>
      </c>
      <c r="S395" s="199">
        <f t="shared" si="212"/>
        <v>576.98928010301415</v>
      </c>
      <c r="T395" s="199">
        <f t="shared" si="212"/>
        <v>578.80428192717841</v>
      </c>
      <c r="U395" s="199">
        <f t="shared" si="212"/>
        <v>572.21409268006278</v>
      </c>
      <c r="V395" s="199">
        <f t="shared" si="212"/>
        <v>557.57797823126862</v>
      </c>
      <c r="W395" s="199">
        <f t="shared" si="212"/>
        <v>535.23907516008433</v>
      </c>
      <c r="X395" s="199">
        <f t="shared" si="212"/>
        <v>505.73536160739673</v>
      </c>
      <c r="Y395" s="199">
        <f t="shared" si="212"/>
        <v>469.67398667260983</v>
      </c>
      <c r="Z395" s="199">
        <f t="shared" si="212"/>
        <v>427.73559882400866</v>
      </c>
      <c r="AA395" s="199">
        <f t="shared" si="212"/>
        <v>409.13371380422285</v>
      </c>
      <c r="AB395" s="199">
        <f t="shared" si="212"/>
        <v>386.49437105728197</v>
      </c>
      <c r="AC395" s="199">
        <f t="shared" si="212"/>
        <v>360.02516517815587</v>
      </c>
      <c r="AD395" s="199">
        <f t="shared" si="212"/>
        <v>329.94321630583551</v>
      </c>
      <c r="AE395" s="199">
        <f t="shared" si="212"/>
        <v>296.4902395765946</v>
      </c>
      <c r="AF395" s="199">
        <f t="shared" si="212"/>
        <v>259.94444541528691</v>
      </c>
      <c r="AG395" s="199">
        <f t="shared" si="212"/>
        <v>220.5812727690074</v>
      </c>
      <c r="AH395" s="199">
        <f t="shared" si="212"/>
        <v>178.69793132388787</v>
      </c>
      <c r="AI395" s="199">
        <f t="shared" si="212"/>
        <v>134.59355238598945</v>
      </c>
      <c r="AJ395" s="203">
        <f t="shared" si="212"/>
        <v>88.585005800040264</v>
      </c>
    </row>
    <row r="396" spans="1:36" x14ac:dyDescent="0.3">
      <c r="A396" s="7" t="s">
        <v>469</v>
      </c>
      <c r="B396" s="76" t="s">
        <v>529</v>
      </c>
      <c r="C396" s="208">
        <f t="shared" ref="C396:AJ396" si="213">+C308*C475</f>
        <v>0</v>
      </c>
      <c r="D396" s="200">
        <f t="shared" si="213"/>
        <v>0</v>
      </c>
      <c r="E396" s="200">
        <f t="shared" si="213"/>
        <v>0</v>
      </c>
      <c r="F396" s="200">
        <f t="shared" si="213"/>
        <v>0</v>
      </c>
      <c r="G396" s="200">
        <f t="shared" si="213"/>
        <v>0</v>
      </c>
      <c r="H396" s="200">
        <f t="shared" si="213"/>
        <v>0</v>
      </c>
      <c r="I396" s="200">
        <f t="shared" si="213"/>
        <v>183.59116867109665</v>
      </c>
      <c r="J396" s="200">
        <f t="shared" si="213"/>
        <v>376.99645690075897</v>
      </c>
      <c r="K396" s="200">
        <f t="shared" si="213"/>
        <v>578.96099936579844</v>
      </c>
      <c r="L396" s="200">
        <f t="shared" si="213"/>
        <v>788.19752022250486</v>
      </c>
      <c r="M396" s="200">
        <f t="shared" si="213"/>
        <v>1003.8378294027589</v>
      </c>
      <c r="N396" s="200">
        <f t="shared" si="213"/>
        <v>1224.508665849351</v>
      </c>
      <c r="O396" s="200">
        <f t="shared" si="213"/>
        <v>1448.9824438328371</v>
      </c>
      <c r="P396" s="200">
        <f t="shared" si="213"/>
        <v>1676.0277579646367</v>
      </c>
      <c r="Q396" s="200">
        <f t="shared" si="213"/>
        <v>1787.2231670986102</v>
      </c>
      <c r="R396" s="200">
        <f t="shared" si="213"/>
        <v>1868.290991927242</v>
      </c>
      <c r="S396" s="200">
        <f t="shared" si="213"/>
        <v>1918.5612789981644</v>
      </c>
      <c r="T396" s="200">
        <f t="shared" si="213"/>
        <v>1937.8861318912038</v>
      </c>
      <c r="U396" s="200">
        <f t="shared" si="213"/>
        <v>1927.0813042727959</v>
      </c>
      <c r="V396" s="200">
        <f t="shared" si="213"/>
        <v>1887.2978129789112</v>
      </c>
      <c r="W396" s="200">
        <f t="shared" si="213"/>
        <v>1819.6695495454555</v>
      </c>
      <c r="X396" s="200">
        <f t="shared" si="213"/>
        <v>1726.021139865906</v>
      </c>
      <c r="Y396" s="200">
        <f t="shared" si="213"/>
        <v>1608.4418088921479</v>
      </c>
      <c r="Z396" s="200">
        <f t="shared" si="213"/>
        <v>1469.2965695517598</v>
      </c>
      <c r="AA396" s="200">
        <f t="shared" si="213"/>
        <v>1409.2514766771353</v>
      </c>
      <c r="AB396" s="200">
        <f t="shared" si="213"/>
        <v>1334.5641084602687</v>
      </c>
      <c r="AC396" s="200">
        <f t="shared" si="213"/>
        <v>1245.9547178428709</v>
      </c>
      <c r="AD396" s="200">
        <f t="shared" si="213"/>
        <v>1144.1821460323306</v>
      </c>
      <c r="AE396" s="200">
        <f t="shared" si="213"/>
        <v>1030.0953289641379</v>
      </c>
      <c r="AF396" s="200">
        <f t="shared" si="213"/>
        <v>904.67451738839316</v>
      </c>
      <c r="AG396" s="200">
        <f t="shared" si="213"/>
        <v>768.89457888350967</v>
      </c>
      <c r="AH396" s="200">
        <f t="shared" si="213"/>
        <v>623.80980818506896</v>
      </c>
      <c r="AI396" s="200">
        <f t="shared" si="213"/>
        <v>470.48444531475081</v>
      </c>
      <c r="AJ396" s="205">
        <f t="shared" si="213"/>
        <v>310.04752030014089</v>
      </c>
    </row>
    <row r="397" spans="1:36" x14ac:dyDescent="0.3">
      <c r="A397" s="7" t="s">
        <v>228</v>
      </c>
      <c r="B397" s="76" t="s">
        <v>529</v>
      </c>
      <c r="C397" s="209">
        <f t="shared" ref="C397:AJ397" si="214">+C309*C486</f>
        <v>1646.3702247071153</v>
      </c>
      <c r="D397" s="201">
        <f t="shared" si="214"/>
        <v>1617.3732775232161</v>
      </c>
      <c r="E397" s="201">
        <f t="shared" si="214"/>
        <v>1671.2307204957085</v>
      </c>
      <c r="F397" s="201">
        <f t="shared" si="214"/>
        <v>1463.4548609824362</v>
      </c>
      <c r="G397" s="201">
        <f t="shared" si="214"/>
        <v>1610.4536004503009</v>
      </c>
      <c r="H397" s="201">
        <f t="shared" si="214"/>
        <v>1668.0341416991801</v>
      </c>
      <c r="I397" s="201">
        <f t="shared" si="214"/>
        <v>5309.3505643223598</v>
      </c>
      <c r="J397" s="201">
        <f t="shared" si="214"/>
        <v>8822.5574815047748</v>
      </c>
      <c r="K397" s="201">
        <f t="shared" si="214"/>
        <v>12325.417194192962</v>
      </c>
      <c r="L397" s="201">
        <f t="shared" si="214"/>
        <v>15798.857254802431</v>
      </c>
      <c r="M397" s="201">
        <f t="shared" si="214"/>
        <v>19233.794247128364</v>
      </c>
      <c r="N397" s="201">
        <f t="shared" si="214"/>
        <v>22550.189300560225</v>
      </c>
      <c r="O397" s="201">
        <f t="shared" si="214"/>
        <v>25744.083853738175</v>
      </c>
      <c r="P397" s="201">
        <f t="shared" si="214"/>
        <v>28825.611591300818</v>
      </c>
      <c r="Q397" s="201">
        <f t="shared" si="214"/>
        <v>39099.7453353335</v>
      </c>
      <c r="R397" s="201">
        <f t="shared" si="214"/>
        <v>49286.813404541928</v>
      </c>
      <c r="S397" s="201">
        <f t="shared" si="214"/>
        <v>59280.876211925904</v>
      </c>
      <c r="T397" s="201">
        <f t="shared" si="214"/>
        <v>68981.014584188189</v>
      </c>
      <c r="U397" s="201">
        <f t="shared" si="214"/>
        <v>78309.741670817515</v>
      </c>
      <c r="V397" s="201">
        <f t="shared" si="214"/>
        <v>87197.678302164641</v>
      </c>
      <c r="W397" s="201">
        <f t="shared" si="214"/>
        <v>95565.094300626035</v>
      </c>
      <c r="X397" s="201">
        <f t="shared" si="214"/>
        <v>103352.96611522805</v>
      </c>
      <c r="Y397" s="201">
        <f t="shared" si="214"/>
        <v>110508.04072800187</v>
      </c>
      <c r="Z397" s="201">
        <f t="shared" si="214"/>
        <v>116985.26988467867</v>
      </c>
      <c r="AA397" s="201">
        <f t="shared" si="214"/>
        <v>119917.18315009924</v>
      </c>
      <c r="AB397" s="201">
        <f t="shared" si="214"/>
        <v>122625.50060237113</v>
      </c>
      <c r="AC397" s="201">
        <f t="shared" si="214"/>
        <v>125105.14501209102</v>
      </c>
      <c r="AD397" s="201">
        <f t="shared" si="214"/>
        <v>127347.53471760261</v>
      </c>
      <c r="AE397" s="201">
        <f t="shared" si="214"/>
        <v>129345.40049817017</v>
      </c>
      <c r="AF397" s="201">
        <f t="shared" si="214"/>
        <v>131100.12845046131</v>
      </c>
      <c r="AG397" s="201">
        <f t="shared" si="214"/>
        <v>132606.8585418608</v>
      </c>
      <c r="AH397" s="201">
        <f t="shared" si="214"/>
        <v>133866.19324245016</v>
      </c>
      <c r="AI397" s="201">
        <f t="shared" si="214"/>
        <v>134874.14573440544</v>
      </c>
      <c r="AJ397" s="202">
        <f t="shared" si="214"/>
        <v>135635.69934731864</v>
      </c>
    </row>
    <row r="398" spans="1:36" x14ac:dyDescent="0.3">
      <c r="A398" s="7" t="s">
        <v>472</v>
      </c>
      <c r="B398" s="76" t="s">
        <v>529</v>
      </c>
      <c r="C398" s="206">
        <f t="shared" ref="C398:AJ398" si="215">+C310*C483</f>
        <v>0</v>
      </c>
      <c r="D398" s="198">
        <f t="shared" si="215"/>
        <v>0</v>
      </c>
      <c r="E398" s="198">
        <f t="shared" si="215"/>
        <v>0</v>
      </c>
      <c r="F398" s="198">
        <f t="shared" si="215"/>
        <v>0</v>
      </c>
      <c r="G398" s="198">
        <f t="shared" si="215"/>
        <v>0</v>
      </c>
      <c r="H398" s="198">
        <f t="shared" si="215"/>
        <v>0</v>
      </c>
      <c r="I398" s="198">
        <f t="shared" si="215"/>
        <v>144.47174128030773</v>
      </c>
      <c r="J398" s="198">
        <f t="shared" si="215"/>
        <v>292.7081450349703</v>
      </c>
      <c r="K398" s="198">
        <f t="shared" si="215"/>
        <v>443.76361979218046</v>
      </c>
      <c r="L398" s="198">
        <f t="shared" si="215"/>
        <v>596.71363947247312</v>
      </c>
      <c r="M398" s="198">
        <f t="shared" si="215"/>
        <v>750.98818458261007</v>
      </c>
      <c r="N398" s="198">
        <f t="shared" si="215"/>
        <v>905.66534079559881</v>
      </c>
      <c r="O398" s="198">
        <f t="shared" si="215"/>
        <v>1059.9651558272662</v>
      </c>
      <c r="P398" s="198">
        <f t="shared" si="215"/>
        <v>1213.1316473544925</v>
      </c>
      <c r="Q398" s="198">
        <f t="shared" si="215"/>
        <v>3172.0314188761554</v>
      </c>
      <c r="R398" s="198">
        <f t="shared" si="215"/>
        <v>5141.181159700649</v>
      </c>
      <c r="S398" s="198">
        <f t="shared" si="215"/>
        <v>7097.8387973971912</v>
      </c>
      <c r="T398" s="198">
        <f t="shared" si="215"/>
        <v>9020.146977664197</v>
      </c>
      <c r="U398" s="198">
        <f t="shared" si="215"/>
        <v>10889.695867971275</v>
      </c>
      <c r="V398" s="198">
        <f t="shared" si="215"/>
        <v>12689.929301862778</v>
      </c>
      <c r="W398" s="198">
        <f t="shared" si="215"/>
        <v>14403.255136668438</v>
      </c>
      <c r="X398" s="198">
        <f t="shared" si="215"/>
        <v>16015.441193607376</v>
      </c>
      <c r="Y398" s="198">
        <f t="shared" si="215"/>
        <v>17513.607621442799</v>
      </c>
      <c r="Z398" s="198">
        <f t="shared" si="215"/>
        <v>18886.604818467138</v>
      </c>
      <c r="AA398" s="198">
        <f t="shared" si="215"/>
        <v>20749.124030659437</v>
      </c>
      <c r="AB398" s="198">
        <f t="shared" si="215"/>
        <v>22546.468878288608</v>
      </c>
      <c r="AC398" s="198">
        <f t="shared" si="215"/>
        <v>24271.184200427604</v>
      </c>
      <c r="AD398" s="198">
        <f t="shared" si="215"/>
        <v>25915.597545795208</v>
      </c>
      <c r="AE398" s="198">
        <f t="shared" si="215"/>
        <v>27472.64545817953</v>
      </c>
      <c r="AF398" s="198">
        <f t="shared" si="215"/>
        <v>28937.53559774773</v>
      </c>
      <c r="AG398" s="198">
        <f t="shared" si="215"/>
        <v>30304.662657255867</v>
      </c>
      <c r="AH398" s="198">
        <f t="shared" si="215"/>
        <v>31570.086205260868</v>
      </c>
      <c r="AI398" s="198">
        <f t="shared" si="215"/>
        <v>32729.260255936555</v>
      </c>
      <c r="AJ398" s="204">
        <f t="shared" si="215"/>
        <v>33780.225165567179</v>
      </c>
    </row>
    <row r="399" spans="1:36" x14ac:dyDescent="0.3">
      <c r="A399" s="7" t="s">
        <v>507</v>
      </c>
      <c r="B399" s="76" t="s">
        <v>529</v>
      </c>
      <c r="C399" s="208">
        <f t="shared" ref="C399:AJ399" si="216">+C311*C484</f>
        <v>0</v>
      </c>
      <c r="D399" s="200">
        <f t="shared" si="216"/>
        <v>0</v>
      </c>
      <c r="E399" s="200">
        <f t="shared" si="216"/>
        <v>0</v>
      </c>
      <c r="F399" s="200">
        <f t="shared" si="216"/>
        <v>0</v>
      </c>
      <c r="G399" s="200">
        <f t="shared" si="216"/>
        <v>0</v>
      </c>
      <c r="H399" s="200">
        <f t="shared" si="216"/>
        <v>0</v>
      </c>
      <c r="I399" s="200">
        <f t="shared" si="216"/>
        <v>0</v>
      </c>
      <c r="J399" s="200">
        <f t="shared" si="216"/>
        <v>0</v>
      </c>
      <c r="K399" s="200">
        <f t="shared" si="216"/>
        <v>0</v>
      </c>
      <c r="L399" s="200">
        <f t="shared" si="216"/>
        <v>0</v>
      </c>
      <c r="M399" s="200">
        <f t="shared" si="216"/>
        <v>0</v>
      </c>
      <c r="N399" s="200">
        <f t="shared" si="216"/>
        <v>0</v>
      </c>
      <c r="O399" s="200">
        <f t="shared" si="216"/>
        <v>0</v>
      </c>
      <c r="P399" s="200">
        <f t="shared" si="216"/>
        <v>0</v>
      </c>
      <c r="Q399" s="200">
        <f t="shared" si="216"/>
        <v>29.544041812961702</v>
      </c>
      <c r="R399" s="200">
        <f t="shared" si="216"/>
        <v>96.851136446480041</v>
      </c>
      <c r="S399" s="200">
        <f t="shared" si="216"/>
        <v>202.84832267127564</v>
      </c>
      <c r="T399" s="200">
        <f t="shared" si="216"/>
        <v>347.6514980974743</v>
      </c>
      <c r="U399" s="200">
        <f t="shared" si="216"/>
        <v>530.68693313700169</v>
      </c>
      <c r="V399" s="200">
        <f t="shared" si="216"/>
        <v>750.72752486370348</v>
      </c>
      <c r="W399" s="200">
        <f t="shared" si="216"/>
        <v>1005.7461482917849</v>
      </c>
      <c r="X399" s="200">
        <f t="shared" si="216"/>
        <v>1293.1722702912787</v>
      </c>
      <c r="Y399" s="200">
        <f t="shared" si="216"/>
        <v>1609.8480955198227</v>
      </c>
      <c r="Z399" s="200">
        <f t="shared" si="216"/>
        <v>1952.103857205906</v>
      </c>
      <c r="AA399" s="200">
        <f t="shared" si="216"/>
        <v>2387.636511858138</v>
      </c>
      <c r="AB399" s="200">
        <f t="shared" si="216"/>
        <v>2864.8922231709703</v>
      </c>
      <c r="AC399" s="200">
        <f t="shared" si="216"/>
        <v>3382.2301113601166</v>
      </c>
      <c r="AD399" s="200">
        <f t="shared" si="216"/>
        <v>3937.5636581208223</v>
      </c>
      <c r="AE399" s="200">
        <f t="shared" si="216"/>
        <v>4528.4580425570639</v>
      </c>
      <c r="AF399" s="200">
        <f t="shared" si="216"/>
        <v>5152.439050530651</v>
      </c>
      <c r="AG399" s="200">
        <f t="shared" si="216"/>
        <v>5806.5288340564093</v>
      </c>
      <c r="AH399" s="200">
        <f t="shared" si="216"/>
        <v>6487.6772897162955</v>
      </c>
      <c r="AI399" s="200">
        <f t="shared" si="216"/>
        <v>7192.3559574774154</v>
      </c>
      <c r="AJ399" s="205">
        <f t="shared" si="216"/>
        <v>7917.2402731798065</v>
      </c>
    </row>
    <row r="400" spans="1:36" x14ac:dyDescent="0.3">
      <c r="A400" s="7" t="s">
        <v>229</v>
      </c>
      <c r="B400" s="76" t="s">
        <v>529</v>
      </c>
      <c r="C400" s="207">
        <f t="shared" ref="C400:AJ400" si="217">+C312*C450</f>
        <v>0</v>
      </c>
      <c r="D400" s="199">
        <f t="shared" si="217"/>
        <v>0</v>
      </c>
      <c r="E400" s="199">
        <f t="shared" si="217"/>
        <v>0</v>
      </c>
      <c r="F400" s="199">
        <f t="shared" si="217"/>
        <v>0</v>
      </c>
      <c r="G400" s="199">
        <f t="shared" si="217"/>
        <v>0</v>
      </c>
      <c r="H400" s="199">
        <f t="shared" si="217"/>
        <v>0</v>
      </c>
      <c r="I400" s="199">
        <f t="shared" si="217"/>
        <v>0</v>
      </c>
      <c r="J400" s="199">
        <f t="shared" si="217"/>
        <v>0</v>
      </c>
      <c r="K400" s="199">
        <f t="shared" si="217"/>
        <v>0</v>
      </c>
      <c r="L400" s="199">
        <f t="shared" si="217"/>
        <v>0</v>
      </c>
      <c r="M400" s="199">
        <f t="shared" si="217"/>
        <v>0</v>
      </c>
      <c r="N400" s="199">
        <f t="shared" si="217"/>
        <v>0</v>
      </c>
      <c r="O400" s="199">
        <f t="shared" si="217"/>
        <v>0</v>
      </c>
      <c r="P400" s="199">
        <f t="shared" si="217"/>
        <v>0</v>
      </c>
      <c r="Q400" s="199">
        <f t="shared" si="217"/>
        <v>0</v>
      </c>
      <c r="R400" s="199">
        <f t="shared" si="217"/>
        <v>0</v>
      </c>
      <c r="S400" s="199">
        <f t="shared" si="217"/>
        <v>0</v>
      </c>
      <c r="T400" s="199">
        <f t="shared" si="217"/>
        <v>0</v>
      </c>
      <c r="U400" s="199">
        <f t="shared" si="217"/>
        <v>0</v>
      </c>
      <c r="V400" s="199">
        <f t="shared" si="217"/>
        <v>0</v>
      </c>
      <c r="W400" s="199">
        <f t="shared" si="217"/>
        <v>0</v>
      </c>
      <c r="X400" s="199">
        <f t="shared" si="217"/>
        <v>0</v>
      </c>
      <c r="Y400" s="199">
        <f t="shared" si="217"/>
        <v>0</v>
      </c>
      <c r="Z400" s="199">
        <f t="shared" si="217"/>
        <v>0</v>
      </c>
      <c r="AA400" s="199">
        <f t="shared" si="217"/>
        <v>0</v>
      </c>
      <c r="AB400" s="199">
        <f t="shared" si="217"/>
        <v>0</v>
      </c>
      <c r="AC400" s="199">
        <f t="shared" si="217"/>
        <v>0</v>
      </c>
      <c r="AD400" s="199">
        <f t="shared" si="217"/>
        <v>0</v>
      </c>
      <c r="AE400" s="199">
        <f t="shared" si="217"/>
        <v>0</v>
      </c>
      <c r="AF400" s="199">
        <f t="shared" si="217"/>
        <v>0</v>
      </c>
      <c r="AG400" s="199">
        <f t="shared" si="217"/>
        <v>0</v>
      </c>
      <c r="AH400" s="199">
        <f t="shared" si="217"/>
        <v>0</v>
      </c>
      <c r="AI400" s="199">
        <f t="shared" si="217"/>
        <v>0</v>
      </c>
      <c r="AJ400" s="203">
        <f t="shared" si="217"/>
        <v>0</v>
      </c>
    </row>
    <row r="401" spans="1:36" x14ac:dyDescent="0.3">
      <c r="A401" s="7" t="s">
        <v>230</v>
      </c>
      <c r="B401" s="76" t="s">
        <v>529</v>
      </c>
      <c r="C401" s="209">
        <f t="shared" ref="C401:AJ401" si="218">+C313*C456</f>
        <v>1795.2777000034969</v>
      </c>
      <c r="D401" s="201">
        <f t="shared" si="218"/>
        <v>1713.6868177089973</v>
      </c>
      <c r="E401" s="201">
        <f t="shared" si="218"/>
        <v>1701.4149463553674</v>
      </c>
      <c r="F401" s="201">
        <f t="shared" si="218"/>
        <v>1890.8612169381502</v>
      </c>
      <c r="G401" s="201">
        <f t="shared" si="218"/>
        <v>1659.3757803946478</v>
      </c>
      <c r="H401" s="201">
        <f t="shared" si="218"/>
        <v>1465.3013394637724</v>
      </c>
      <c r="I401" s="201">
        <f t="shared" si="218"/>
        <v>1603.9683895874355</v>
      </c>
      <c r="J401" s="201">
        <f t="shared" si="218"/>
        <v>1557.2904462276813</v>
      </c>
      <c r="K401" s="201">
        <f t="shared" si="218"/>
        <v>1503.186776162077</v>
      </c>
      <c r="L401" s="201">
        <f t="shared" si="218"/>
        <v>1441.9208438005801</v>
      </c>
      <c r="M401" s="201">
        <f t="shared" si="218"/>
        <v>1374.3719601127877</v>
      </c>
      <c r="N401" s="201">
        <f t="shared" si="218"/>
        <v>1300.3646255761528</v>
      </c>
      <c r="O401" s="201">
        <f t="shared" si="218"/>
        <v>1220.1342809322991</v>
      </c>
      <c r="P401" s="201">
        <f t="shared" si="218"/>
        <v>1133.9226950023335</v>
      </c>
      <c r="Q401" s="201">
        <f t="shared" si="218"/>
        <v>1067.3873420130406</v>
      </c>
      <c r="R401" s="201">
        <f t="shared" si="218"/>
        <v>989.13890251530086</v>
      </c>
      <c r="S401" s="201">
        <f t="shared" si="218"/>
        <v>899.5787708050957</v>
      </c>
      <c r="T401" s="201">
        <f t="shared" si="218"/>
        <v>799.13679499744785</v>
      </c>
      <c r="U401" s="201">
        <f t="shared" si="218"/>
        <v>688.45705541063546</v>
      </c>
      <c r="V401" s="201">
        <f t="shared" si="218"/>
        <v>568.1004197097011</v>
      </c>
      <c r="W401" s="201">
        <f t="shared" si="218"/>
        <v>438.50380241212218</v>
      </c>
      <c r="X401" s="201">
        <f t="shared" si="218"/>
        <v>300.24161285839307</v>
      </c>
      <c r="Y401" s="201">
        <f t="shared" si="218"/>
        <v>153.8815517045926</v>
      </c>
      <c r="Z401" s="201">
        <f t="shared" si="218"/>
        <v>0</v>
      </c>
      <c r="AA401" s="201">
        <f t="shared" si="218"/>
        <v>0</v>
      </c>
      <c r="AB401" s="201">
        <f t="shared" si="218"/>
        <v>0</v>
      </c>
      <c r="AC401" s="201">
        <f t="shared" si="218"/>
        <v>0</v>
      </c>
      <c r="AD401" s="201">
        <f t="shared" si="218"/>
        <v>0</v>
      </c>
      <c r="AE401" s="201">
        <f t="shared" si="218"/>
        <v>0</v>
      </c>
      <c r="AF401" s="201">
        <f t="shared" si="218"/>
        <v>0</v>
      </c>
      <c r="AG401" s="201">
        <f t="shared" si="218"/>
        <v>0</v>
      </c>
      <c r="AH401" s="201">
        <f t="shared" si="218"/>
        <v>0</v>
      </c>
      <c r="AI401" s="201">
        <f t="shared" si="218"/>
        <v>0</v>
      </c>
      <c r="AJ401" s="202">
        <f t="shared" si="218"/>
        <v>0</v>
      </c>
    </row>
    <row r="402" spans="1:36" x14ac:dyDescent="0.3">
      <c r="A402" s="7" t="s">
        <v>231</v>
      </c>
      <c r="B402" s="76" t="s">
        <v>529</v>
      </c>
      <c r="C402" s="207">
        <f t="shared" ref="C402:AJ402" si="219">+C314*C466</f>
        <v>1031.4470342648351</v>
      </c>
      <c r="D402" s="199">
        <f t="shared" si="219"/>
        <v>1092.0854430744805</v>
      </c>
      <c r="E402" s="199">
        <f t="shared" si="219"/>
        <v>1165.2888173914453</v>
      </c>
      <c r="F402" s="199">
        <f t="shared" si="219"/>
        <v>1216.6601655515283</v>
      </c>
      <c r="G402" s="199">
        <f t="shared" si="219"/>
        <v>1187.2704112037989</v>
      </c>
      <c r="H402" s="199">
        <f t="shared" si="219"/>
        <v>1084.4741383633736</v>
      </c>
      <c r="I402" s="199">
        <f t="shared" si="219"/>
        <v>1279.1207758946218</v>
      </c>
      <c r="J402" s="199">
        <f t="shared" si="219"/>
        <v>1393.6751569246851</v>
      </c>
      <c r="K402" s="199">
        <f t="shared" si="219"/>
        <v>1510.8862231284886</v>
      </c>
      <c r="L402" s="199">
        <f t="shared" si="219"/>
        <v>1630.4661132887898</v>
      </c>
      <c r="M402" s="199">
        <f t="shared" si="219"/>
        <v>1752.8978757009806</v>
      </c>
      <c r="N402" s="199">
        <f t="shared" si="219"/>
        <v>1877.5348011316812</v>
      </c>
      <c r="O402" s="199">
        <f t="shared" si="219"/>
        <v>2004.1354187827417</v>
      </c>
      <c r="P402" s="199">
        <f t="shared" si="219"/>
        <v>2132.4573199325237</v>
      </c>
      <c r="Q402" s="199">
        <f t="shared" si="219"/>
        <v>2120.6715199341284</v>
      </c>
      <c r="R402" s="199">
        <f t="shared" si="219"/>
        <v>2097.1015654823182</v>
      </c>
      <c r="S402" s="199">
        <f t="shared" si="219"/>
        <v>2062.0670811638302</v>
      </c>
      <c r="T402" s="199">
        <f t="shared" si="219"/>
        <v>2015.8745419005327</v>
      </c>
      <c r="U402" s="199">
        <f t="shared" si="219"/>
        <v>1959.3117735540598</v>
      </c>
      <c r="V402" s="199">
        <f t="shared" si="219"/>
        <v>1893.02335526608</v>
      </c>
      <c r="W402" s="199">
        <f t="shared" si="219"/>
        <v>1817.2387127707118</v>
      </c>
      <c r="X402" s="199">
        <f t="shared" si="219"/>
        <v>1732.5340593587241</v>
      </c>
      <c r="Y402" s="199">
        <f t="shared" si="219"/>
        <v>1639.443728092886</v>
      </c>
      <c r="Z402" s="199">
        <f t="shared" si="219"/>
        <v>1538.5176176991315</v>
      </c>
      <c r="AA402" s="199">
        <f t="shared" si="219"/>
        <v>1403.9497197112428</v>
      </c>
      <c r="AB402" s="199">
        <f t="shared" si="219"/>
        <v>1267.8528388996572</v>
      </c>
      <c r="AC402" s="199">
        <f t="shared" si="219"/>
        <v>1130.7755248539677</v>
      </c>
      <c r="AD402" s="199">
        <f t="shared" si="219"/>
        <v>993.19939243835211</v>
      </c>
      <c r="AE402" s="199">
        <f t="shared" si="219"/>
        <v>855.59844631390445</v>
      </c>
      <c r="AF402" s="199">
        <f t="shared" si="219"/>
        <v>718.4758650173801</v>
      </c>
      <c r="AG402" s="199">
        <f t="shared" si="219"/>
        <v>582.25556050313673</v>
      </c>
      <c r="AH402" s="199">
        <f t="shared" si="219"/>
        <v>447.36126971367094</v>
      </c>
      <c r="AI402" s="199">
        <f t="shared" si="219"/>
        <v>314.16937073151109</v>
      </c>
      <c r="AJ402" s="203">
        <f t="shared" si="219"/>
        <v>183.05495214097638</v>
      </c>
    </row>
    <row r="403" spans="1:36" x14ac:dyDescent="0.3">
      <c r="A403" s="7" t="s">
        <v>232</v>
      </c>
      <c r="B403" s="76" t="s">
        <v>529</v>
      </c>
      <c r="C403" s="209">
        <f t="shared" ref="C403:AJ403" si="220">+C315*C473</f>
        <v>3357.0531179646046</v>
      </c>
      <c r="D403" s="201">
        <f t="shared" si="220"/>
        <v>3232.6181072348718</v>
      </c>
      <c r="E403" s="201">
        <f t="shared" si="220"/>
        <v>3329.6967133048956</v>
      </c>
      <c r="F403" s="201">
        <f t="shared" si="220"/>
        <v>3429.334250127732</v>
      </c>
      <c r="G403" s="201">
        <f t="shared" si="220"/>
        <v>3452.6119194576081</v>
      </c>
      <c r="H403" s="201">
        <f t="shared" si="220"/>
        <v>3387.1526491902905</v>
      </c>
      <c r="I403" s="201">
        <f t="shared" si="220"/>
        <v>3828.4048209069506</v>
      </c>
      <c r="J403" s="201">
        <f t="shared" si="220"/>
        <v>3848.8424444887441</v>
      </c>
      <c r="K403" s="201">
        <f t="shared" si="220"/>
        <v>3859.3638215015358</v>
      </c>
      <c r="L403" s="201">
        <f t="shared" si="220"/>
        <v>3860.1917867316629</v>
      </c>
      <c r="M403" s="201">
        <f t="shared" si="220"/>
        <v>3853.2606849519552</v>
      </c>
      <c r="N403" s="201">
        <f t="shared" si="220"/>
        <v>3837.7340730344322</v>
      </c>
      <c r="O403" s="201">
        <f t="shared" si="220"/>
        <v>3813.8217099977824</v>
      </c>
      <c r="P403" s="201">
        <f t="shared" si="220"/>
        <v>3781.7411571190082</v>
      </c>
      <c r="Q403" s="201">
        <f t="shared" si="220"/>
        <v>3797.1619849519725</v>
      </c>
      <c r="R403" s="201">
        <f t="shared" si="220"/>
        <v>3793.7042898706886</v>
      </c>
      <c r="S403" s="201">
        <f t="shared" si="220"/>
        <v>3771.6569309403258</v>
      </c>
      <c r="T403" s="201">
        <f t="shared" si="220"/>
        <v>3731.2772110318565</v>
      </c>
      <c r="U403" s="201">
        <f t="shared" si="220"/>
        <v>3673.7127041627878</v>
      </c>
      <c r="V403" s="201">
        <f t="shared" si="220"/>
        <v>3599.8720382943247</v>
      </c>
      <c r="W403" s="201">
        <f t="shared" si="220"/>
        <v>3509.8855703880754</v>
      </c>
      <c r="X403" s="201">
        <f t="shared" si="220"/>
        <v>3404.5377485294421</v>
      </c>
      <c r="Y403" s="201">
        <f t="shared" si="220"/>
        <v>3284.5424822976465</v>
      </c>
      <c r="Z403" s="201">
        <f t="shared" si="220"/>
        <v>3150.6532582482246</v>
      </c>
      <c r="AA403" s="201">
        <f t="shared" si="220"/>
        <v>2948.2867998195152</v>
      </c>
      <c r="AB403" s="201">
        <f t="shared" si="220"/>
        <v>2741.5383207700625</v>
      </c>
      <c r="AC403" s="201">
        <f t="shared" si="220"/>
        <v>2531.2887591533522</v>
      </c>
      <c r="AD403" s="201">
        <f t="shared" si="220"/>
        <v>2318.2955425112054</v>
      </c>
      <c r="AE403" s="201">
        <f t="shared" si="220"/>
        <v>2103.3154765975032</v>
      </c>
      <c r="AF403" s="201">
        <f t="shared" si="220"/>
        <v>1887.2044878315223</v>
      </c>
      <c r="AG403" s="201">
        <f t="shared" si="220"/>
        <v>1670.6586624178701</v>
      </c>
      <c r="AH403" s="201">
        <f t="shared" si="220"/>
        <v>1454.4068645163031</v>
      </c>
      <c r="AI403" s="201">
        <f t="shared" si="220"/>
        <v>1239.078692035785</v>
      </c>
      <c r="AJ403" s="202">
        <f t="shared" si="220"/>
        <v>1025.3526034203335</v>
      </c>
    </row>
    <row r="404" spans="1:36" x14ac:dyDescent="0.3">
      <c r="A404" s="7" t="s">
        <v>233</v>
      </c>
      <c r="B404" s="76" t="s">
        <v>529</v>
      </c>
      <c r="C404" s="207">
        <f t="shared" ref="C404:AJ404" si="221">+C316*C481</f>
        <v>208.7741615663796</v>
      </c>
      <c r="D404" s="199">
        <f t="shared" si="221"/>
        <v>220.6270048135211</v>
      </c>
      <c r="E404" s="199">
        <f t="shared" si="221"/>
        <v>227.84570379217303</v>
      </c>
      <c r="F404" s="199">
        <f t="shared" si="221"/>
        <v>239.88327362202392</v>
      </c>
      <c r="G404" s="199">
        <f t="shared" si="221"/>
        <v>251.96090835727188</v>
      </c>
      <c r="H404" s="199">
        <f t="shared" si="221"/>
        <v>251.62582698280542</v>
      </c>
      <c r="I404" s="199">
        <f t="shared" si="221"/>
        <v>333.85281486477493</v>
      </c>
      <c r="J404" s="199">
        <f t="shared" si="221"/>
        <v>387.9412453701259</v>
      </c>
      <c r="K404" s="199">
        <f t="shared" si="221"/>
        <v>444.26233633509241</v>
      </c>
      <c r="L404" s="199">
        <f t="shared" si="221"/>
        <v>502.67445153118973</v>
      </c>
      <c r="M404" s="199">
        <f t="shared" si="221"/>
        <v>563.28104539780702</v>
      </c>
      <c r="N404" s="199">
        <f t="shared" si="221"/>
        <v>625.84352854435122</v>
      </c>
      <c r="O404" s="199">
        <f t="shared" si="221"/>
        <v>690.2404722346505</v>
      </c>
      <c r="P404" s="199">
        <f t="shared" si="221"/>
        <v>756.34823142380174</v>
      </c>
      <c r="Q404" s="199">
        <f t="shared" si="221"/>
        <v>838.53993834356061</v>
      </c>
      <c r="R404" s="199">
        <f t="shared" si="221"/>
        <v>923.68452275112429</v>
      </c>
      <c r="S404" s="199">
        <f t="shared" si="221"/>
        <v>1011.4898132976328</v>
      </c>
      <c r="T404" s="199">
        <f t="shared" si="221"/>
        <v>1101.6151765903578</v>
      </c>
      <c r="U404" s="199">
        <f t="shared" si="221"/>
        <v>1193.9566288529061</v>
      </c>
      <c r="V404" s="199">
        <f t="shared" si="221"/>
        <v>1288.3752558106003</v>
      </c>
      <c r="W404" s="199">
        <f t="shared" si="221"/>
        <v>1384.4548638752965</v>
      </c>
      <c r="X404" s="199">
        <f t="shared" si="221"/>
        <v>1481.9752552422281</v>
      </c>
      <c r="Y404" s="199">
        <f t="shared" si="221"/>
        <v>1580.6860696057427</v>
      </c>
      <c r="Z404" s="199">
        <f t="shared" si="221"/>
        <v>1680.3484043990532</v>
      </c>
      <c r="AA404" s="199">
        <f t="shared" si="221"/>
        <v>1747.9128884644269</v>
      </c>
      <c r="AB404" s="199">
        <f t="shared" si="221"/>
        <v>1813.6330429709647</v>
      </c>
      <c r="AC404" s="199">
        <f t="shared" si="221"/>
        <v>1877.3724963720695</v>
      </c>
      <c r="AD404" s="199">
        <f t="shared" si="221"/>
        <v>1938.938090100281</v>
      </c>
      <c r="AE404" s="199">
        <f t="shared" si="221"/>
        <v>1998.1497027676278</v>
      </c>
      <c r="AF404" s="199">
        <f t="shared" si="221"/>
        <v>2054.9559978609914</v>
      </c>
      <c r="AG404" s="199">
        <f t="shared" si="221"/>
        <v>2109.2065613025616</v>
      </c>
      <c r="AH404" s="199">
        <f t="shared" si="221"/>
        <v>2160.8330558527932</v>
      </c>
      <c r="AI404" s="199">
        <f t="shared" si="221"/>
        <v>2209.6903341304833</v>
      </c>
      <c r="AJ404" s="203">
        <f t="shared" si="221"/>
        <v>2255.7757275247336</v>
      </c>
    </row>
    <row r="405" spans="1:36" x14ac:dyDescent="0.3">
      <c r="A405" s="7" t="s">
        <v>234</v>
      </c>
      <c r="B405" s="76" t="s">
        <v>529</v>
      </c>
      <c r="C405" s="209">
        <f t="shared" ref="C405:AJ405" si="222">+C317*C481</f>
        <v>2.0406738511886933</v>
      </c>
      <c r="D405" s="201">
        <f t="shared" si="222"/>
        <v>2.4340120977458173</v>
      </c>
      <c r="E405" s="201">
        <f t="shared" si="222"/>
        <v>2.0337481722017179</v>
      </c>
      <c r="F405" s="201">
        <f t="shared" si="222"/>
        <v>2.0484525196032815</v>
      </c>
      <c r="G405" s="201">
        <f t="shared" si="222"/>
        <v>2.0539206188218739</v>
      </c>
      <c r="H405" s="201">
        <f t="shared" si="222"/>
        <v>1.3983151759748644</v>
      </c>
      <c r="I405" s="201">
        <f t="shared" si="222"/>
        <v>56.547702187526021</v>
      </c>
      <c r="J405" s="201">
        <f t="shared" si="222"/>
        <v>114.99505269620873</v>
      </c>
      <c r="K405" s="201">
        <f t="shared" si="222"/>
        <v>176.73911639373986</v>
      </c>
      <c r="L405" s="201">
        <f t="shared" si="222"/>
        <v>241.60413518682878</v>
      </c>
      <c r="M405" s="201">
        <f t="shared" si="222"/>
        <v>309.54617008341228</v>
      </c>
      <c r="N405" s="201">
        <f t="shared" si="222"/>
        <v>380.36872586692766</v>
      </c>
      <c r="O405" s="201">
        <f t="shared" si="222"/>
        <v>453.9195822542377</v>
      </c>
      <c r="P405" s="201">
        <f t="shared" si="222"/>
        <v>530.04341413002919</v>
      </c>
      <c r="Q405" s="201">
        <f t="shared" si="222"/>
        <v>593.87102640344722</v>
      </c>
      <c r="R405" s="201">
        <f t="shared" si="222"/>
        <v>660.29774525456469</v>
      </c>
      <c r="S405" s="201">
        <f t="shared" si="222"/>
        <v>729.09126755549926</v>
      </c>
      <c r="T405" s="201">
        <f t="shared" si="222"/>
        <v>799.98200973048961</v>
      </c>
      <c r="U405" s="201">
        <f t="shared" si="222"/>
        <v>872.87084385854939</v>
      </c>
      <c r="V405" s="201">
        <f t="shared" si="222"/>
        <v>947.63517536159202</v>
      </c>
      <c r="W405" s="201">
        <f t="shared" si="222"/>
        <v>1023.9485185829114</v>
      </c>
      <c r="X405" s="201">
        <f t="shared" si="222"/>
        <v>1101.6268718302017</v>
      </c>
      <c r="Y405" s="201">
        <f t="shared" si="222"/>
        <v>1180.4638317288266</v>
      </c>
      <c r="Z405" s="201">
        <f t="shared" si="222"/>
        <v>1260.2613032992911</v>
      </c>
      <c r="AA405" s="201">
        <f t="shared" si="222"/>
        <v>1137.1963370732426</v>
      </c>
      <c r="AB405" s="201">
        <f t="shared" si="222"/>
        <v>1012.2603030535626</v>
      </c>
      <c r="AC405" s="201">
        <f t="shared" si="222"/>
        <v>885.95106570367409</v>
      </c>
      <c r="AD405" s="201">
        <f t="shared" si="222"/>
        <v>758.71490482184981</v>
      </c>
      <c r="AE405" s="201">
        <f t="shared" si="222"/>
        <v>630.99464297925147</v>
      </c>
      <c r="AF405" s="201">
        <f t="shared" si="222"/>
        <v>503.2545300884064</v>
      </c>
      <c r="AG405" s="201">
        <f t="shared" si="222"/>
        <v>375.89819904402123</v>
      </c>
      <c r="AH405" s="201">
        <f t="shared" si="222"/>
        <v>249.32689105993558</v>
      </c>
      <c r="AI405" s="201">
        <f t="shared" si="222"/>
        <v>123.90786920357863</v>
      </c>
      <c r="AJ405" s="202">
        <f t="shared" si="222"/>
        <v>0</v>
      </c>
    </row>
    <row r="406" spans="1:36" x14ac:dyDescent="0.3">
      <c r="A406" s="7" t="s">
        <v>235</v>
      </c>
      <c r="B406" s="76" t="s">
        <v>529</v>
      </c>
      <c r="C406" s="207">
        <f t="shared" ref="C406:AJ406" si="223">+C318*C487</f>
        <v>8329.0762530342345</v>
      </c>
      <c r="D406" s="199">
        <f t="shared" si="223"/>
        <v>8464.2965295446756</v>
      </c>
      <c r="E406" s="199">
        <f t="shared" si="223"/>
        <v>8649.2381587871096</v>
      </c>
      <c r="F406" s="199">
        <f t="shared" si="223"/>
        <v>8961.8545164923125</v>
      </c>
      <c r="G406" s="199">
        <f t="shared" si="223"/>
        <v>9353.1507726333348</v>
      </c>
      <c r="H406" s="199">
        <f t="shared" si="223"/>
        <v>8902.4114894819031</v>
      </c>
      <c r="I406" s="199">
        <f t="shared" si="223"/>
        <v>11532.17441663024</v>
      </c>
      <c r="J406" s="199">
        <f t="shared" si="223"/>
        <v>11978.593905528387</v>
      </c>
      <c r="K406" s="199">
        <f t="shared" si="223"/>
        <v>12409.466796821103</v>
      </c>
      <c r="L406" s="199">
        <f t="shared" si="223"/>
        <v>12827.029774516523</v>
      </c>
      <c r="M406" s="199">
        <f t="shared" si="223"/>
        <v>13234.156476309596</v>
      </c>
      <c r="N406" s="199">
        <f t="shared" si="223"/>
        <v>13623.401426158338</v>
      </c>
      <c r="O406" s="199">
        <f t="shared" si="223"/>
        <v>13994.541007670861</v>
      </c>
      <c r="P406" s="199">
        <f t="shared" si="223"/>
        <v>14342.892710576711</v>
      </c>
      <c r="Q406" s="199">
        <f t="shared" si="223"/>
        <v>15630.92580548074</v>
      </c>
      <c r="R406" s="199">
        <f t="shared" si="223"/>
        <v>16929.961350675501</v>
      </c>
      <c r="S406" s="199">
        <f t="shared" si="223"/>
        <v>18232.107883453853</v>
      </c>
      <c r="T406" s="199">
        <f t="shared" si="223"/>
        <v>19520.970216665624</v>
      </c>
      <c r="U406" s="199">
        <f t="shared" si="223"/>
        <v>20827.232898099206</v>
      </c>
      <c r="V406" s="199">
        <f t="shared" si="223"/>
        <v>22175.709149270227</v>
      </c>
      <c r="W406" s="199">
        <f t="shared" si="223"/>
        <v>23539.332958143012</v>
      </c>
      <c r="X406" s="199">
        <f t="shared" si="223"/>
        <v>24928.780590054146</v>
      </c>
      <c r="Y406" s="199">
        <f t="shared" si="223"/>
        <v>26349.666151389432</v>
      </c>
      <c r="Z406" s="199">
        <f t="shared" si="223"/>
        <v>27810.463035913126</v>
      </c>
      <c r="AA406" s="199">
        <f t="shared" si="223"/>
        <v>28827.60137742155</v>
      </c>
      <c r="AB406" s="199">
        <f t="shared" si="223"/>
        <v>29831.429573476165</v>
      </c>
      <c r="AC406" s="199">
        <f t="shared" si="223"/>
        <v>30829.839837615953</v>
      </c>
      <c r="AD406" s="199">
        <f t="shared" si="223"/>
        <v>31819.564561694351</v>
      </c>
      <c r="AE406" s="199">
        <f t="shared" si="223"/>
        <v>32799.456487835465</v>
      </c>
      <c r="AF406" s="199">
        <f t="shared" si="223"/>
        <v>33786.429740089814</v>
      </c>
      <c r="AG406" s="199">
        <f t="shared" si="223"/>
        <v>34780.678092091614</v>
      </c>
      <c r="AH406" s="199">
        <f t="shared" si="223"/>
        <v>35793.120092247416</v>
      </c>
      <c r="AI406" s="199">
        <f t="shared" si="223"/>
        <v>36821.960916044802</v>
      </c>
      <c r="AJ406" s="203">
        <f t="shared" si="223"/>
        <v>37884.253236717479</v>
      </c>
    </row>
    <row r="407" spans="1:36" x14ac:dyDescent="0.3">
      <c r="A407" s="7" t="s">
        <v>236</v>
      </c>
      <c r="B407" s="76" t="s">
        <v>529</v>
      </c>
      <c r="C407" s="209">
        <f t="shared" ref="C407:AJ407" si="224">+C319*C450</f>
        <v>0</v>
      </c>
      <c r="D407" s="201">
        <f t="shared" si="224"/>
        <v>0</v>
      </c>
      <c r="E407" s="201">
        <f t="shared" si="224"/>
        <v>0</v>
      </c>
      <c r="F407" s="201">
        <f t="shared" si="224"/>
        <v>0</v>
      </c>
      <c r="G407" s="201">
        <f t="shared" si="224"/>
        <v>0</v>
      </c>
      <c r="H407" s="201">
        <f t="shared" si="224"/>
        <v>0</v>
      </c>
      <c r="I407" s="201">
        <f t="shared" si="224"/>
        <v>0</v>
      </c>
      <c r="J407" s="201">
        <f t="shared" si="224"/>
        <v>0</v>
      </c>
      <c r="K407" s="201">
        <f t="shared" si="224"/>
        <v>0</v>
      </c>
      <c r="L407" s="201">
        <f t="shared" si="224"/>
        <v>0</v>
      </c>
      <c r="M407" s="201">
        <f t="shared" si="224"/>
        <v>0</v>
      </c>
      <c r="N407" s="201">
        <f t="shared" si="224"/>
        <v>0</v>
      </c>
      <c r="O407" s="201">
        <f t="shared" si="224"/>
        <v>0</v>
      </c>
      <c r="P407" s="201">
        <f t="shared" si="224"/>
        <v>0</v>
      </c>
      <c r="Q407" s="201">
        <f t="shared" si="224"/>
        <v>0</v>
      </c>
      <c r="R407" s="201">
        <f t="shared" si="224"/>
        <v>0</v>
      </c>
      <c r="S407" s="201">
        <f t="shared" si="224"/>
        <v>0</v>
      </c>
      <c r="T407" s="201">
        <f t="shared" si="224"/>
        <v>0</v>
      </c>
      <c r="U407" s="201">
        <f t="shared" si="224"/>
        <v>0</v>
      </c>
      <c r="V407" s="201">
        <f t="shared" si="224"/>
        <v>0</v>
      </c>
      <c r="W407" s="201">
        <f t="shared" si="224"/>
        <v>0</v>
      </c>
      <c r="X407" s="201">
        <f t="shared" si="224"/>
        <v>0</v>
      </c>
      <c r="Y407" s="201">
        <f t="shared" si="224"/>
        <v>0</v>
      </c>
      <c r="Z407" s="201">
        <f t="shared" si="224"/>
        <v>0</v>
      </c>
      <c r="AA407" s="201">
        <f t="shared" si="224"/>
        <v>0</v>
      </c>
      <c r="AB407" s="201">
        <f t="shared" si="224"/>
        <v>0</v>
      </c>
      <c r="AC407" s="201">
        <f t="shared" si="224"/>
        <v>0</v>
      </c>
      <c r="AD407" s="201">
        <f t="shared" si="224"/>
        <v>0</v>
      </c>
      <c r="AE407" s="201">
        <f t="shared" si="224"/>
        <v>0</v>
      </c>
      <c r="AF407" s="201">
        <f t="shared" si="224"/>
        <v>0</v>
      </c>
      <c r="AG407" s="201">
        <f t="shared" si="224"/>
        <v>0</v>
      </c>
      <c r="AH407" s="201">
        <f t="shared" si="224"/>
        <v>0</v>
      </c>
      <c r="AI407" s="201">
        <f t="shared" si="224"/>
        <v>0</v>
      </c>
      <c r="AJ407" s="202">
        <f t="shared" si="224"/>
        <v>0</v>
      </c>
    </row>
    <row r="408" spans="1:36" x14ac:dyDescent="0.3">
      <c r="A408" s="7" t="s">
        <v>237</v>
      </c>
      <c r="B408" s="76" t="s">
        <v>529</v>
      </c>
      <c r="C408" s="206">
        <f t="shared" ref="C408:AJ408" si="225">+C320*C456</f>
        <v>385.77040196332956</v>
      </c>
      <c r="D408" s="198">
        <f t="shared" si="225"/>
        <v>458.99472679758838</v>
      </c>
      <c r="E408" s="198">
        <f t="shared" si="225"/>
        <v>450.95478926028665</v>
      </c>
      <c r="F408" s="198">
        <f t="shared" si="225"/>
        <v>325.11587403941894</v>
      </c>
      <c r="G408" s="198">
        <f t="shared" si="225"/>
        <v>265.66643537991763</v>
      </c>
      <c r="H408" s="198">
        <f t="shared" si="225"/>
        <v>360.65231571235438</v>
      </c>
      <c r="I408" s="198">
        <f t="shared" si="225"/>
        <v>391.77701994330579</v>
      </c>
      <c r="J408" s="198">
        <f t="shared" si="225"/>
        <v>400.4948442074554</v>
      </c>
      <c r="K408" s="198">
        <f t="shared" si="225"/>
        <v>406.18996744311102</v>
      </c>
      <c r="L408" s="198">
        <f t="shared" si="225"/>
        <v>408.61975368684756</v>
      </c>
      <c r="M408" s="198">
        <f t="shared" si="225"/>
        <v>407.73414024668978</v>
      </c>
      <c r="N408" s="198">
        <f t="shared" si="225"/>
        <v>403.19940689926466</v>
      </c>
      <c r="O408" s="198">
        <f t="shared" si="225"/>
        <v>394.80238928748901</v>
      </c>
      <c r="P408" s="198">
        <f t="shared" si="225"/>
        <v>382.34199493005571</v>
      </c>
      <c r="Q408" s="198">
        <f t="shared" si="225"/>
        <v>362.24582432048959</v>
      </c>
      <c r="R408" s="198">
        <f t="shared" si="225"/>
        <v>337.81018896255603</v>
      </c>
      <c r="S408" s="198">
        <f t="shared" si="225"/>
        <v>309.11026286171563</v>
      </c>
      <c r="T408" s="198">
        <f t="shared" si="225"/>
        <v>276.23702150514873</v>
      </c>
      <c r="U408" s="198">
        <f t="shared" si="225"/>
        <v>239.36180491398881</v>
      </c>
      <c r="V408" s="198">
        <f t="shared" si="225"/>
        <v>198.63411843826924</v>
      </c>
      <c r="W408" s="198">
        <f t="shared" si="225"/>
        <v>154.16613352252946</v>
      </c>
      <c r="X408" s="198">
        <f t="shared" si="225"/>
        <v>106.12361080135051</v>
      </c>
      <c r="Y408" s="198">
        <f t="shared" si="225"/>
        <v>54.675682568067671</v>
      </c>
      <c r="Z408" s="198">
        <f t="shared" si="225"/>
        <v>0</v>
      </c>
      <c r="AA408" s="198">
        <f t="shared" si="225"/>
        <v>0</v>
      </c>
      <c r="AB408" s="198">
        <f t="shared" si="225"/>
        <v>0</v>
      </c>
      <c r="AC408" s="198">
        <f t="shared" si="225"/>
        <v>0</v>
      </c>
      <c r="AD408" s="198">
        <f t="shared" si="225"/>
        <v>0</v>
      </c>
      <c r="AE408" s="198">
        <f t="shared" si="225"/>
        <v>0</v>
      </c>
      <c r="AF408" s="198">
        <f t="shared" si="225"/>
        <v>0</v>
      </c>
      <c r="AG408" s="198">
        <f t="shared" si="225"/>
        <v>0</v>
      </c>
      <c r="AH408" s="198">
        <f t="shared" si="225"/>
        <v>0</v>
      </c>
      <c r="AI408" s="198">
        <f t="shared" si="225"/>
        <v>0</v>
      </c>
      <c r="AJ408" s="204">
        <f t="shared" si="225"/>
        <v>0</v>
      </c>
    </row>
    <row r="409" spans="1:36" x14ac:dyDescent="0.3">
      <c r="A409" s="7" t="s">
        <v>238</v>
      </c>
      <c r="B409" s="76" t="s">
        <v>529</v>
      </c>
      <c r="C409" s="208">
        <f t="shared" ref="C409:AJ409" si="226">+C321*C459</f>
        <v>284.85644509289108</v>
      </c>
      <c r="D409" s="200">
        <f t="shared" si="226"/>
        <v>289.11976365099389</v>
      </c>
      <c r="E409" s="200">
        <f t="shared" si="226"/>
        <v>342.77496236525337</v>
      </c>
      <c r="F409" s="200">
        <f t="shared" si="226"/>
        <v>243.78354753748027</v>
      </c>
      <c r="G409" s="200">
        <f t="shared" si="226"/>
        <v>270.31204898812848</v>
      </c>
      <c r="H409" s="200">
        <f t="shared" si="226"/>
        <v>170.17740191354781</v>
      </c>
      <c r="I409" s="200">
        <f t="shared" si="226"/>
        <v>207.27570266177321</v>
      </c>
      <c r="J409" s="200">
        <f t="shared" si="226"/>
        <v>196.2895610517929</v>
      </c>
      <c r="K409" s="200">
        <f t="shared" si="226"/>
        <v>183.93402747450841</v>
      </c>
      <c r="L409" s="200">
        <f t="shared" si="226"/>
        <v>170.43519069008133</v>
      </c>
      <c r="M409" s="200">
        <f t="shared" si="226"/>
        <v>156.0991053490107</v>
      </c>
      <c r="N409" s="200">
        <f t="shared" si="226"/>
        <v>141.11261071636059</v>
      </c>
      <c r="O409" s="200">
        <f t="shared" si="226"/>
        <v>125.71855483901896</v>
      </c>
      <c r="P409" s="200">
        <f t="shared" si="226"/>
        <v>110.1643189997006</v>
      </c>
      <c r="Q409" s="200">
        <f t="shared" si="226"/>
        <v>93.823427015140808</v>
      </c>
      <c r="R409" s="200">
        <f t="shared" si="226"/>
        <v>78.03292850300501</v>
      </c>
      <c r="S409" s="200">
        <f t="shared" si="226"/>
        <v>63.073215275356191</v>
      </c>
      <c r="T409" s="200">
        <f t="shared" si="226"/>
        <v>49.199238812461878</v>
      </c>
      <c r="U409" s="200">
        <f t="shared" si="226"/>
        <v>36.65084146933907</v>
      </c>
      <c r="V409" s="200">
        <f t="shared" si="226"/>
        <v>25.632223070613076</v>
      </c>
      <c r="W409" s="200">
        <f t="shared" si="226"/>
        <v>16.315637437284959</v>
      </c>
      <c r="X409" s="200">
        <f t="shared" si="226"/>
        <v>8.8555170932889187</v>
      </c>
      <c r="Y409" s="200">
        <f t="shared" si="226"/>
        <v>3.3814262905120116</v>
      </c>
      <c r="Z409" s="200">
        <f t="shared" si="226"/>
        <v>0</v>
      </c>
      <c r="AA409" s="200">
        <f t="shared" si="226"/>
        <v>0</v>
      </c>
      <c r="AB409" s="200">
        <f t="shared" si="226"/>
        <v>0</v>
      </c>
      <c r="AC409" s="200">
        <f t="shared" si="226"/>
        <v>0</v>
      </c>
      <c r="AD409" s="200">
        <f t="shared" si="226"/>
        <v>0</v>
      </c>
      <c r="AE409" s="200">
        <f t="shared" si="226"/>
        <v>0</v>
      </c>
      <c r="AF409" s="200">
        <f t="shared" si="226"/>
        <v>0</v>
      </c>
      <c r="AG409" s="200">
        <f t="shared" si="226"/>
        <v>0</v>
      </c>
      <c r="AH409" s="200">
        <f t="shared" si="226"/>
        <v>0</v>
      </c>
      <c r="AI409" s="200">
        <f t="shared" si="226"/>
        <v>0</v>
      </c>
      <c r="AJ409" s="205">
        <f t="shared" si="226"/>
        <v>0</v>
      </c>
    </row>
    <row r="410" spans="1:36" x14ac:dyDescent="0.3">
      <c r="A410" s="7" t="s">
        <v>239</v>
      </c>
      <c r="B410" s="76" t="s">
        <v>529</v>
      </c>
      <c r="C410" s="207">
        <f t="shared" ref="C410:AJ410" si="227">+C322*C466</f>
        <v>1051.0115035397721</v>
      </c>
      <c r="D410" s="199">
        <f t="shared" si="227"/>
        <v>1045.8249959856773</v>
      </c>
      <c r="E410" s="199">
        <f t="shared" si="227"/>
        <v>1011.1059996644631</v>
      </c>
      <c r="F410" s="199">
        <f t="shared" si="227"/>
        <v>833.86447757824988</v>
      </c>
      <c r="G410" s="199">
        <f t="shared" si="227"/>
        <v>980.59601821526064</v>
      </c>
      <c r="H410" s="199">
        <f t="shared" si="227"/>
        <v>943.5456132155017</v>
      </c>
      <c r="I410" s="199">
        <f t="shared" si="227"/>
        <v>1103.0827699261333</v>
      </c>
      <c r="J410" s="199">
        <f t="shared" si="227"/>
        <v>1192.8481274499252</v>
      </c>
      <c r="K410" s="199">
        <f t="shared" si="227"/>
        <v>1284.8934909395291</v>
      </c>
      <c r="L410" s="199">
        <f t="shared" si="227"/>
        <v>1379.0208419490668</v>
      </c>
      <c r="M410" s="199">
        <f t="shared" si="227"/>
        <v>1475.6774890047873</v>
      </c>
      <c r="N410" s="199">
        <f t="shared" si="227"/>
        <v>1574.3495900789596</v>
      </c>
      <c r="O410" s="199">
        <f t="shared" si="227"/>
        <v>1674.8649583284127</v>
      </c>
      <c r="P410" s="199">
        <f t="shared" si="227"/>
        <v>1777.0477666104366</v>
      </c>
      <c r="Q410" s="199">
        <f t="shared" si="227"/>
        <v>1747.8061977479081</v>
      </c>
      <c r="R410" s="199">
        <f t="shared" si="227"/>
        <v>1709.5936675127593</v>
      </c>
      <c r="S410" s="199">
        <f t="shared" si="227"/>
        <v>1662.9573235192179</v>
      </c>
      <c r="T410" s="199">
        <f t="shared" si="227"/>
        <v>1608.4105387504251</v>
      </c>
      <c r="U410" s="199">
        <f t="shared" si="227"/>
        <v>1546.8250843847838</v>
      </c>
      <c r="V410" s="199">
        <f t="shared" si="227"/>
        <v>1478.9244963016249</v>
      </c>
      <c r="W410" s="199">
        <f t="shared" si="227"/>
        <v>1405.0814789464266</v>
      </c>
      <c r="X410" s="199">
        <f t="shared" si="227"/>
        <v>1325.9189229786155</v>
      </c>
      <c r="Y410" s="199">
        <f t="shared" si="227"/>
        <v>1242.0028243127922</v>
      </c>
      <c r="Z410" s="199">
        <f t="shared" si="227"/>
        <v>1153.8882132743486</v>
      </c>
      <c r="AA410" s="199">
        <f t="shared" si="227"/>
        <v>1070.3975308715853</v>
      </c>
      <c r="AB410" s="199">
        <f t="shared" si="227"/>
        <v>981.07660152949666</v>
      </c>
      <c r="AC410" s="199">
        <f t="shared" si="227"/>
        <v>886.16603686354108</v>
      </c>
      <c r="AD410" s="199">
        <f t="shared" si="227"/>
        <v>785.8849359237762</v>
      </c>
      <c r="AE410" s="199">
        <f t="shared" si="227"/>
        <v>680.47595730228636</v>
      </c>
      <c r="AF410" s="199">
        <f t="shared" si="227"/>
        <v>570.23490406614576</v>
      </c>
      <c r="AG410" s="199">
        <f t="shared" si="227"/>
        <v>455.42361738972363</v>
      </c>
      <c r="AH410" s="199">
        <f t="shared" si="227"/>
        <v>336.33138936806762</v>
      </c>
      <c r="AI410" s="199">
        <f t="shared" si="227"/>
        <v>213.2371294557768</v>
      </c>
      <c r="AJ410" s="203">
        <f t="shared" si="227"/>
        <v>86.442616288794412</v>
      </c>
    </row>
    <row r="411" spans="1:36" x14ac:dyDescent="0.3">
      <c r="A411" s="7" t="s">
        <v>240</v>
      </c>
      <c r="B411" s="76" t="s">
        <v>529</v>
      </c>
      <c r="C411" s="206">
        <f t="shared" ref="C411:AJ411" si="228">+C323*C473</f>
        <v>143.83689640103506</v>
      </c>
      <c r="D411" s="198">
        <f t="shared" si="228"/>
        <v>133.59213437878077</v>
      </c>
      <c r="E411" s="198">
        <f t="shared" si="228"/>
        <v>120.5274867473148</v>
      </c>
      <c r="F411" s="198">
        <f t="shared" si="228"/>
        <v>82.00037943087311</v>
      </c>
      <c r="G411" s="198">
        <f t="shared" si="228"/>
        <v>105.43259489892127</v>
      </c>
      <c r="H411" s="198">
        <f t="shared" si="228"/>
        <v>128.13148761215334</v>
      </c>
      <c r="I411" s="198">
        <f t="shared" si="228"/>
        <v>149.61992185197161</v>
      </c>
      <c r="J411" s="198">
        <f t="shared" si="228"/>
        <v>155.10414264955298</v>
      </c>
      <c r="K411" s="198">
        <f t="shared" si="228"/>
        <v>160.09741422670393</v>
      </c>
      <c r="L411" s="198">
        <f t="shared" si="228"/>
        <v>164.57585558074976</v>
      </c>
      <c r="M411" s="198">
        <f t="shared" si="228"/>
        <v>168.59312108806193</v>
      </c>
      <c r="N411" s="198">
        <f t="shared" si="228"/>
        <v>172.0885734146874</v>
      </c>
      <c r="O411" s="198">
        <f t="shared" si="228"/>
        <v>175.04717048489209</v>
      </c>
      <c r="P411" s="198">
        <f t="shared" si="228"/>
        <v>177.45631427587188</v>
      </c>
      <c r="Q411" s="198">
        <f t="shared" si="228"/>
        <v>177.64618900270762</v>
      </c>
      <c r="R411" s="198">
        <f t="shared" si="228"/>
        <v>177.08515578945062</v>
      </c>
      <c r="S411" s="198">
        <f t="shared" si="228"/>
        <v>175.8043897853685</v>
      </c>
      <c r="T411" s="198">
        <f t="shared" si="228"/>
        <v>173.83158711155778</v>
      </c>
      <c r="U411" s="198">
        <f t="shared" si="228"/>
        <v>171.23386510633856</v>
      </c>
      <c r="V411" s="198">
        <f t="shared" si="228"/>
        <v>168.06525235951372</v>
      </c>
      <c r="W411" s="198">
        <f t="shared" si="228"/>
        <v>164.34161062953507</v>
      </c>
      <c r="X411" s="198">
        <f t="shared" si="228"/>
        <v>160.10743127321848</v>
      </c>
      <c r="Y411" s="198">
        <f t="shared" si="228"/>
        <v>155.40213324187621</v>
      </c>
      <c r="Z411" s="198">
        <f t="shared" si="228"/>
        <v>150.26528818329166</v>
      </c>
      <c r="AA411" s="198">
        <f t="shared" si="228"/>
        <v>146.87092216125697</v>
      </c>
      <c r="AB411" s="198">
        <f t="shared" si="228"/>
        <v>143.01240746564986</v>
      </c>
      <c r="AC411" s="198">
        <f t="shared" si="228"/>
        <v>138.70150173124196</v>
      </c>
      <c r="AD411" s="198">
        <f t="shared" si="228"/>
        <v>133.94593486598498</v>
      </c>
      <c r="AE411" s="198">
        <f t="shared" si="228"/>
        <v>128.75545368098346</v>
      </c>
      <c r="AF411" s="198">
        <f t="shared" si="228"/>
        <v>123.14858563782663</v>
      </c>
      <c r="AG411" s="198">
        <f t="shared" si="228"/>
        <v>117.13729041991444</v>
      </c>
      <c r="AH411" s="198">
        <f t="shared" si="228"/>
        <v>110.73863032984066</v>
      </c>
      <c r="AI411" s="198">
        <f t="shared" si="228"/>
        <v>103.96570792407179</v>
      </c>
      <c r="AJ411" s="204">
        <f t="shared" si="228"/>
        <v>96.838856989698172</v>
      </c>
    </row>
    <row r="412" spans="1:36" x14ac:dyDescent="0.3">
      <c r="A412" s="7" t="s">
        <v>241</v>
      </c>
      <c r="B412" s="76" t="s">
        <v>529</v>
      </c>
      <c r="C412" s="208">
        <f t="shared" ref="C412:AJ412" si="229">+C324*C474</f>
        <v>6.3457639885748742</v>
      </c>
      <c r="D412" s="200">
        <f t="shared" si="229"/>
        <v>6.9014171058313432</v>
      </c>
      <c r="E412" s="200">
        <f t="shared" si="229"/>
        <v>6.8041866530941419</v>
      </c>
      <c r="F412" s="200">
        <f t="shared" si="229"/>
        <v>7.3749338684246375</v>
      </c>
      <c r="G412" s="200">
        <f t="shared" si="229"/>
        <v>9.1803820365349029</v>
      </c>
      <c r="H412" s="200">
        <f t="shared" si="229"/>
        <v>6.1814262829852371E-3</v>
      </c>
      <c r="I412" s="200">
        <f t="shared" si="229"/>
        <v>0</v>
      </c>
      <c r="J412" s="200">
        <f t="shared" si="229"/>
        <v>0</v>
      </c>
      <c r="K412" s="200">
        <f t="shared" si="229"/>
        <v>0</v>
      </c>
      <c r="L412" s="200">
        <f t="shared" si="229"/>
        <v>0</v>
      </c>
      <c r="M412" s="200">
        <f t="shared" si="229"/>
        <v>0</v>
      </c>
      <c r="N412" s="200">
        <f t="shared" si="229"/>
        <v>0</v>
      </c>
      <c r="O412" s="200">
        <f t="shared" si="229"/>
        <v>0</v>
      </c>
      <c r="P412" s="200">
        <f t="shared" si="229"/>
        <v>0</v>
      </c>
      <c r="Q412" s="200">
        <f t="shared" si="229"/>
        <v>0</v>
      </c>
      <c r="R412" s="200">
        <f t="shared" si="229"/>
        <v>0</v>
      </c>
      <c r="S412" s="200">
        <f t="shared" si="229"/>
        <v>0</v>
      </c>
      <c r="T412" s="200">
        <f t="shared" si="229"/>
        <v>0</v>
      </c>
      <c r="U412" s="200">
        <f t="shared" si="229"/>
        <v>0</v>
      </c>
      <c r="V412" s="200">
        <f t="shared" si="229"/>
        <v>0</v>
      </c>
      <c r="W412" s="200">
        <f t="shared" si="229"/>
        <v>0</v>
      </c>
      <c r="X412" s="200">
        <f t="shared" si="229"/>
        <v>0</v>
      </c>
      <c r="Y412" s="200">
        <f t="shared" si="229"/>
        <v>0</v>
      </c>
      <c r="Z412" s="200">
        <f t="shared" si="229"/>
        <v>0</v>
      </c>
      <c r="AA412" s="200">
        <f t="shared" si="229"/>
        <v>0</v>
      </c>
      <c r="AB412" s="200">
        <f t="shared" si="229"/>
        <v>0</v>
      </c>
      <c r="AC412" s="200">
        <f t="shared" si="229"/>
        <v>0</v>
      </c>
      <c r="AD412" s="200">
        <f t="shared" si="229"/>
        <v>0</v>
      </c>
      <c r="AE412" s="200">
        <f t="shared" si="229"/>
        <v>0</v>
      </c>
      <c r="AF412" s="200">
        <f t="shared" si="229"/>
        <v>0</v>
      </c>
      <c r="AG412" s="200">
        <f t="shared" si="229"/>
        <v>0</v>
      </c>
      <c r="AH412" s="200">
        <f t="shared" si="229"/>
        <v>0</v>
      </c>
      <c r="AI412" s="200">
        <f t="shared" si="229"/>
        <v>0</v>
      </c>
      <c r="AJ412" s="205">
        <f t="shared" si="229"/>
        <v>0</v>
      </c>
    </row>
    <row r="413" spans="1:36" x14ac:dyDescent="0.3">
      <c r="A413" s="7" t="s">
        <v>242</v>
      </c>
      <c r="B413" s="76" t="s">
        <v>529</v>
      </c>
      <c r="C413" s="207">
        <f t="shared" ref="C413:AJ413" si="230">+C325*C481</f>
        <v>145.32337614060003</v>
      </c>
      <c r="D413" s="199">
        <f t="shared" si="230"/>
        <v>149.08530744501752</v>
      </c>
      <c r="E413" s="199">
        <f t="shared" si="230"/>
        <v>158.67661028548099</v>
      </c>
      <c r="F413" s="199">
        <f t="shared" si="230"/>
        <v>165.1384655977032</v>
      </c>
      <c r="G413" s="199">
        <f t="shared" si="230"/>
        <v>173.39369024145833</v>
      </c>
      <c r="H413" s="199">
        <f t="shared" si="230"/>
        <v>187.10255665292712</v>
      </c>
      <c r="I413" s="199">
        <f t="shared" si="230"/>
        <v>250.38921229519826</v>
      </c>
      <c r="J413" s="199">
        <f t="shared" si="230"/>
        <v>294.43998379915416</v>
      </c>
      <c r="K413" s="199">
        <f t="shared" si="230"/>
        <v>341.91332264120695</v>
      </c>
      <c r="L413" s="199">
        <f t="shared" si="230"/>
        <v>392.76578912431773</v>
      </c>
      <c r="M413" s="199">
        <f t="shared" si="230"/>
        <v>447.13579979976055</v>
      </c>
      <c r="N413" s="199">
        <f t="shared" si="230"/>
        <v>504.886444332694</v>
      </c>
      <c r="O413" s="199">
        <f t="shared" si="230"/>
        <v>565.96075336650335</v>
      </c>
      <c r="P413" s="199">
        <f t="shared" si="230"/>
        <v>630.29019285316815</v>
      </c>
      <c r="Q413" s="199">
        <f t="shared" si="230"/>
        <v>691.10434478864886</v>
      </c>
      <c r="R413" s="199">
        <f t="shared" si="230"/>
        <v>753.00368702537298</v>
      </c>
      <c r="S413" s="199">
        <f t="shared" si="230"/>
        <v>815.71759136905871</v>
      </c>
      <c r="T413" s="199">
        <f t="shared" si="230"/>
        <v>878.94827919443435</v>
      </c>
      <c r="U413" s="199">
        <f t="shared" si="230"/>
        <v>942.59733856808373</v>
      </c>
      <c r="V413" s="199">
        <f t="shared" si="230"/>
        <v>1006.5431686020315</v>
      </c>
      <c r="W413" s="199">
        <f t="shared" si="230"/>
        <v>1070.4547916561571</v>
      </c>
      <c r="X413" s="199">
        <f t="shared" si="230"/>
        <v>1134.1647361547662</v>
      </c>
      <c r="Y413" s="199">
        <f t="shared" si="230"/>
        <v>1197.489446671017</v>
      </c>
      <c r="Z413" s="199">
        <f t="shared" si="230"/>
        <v>1260.2613032992897</v>
      </c>
      <c r="AA413" s="199">
        <f t="shared" si="230"/>
        <v>1341.8321163969335</v>
      </c>
      <c r="AB413" s="199">
        <f t="shared" si="230"/>
        <v>1424.9973909057578</v>
      </c>
      <c r="AC413" s="199">
        <f t="shared" si="230"/>
        <v>1509.6397393507364</v>
      </c>
      <c r="AD413" s="199">
        <f t="shared" si="230"/>
        <v>1595.5844699783561</v>
      </c>
      <c r="AE413" s="199">
        <f t="shared" si="230"/>
        <v>1682.6523812780024</v>
      </c>
      <c r="AF413" s="199">
        <f t="shared" si="230"/>
        <v>1770.7599556036198</v>
      </c>
      <c r="AG413" s="199">
        <f t="shared" si="230"/>
        <v>1859.7305164173126</v>
      </c>
      <c r="AH413" s="199">
        <f t="shared" si="230"/>
        <v>1949.4472134324112</v>
      </c>
      <c r="AI413" s="199">
        <f t="shared" si="230"/>
        <v>2039.714154581985</v>
      </c>
      <c r="AJ413" s="203">
        <f t="shared" si="230"/>
        <v>2130.4548537733599</v>
      </c>
    </row>
    <row r="414" spans="1:36" x14ac:dyDescent="0.3">
      <c r="A414" s="7" t="s">
        <v>243</v>
      </c>
      <c r="B414" s="76" t="s">
        <v>529</v>
      </c>
      <c r="C414" s="209">
        <f t="shared" ref="C414:AJ414" si="231">+C326*C481</f>
        <v>60.168134794603525</v>
      </c>
      <c r="D414" s="201">
        <f t="shared" si="231"/>
        <v>57.453596405496199</v>
      </c>
      <c r="E414" s="201">
        <f t="shared" si="231"/>
        <v>56.471537441563356</v>
      </c>
      <c r="F414" s="201">
        <f t="shared" si="231"/>
        <v>54.766516140771273</v>
      </c>
      <c r="G414" s="201">
        <f t="shared" si="231"/>
        <v>57.971909466247389</v>
      </c>
      <c r="H414" s="201">
        <f t="shared" si="231"/>
        <v>49.020519051429488</v>
      </c>
      <c r="I414" s="201">
        <f t="shared" si="231"/>
        <v>61.284470418979048</v>
      </c>
      <c r="J414" s="201">
        <f t="shared" si="231"/>
        <v>67.950380877929746</v>
      </c>
      <c r="K414" s="201">
        <f t="shared" si="231"/>
        <v>74.953076924133001</v>
      </c>
      <c r="L414" s="201">
        <f t="shared" si="231"/>
        <v>82.282336501774637</v>
      </c>
      <c r="M414" s="201">
        <f t="shared" si="231"/>
        <v>89.966299023699122</v>
      </c>
      <c r="N414" s="201">
        <f t="shared" si="231"/>
        <v>97.975636745833768</v>
      </c>
      <c r="O414" s="201">
        <f t="shared" si="231"/>
        <v>106.3001587467659</v>
      </c>
      <c r="P414" s="201">
        <f t="shared" si="231"/>
        <v>114.92869120117372</v>
      </c>
      <c r="Q414" s="201">
        <f t="shared" si="231"/>
        <v>120.6374155891892</v>
      </c>
      <c r="R414" s="201">
        <f t="shared" si="231"/>
        <v>126.20832723200814</v>
      </c>
      <c r="S414" s="201">
        <f t="shared" si="231"/>
        <v>131.62619636459988</v>
      </c>
      <c r="T414" s="201">
        <f t="shared" si="231"/>
        <v>136.87216602378578</v>
      </c>
      <c r="U414" s="201">
        <f t="shared" si="231"/>
        <v>141.95842262149327</v>
      </c>
      <c r="V414" s="201">
        <f t="shared" si="231"/>
        <v>146.89083977527656</v>
      </c>
      <c r="W414" s="201">
        <f t="shared" si="231"/>
        <v>151.64371658507304</v>
      </c>
      <c r="X414" s="201">
        <f t="shared" si="231"/>
        <v>156.21563571670569</v>
      </c>
      <c r="Y414" s="201">
        <f t="shared" si="231"/>
        <v>160.60207419318093</v>
      </c>
      <c r="Z414" s="201">
        <f t="shared" si="231"/>
        <v>164.8000376415317</v>
      </c>
      <c r="AA414" s="201">
        <f t="shared" si="231"/>
        <v>152.21213992721582</v>
      </c>
      <c r="AB414" s="201">
        <f t="shared" si="231"/>
        <v>138.67312329479068</v>
      </c>
      <c r="AC414" s="201">
        <f t="shared" si="231"/>
        <v>124.2132843354598</v>
      </c>
      <c r="AD414" s="201">
        <f t="shared" si="231"/>
        <v>108.86039752202679</v>
      </c>
      <c r="AE414" s="201">
        <f t="shared" si="231"/>
        <v>92.64617543454473</v>
      </c>
      <c r="AF414" s="201">
        <f t="shared" si="231"/>
        <v>75.610184889110343</v>
      </c>
      <c r="AG414" s="201">
        <f t="shared" si="231"/>
        <v>57.787857163892724</v>
      </c>
      <c r="AH414" s="201">
        <f t="shared" si="231"/>
        <v>39.218847626497649</v>
      </c>
      <c r="AI414" s="201">
        <f t="shared" si="231"/>
        <v>19.942161279506244</v>
      </c>
      <c r="AJ414" s="202">
        <f t="shared" si="231"/>
        <v>0</v>
      </c>
    </row>
    <row r="415" spans="1:36" x14ac:dyDescent="0.3">
      <c r="A415" s="7" t="s">
        <v>244</v>
      </c>
      <c r="B415" s="76" t="s">
        <v>529</v>
      </c>
      <c r="C415" s="207">
        <f t="shared" ref="C415:AJ415" si="232">+C327*C488</f>
        <v>10834.860490394745</v>
      </c>
      <c r="D415" s="199">
        <f t="shared" si="232"/>
        <v>10733.361066243027</v>
      </c>
      <c r="E415" s="199">
        <f t="shared" si="232"/>
        <v>10758.558855261954</v>
      </c>
      <c r="F415" s="199">
        <f t="shared" si="232"/>
        <v>9869.8095647749797</v>
      </c>
      <c r="G415" s="199">
        <f t="shared" si="232"/>
        <v>9644.537705560786</v>
      </c>
      <c r="H415" s="199">
        <f t="shared" si="232"/>
        <v>10389.83972125666</v>
      </c>
      <c r="I415" s="199">
        <f t="shared" si="232"/>
        <v>13843.821669578658</v>
      </c>
      <c r="J415" s="199">
        <f t="shared" si="232"/>
        <v>14766.069071654138</v>
      </c>
      <c r="K415" s="199">
        <f t="shared" si="232"/>
        <v>15682.052695146065</v>
      </c>
      <c r="L415" s="199">
        <f t="shared" si="232"/>
        <v>16592.220734101185</v>
      </c>
      <c r="M415" s="199">
        <f t="shared" si="232"/>
        <v>17498.283085662275</v>
      </c>
      <c r="N415" s="199">
        <f t="shared" si="232"/>
        <v>18388.475941140547</v>
      </c>
      <c r="O415" s="199">
        <f t="shared" si="232"/>
        <v>19260.295789036019</v>
      </c>
      <c r="P415" s="199">
        <f t="shared" si="232"/>
        <v>20105.117266229918</v>
      </c>
      <c r="Q415" s="199">
        <f t="shared" si="232"/>
        <v>20997.610586243198</v>
      </c>
      <c r="R415" s="199">
        <f t="shared" si="232"/>
        <v>21832.546998911981</v>
      </c>
      <c r="S415" s="199">
        <f t="shared" si="232"/>
        <v>22606.76366506689</v>
      </c>
      <c r="T415" s="199">
        <f t="shared" si="232"/>
        <v>23307.422601805574</v>
      </c>
      <c r="U415" s="199">
        <f t="shared" si="232"/>
        <v>23977.719840571091</v>
      </c>
      <c r="V415" s="199">
        <f t="shared" si="232"/>
        <v>24648.363713237999</v>
      </c>
      <c r="W415" s="199">
        <f t="shared" si="232"/>
        <v>25290.236808589441</v>
      </c>
      <c r="X415" s="199">
        <f t="shared" si="232"/>
        <v>25917.218668923015</v>
      </c>
      <c r="Y415" s="199">
        <f t="shared" si="232"/>
        <v>26536.355196363998</v>
      </c>
      <c r="Z415" s="199">
        <f t="shared" si="232"/>
        <v>27156.628809557275</v>
      </c>
      <c r="AA415" s="199">
        <f t="shared" si="232"/>
        <v>28131.62379777358</v>
      </c>
      <c r="AB415" s="199">
        <f t="shared" si="232"/>
        <v>29116.360873348283</v>
      </c>
      <c r="AC415" s="199">
        <f t="shared" si="232"/>
        <v>30119.52227347915</v>
      </c>
      <c r="AD415" s="199">
        <f t="shared" si="232"/>
        <v>31138.875112715625</v>
      </c>
      <c r="AE415" s="199">
        <f t="shared" si="232"/>
        <v>32174.228358384564</v>
      </c>
      <c r="AF415" s="199">
        <f t="shared" si="232"/>
        <v>33243.12771868112</v>
      </c>
      <c r="AG415" s="199">
        <f t="shared" si="232"/>
        <v>34346.844709679943</v>
      </c>
      <c r="AH415" s="199">
        <f t="shared" si="232"/>
        <v>35497.340968582095</v>
      </c>
      <c r="AI415" s="199">
        <f t="shared" si="232"/>
        <v>36694.181026202117</v>
      </c>
      <c r="AJ415" s="203">
        <f t="shared" si="232"/>
        <v>37955.862671437462</v>
      </c>
    </row>
    <row r="416" spans="1:36" x14ac:dyDescent="0.3">
      <c r="A416" s="7" t="s">
        <v>245</v>
      </c>
      <c r="B416" s="76" t="s">
        <v>529</v>
      </c>
      <c r="C416" s="206">
        <f t="shared" ref="C416:AJ416" si="233">+C328*C455</f>
        <v>62.820542239947414</v>
      </c>
      <c r="D416" s="198">
        <f t="shared" si="233"/>
        <v>58.017316219125405</v>
      </c>
      <c r="E416" s="198">
        <f t="shared" si="233"/>
        <v>64.229579328539046</v>
      </c>
      <c r="F416" s="198">
        <f t="shared" si="233"/>
        <v>35.289532789958692</v>
      </c>
      <c r="G416" s="198">
        <f t="shared" si="233"/>
        <v>57.784425718495129</v>
      </c>
      <c r="H416" s="198">
        <f t="shared" si="233"/>
        <v>50.97036809645266</v>
      </c>
      <c r="I416" s="198">
        <f t="shared" si="233"/>
        <v>37.155846480434342</v>
      </c>
      <c r="J416" s="198">
        <f t="shared" si="233"/>
        <v>29.229603709976718</v>
      </c>
      <c r="K416" s="198">
        <f t="shared" si="233"/>
        <v>21.510954363023799</v>
      </c>
      <c r="L416" s="198">
        <f t="shared" si="233"/>
        <v>14.064597542960744</v>
      </c>
      <c r="M416" s="198">
        <f t="shared" si="233"/>
        <v>6.9527167645033945</v>
      </c>
      <c r="N416" s="198">
        <f t="shared" si="233"/>
        <v>0.22004799897561109</v>
      </c>
      <c r="O416" s="198">
        <f t="shared" si="233"/>
        <v>7.9618184773766254E-2</v>
      </c>
      <c r="P416" s="198">
        <f t="shared" si="233"/>
        <v>0.20620921039527604</v>
      </c>
      <c r="Q416" s="198">
        <f t="shared" si="233"/>
        <v>0.32986990270317373</v>
      </c>
      <c r="R416" s="198">
        <f t="shared" si="233"/>
        <v>0.44649454631745533</v>
      </c>
      <c r="S416" s="198">
        <f t="shared" si="233"/>
        <v>0.55417336080511415</v>
      </c>
      <c r="T416" s="198">
        <f t="shared" si="233"/>
        <v>0.65113853382701259</v>
      </c>
      <c r="U416" s="198">
        <f t="shared" si="233"/>
        <v>0.73594117581738494</v>
      </c>
      <c r="V416" s="198">
        <f t="shared" si="233"/>
        <v>0.80730311368422181</v>
      </c>
      <c r="W416" s="198">
        <f t="shared" si="233"/>
        <v>0.86394030627832041</v>
      </c>
      <c r="X416" s="198">
        <f t="shared" si="233"/>
        <v>0</v>
      </c>
      <c r="Y416" s="198">
        <f t="shared" si="233"/>
        <v>0</v>
      </c>
      <c r="Z416" s="198">
        <f t="shared" si="233"/>
        <v>0</v>
      </c>
      <c r="AA416" s="198">
        <f t="shared" si="233"/>
        <v>0</v>
      </c>
      <c r="AB416" s="198">
        <f t="shared" si="233"/>
        <v>0</v>
      </c>
      <c r="AC416" s="198">
        <f t="shared" si="233"/>
        <v>0</v>
      </c>
      <c r="AD416" s="198">
        <f t="shared" si="233"/>
        <v>0</v>
      </c>
      <c r="AE416" s="198">
        <f t="shared" si="233"/>
        <v>0</v>
      </c>
      <c r="AF416" s="198">
        <f t="shared" si="233"/>
        <v>0</v>
      </c>
      <c r="AG416" s="198">
        <f t="shared" si="233"/>
        <v>0</v>
      </c>
      <c r="AH416" s="198">
        <f t="shared" si="233"/>
        <v>0</v>
      </c>
      <c r="AI416" s="198">
        <f t="shared" si="233"/>
        <v>0</v>
      </c>
      <c r="AJ416" s="204">
        <f t="shared" si="233"/>
        <v>0</v>
      </c>
    </row>
    <row r="417" spans="1:36" x14ac:dyDescent="0.3">
      <c r="A417" s="7" t="s">
        <v>246</v>
      </c>
      <c r="B417" s="76" t="s">
        <v>529</v>
      </c>
      <c r="C417" s="207">
        <f t="shared" ref="C417:AJ417" si="234">+C329*C456</f>
        <v>0</v>
      </c>
      <c r="D417" s="199">
        <f t="shared" si="234"/>
        <v>0.65518660866723699</v>
      </c>
      <c r="E417" s="199">
        <f t="shared" si="234"/>
        <v>0.81739728621074037</v>
      </c>
      <c r="F417" s="199">
        <f t="shared" si="234"/>
        <v>1.6144461255888158</v>
      </c>
      <c r="G417" s="199">
        <f t="shared" si="234"/>
        <v>1.4282545592050147</v>
      </c>
      <c r="H417" s="199">
        <f t="shared" si="234"/>
        <v>0.84454952622063428</v>
      </c>
      <c r="I417" s="199">
        <f t="shared" si="234"/>
        <v>0</v>
      </c>
      <c r="J417" s="199">
        <f t="shared" si="234"/>
        <v>0</v>
      </c>
      <c r="K417" s="199">
        <f t="shared" si="234"/>
        <v>0</v>
      </c>
      <c r="L417" s="199">
        <f t="shared" si="234"/>
        <v>0</v>
      </c>
      <c r="M417" s="199">
        <f t="shared" si="234"/>
        <v>0</v>
      </c>
      <c r="N417" s="199">
        <f t="shared" si="234"/>
        <v>0</v>
      </c>
      <c r="O417" s="199">
        <f t="shared" si="234"/>
        <v>0</v>
      </c>
      <c r="P417" s="199">
        <f t="shared" si="234"/>
        <v>0</v>
      </c>
      <c r="Q417" s="199">
        <f t="shared" si="234"/>
        <v>0</v>
      </c>
      <c r="R417" s="199">
        <f t="shared" si="234"/>
        <v>0</v>
      </c>
      <c r="S417" s="199">
        <f t="shared" si="234"/>
        <v>0</v>
      </c>
      <c r="T417" s="199">
        <f t="shared" si="234"/>
        <v>0</v>
      </c>
      <c r="U417" s="199">
        <f t="shared" si="234"/>
        <v>0</v>
      </c>
      <c r="V417" s="199">
        <f t="shared" si="234"/>
        <v>0</v>
      </c>
      <c r="W417" s="199">
        <f t="shared" si="234"/>
        <v>0</v>
      </c>
      <c r="X417" s="199">
        <f t="shared" si="234"/>
        <v>0</v>
      </c>
      <c r="Y417" s="199">
        <f t="shared" si="234"/>
        <v>0</v>
      </c>
      <c r="Z417" s="199">
        <f t="shared" si="234"/>
        <v>0</v>
      </c>
      <c r="AA417" s="199">
        <f t="shared" si="234"/>
        <v>0</v>
      </c>
      <c r="AB417" s="199">
        <f t="shared" si="234"/>
        <v>0</v>
      </c>
      <c r="AC417" s="199">
        <f t="shared" si="234"/>
        <v>0</v>
      </c>
      <c r="AD417" s="199">
        <f t="shared" si="234"/>
        <v>0</v>
      </c>
      <c r="AE417" s="199">
        <f t="shared" si="234"/>
        <v>0</v>
      </c>
      <c r="AF417" s="199">
        <f t="shared" si="234"/>
        <v>0</v>
      </c>
      <c r="AG417" s="199">
        <f t="shared" si="234"/>
        <v>0</v>
      </c>
      <c r="AH417" s="199">
        <f t="shared" si="234"/>
        <v>0</v>
      </c>
      <c r="AI417" s="199">
        <f t="shared" si="234"/>
        <v>0</v>
      </c>
      <c r="AJ417" s="203">
        <f t="shared" si="234"/>
        <v>0</v>
      </c>
    </row>
    <row r="418" spans="1:36" x14ac:dyDescent="0.3">
      <c r="A418" s="7" t="s">
        <v>247</v>
      </c>
      <c r="B418" s="76" t="s">
        <v>529</v>
      </c>
      <c r="C418" s="207">
        <f t="shared" ref="C418:AJ418" si="235">+C330*C459</f>
        <v>2088.3869459030007</v>
      </c>
      <c r="D418" s="199">
        <f t="shared" si="235"/>
        <v>2037.8446446025673</v>
      </c>
      <c r="E418" s="199">
        <f t="shared" si="235"/>
        <v>2179.7162344236981</v>
      </c>
      <c r="F418" s="199">
        <f t="shared" si="235"/>
        <v>2355.7880306670163</v>
      </c>
      <c r="G418" s="199">
        <f t="shared" si="235"/>
        <v>2413.405393212995</v>
      </c>
      <c r="H418" s="199">
        <f t="shared" si="235"/>
        <v>2252.1846210115091</v>
      </c>
      <c r="I418" s="199">
        <f t="shared" si="235"/>
        <v>2403.260170525059</v>
      </c>
      <c r="J418" s="199">
        <f t="shared" si="235"/>
        <v>2359.5972725931501</v>
      </c>
      <c r="K418" s="199">
        <f t="shared" si="235"/>
        <v>2309.2052914137739</v>
      </c>
      <c r="L418" s="199">
        <f t="shared" si="235"/>
        <v>2252.5331671722583</v>
      </c>
      <c r="M418" s="199">
        <f t="shared" si="235"/>
        <v>2190.9853222216648</v>
      </c>
      <c r="N418" s="199">
        <f t="shared" si="235"/>
        <v>2124.3129683656903</v>
      </c>
      <c r="O418" s="199">
        <f t="shared" si="235"/>
        <v>2047.9487079663286</v>
      </c>
      <c r="P418" s="199">
        <f t="shared" si="235"/>
        <v>1967.3569187387839</v>
      </c>
      <c r="Q418" s="199">
        <f t="shared" si="235"/>
        <v>1928.3322862051871</v>
      </c>
      <c r="R418" s="199">
        <f t="shared" si="235"/>
        <v>1878.9846859024126</v>
      </c>
      <c r="S418" s="199">
        <f t="shared" si="235"/>
        <v>1819.9638474181099</v>
      </c>
      <c r="T418" s="199">
        <f t="shared" si="235"/>
        <v>1751.8834266223985</v>
      </c>
      <c r="U418" s="199">
        <f t="shared" si="235"/>
        <v>1675.7470235866583</v>
      </c>
      <c r="V418" s="199">
        <f t="shared" si="235"/>
        <v>1592.3913051713416</v>
      </c>
      <c r="W418" s="199">
        <f t="shared" si="235"/>
        <v>1502.2723686582362</v>
      </c>
      <c r="X418" s="199">
        <f t="shared" si="235"/>
        <v>1406.1162364392358</v>
      </c>
      <c r="Y418" s="199">
        <f t="shared" si="235"/>
        <v>1304.5854834163201</v>
      </c>
      <c r="Z418" s="199">
        <f t="shared" si="235"/>
        <v>1198.3286238340991</v>
      </c>
      <c r="AA418" s="199">
        <f t="shared" si="235"/>
        <v>1089.4946614532794</v>
      </c>
      <c r="AB418" s="199">
        <f t="shared" si="235"/>
        <v>977.24524272886174</v>
      </c>
      <c r="AC418" s="199">
        <f t="shared" si="235"/>
        <v>861.96786193117691</v>
      </c>
      <c r="AD418" s="199">
        <f t="shared" si="235"/>
        <v>744.01061230400296</v>
      </c>
      <c r="AE418" s="199">
        <f t="shared" si="235"/>
        <v>623.72838540717555</v>
      </c>
      <c r="AF418" s="199">
        <f t="shared" si="235"/>
        <v>501.50813261476895</v>
      </c>
      <c r="AG418" s="199">
        <f t="shared" si="235"/>
        <v>377.68794586130059</v>
      </c>
      <c r="AH418" s="199">
        <f t="shared" si="235"/>
        <v>252.61421303873817</v>
      </c>
      <c r="AI418" s="199">
        <f t="shared" si="235"/>
        <v>126.60988105851217</v>
      </c>
      <c r="AJ418" s="203">
        <f t="shared" si="235"/>
        <v>0</v>
      </c>
    </row>
    <row r="419" spans="1:36" x14ac:dyDescent="0.3">
      <c r="A419" s="7" t="s">
        <v>248</v>
      </c>
      <c r="B419" s="76" t="s">
        <v>529</v>
      </c>
      <c r="C419" s="208">
        <f t="shared" ref="C419:AJ419" si="236">+C331*C458</f>
        <v>0</v>
      </c>
      <c r="D419" s="200">
        <f t="shared" si="236"/>
        <v>4.0814609393847325</v>
      </c>
      <c r="E419" s="200">
        <f t="shared" si="236"/>
        <v>0.80570799654475911</v>
      </c>
      <c r="F419" s="200">
        <f t="shared" si="236"/>
        <v>0.69509996886314729</v>
      </c>
      <c r="G419" s="200">
        <f t="shared" si="236"/>
        <v>0.68192393931766904</v>
      </c>
      <c r="H419" s="200">
        <f t="shared" si="236"/>
        <v>1.0977083840060917</v>
      </c>
      <c r="I419" s="200">
        <f t="shared" si="236"/>
        <v>0.55297668192735927</v>
      </c>
      <c r="J419" s="200">
        <f t="shared" si="236"/>
        <v>0.44141670682211875</v>
      </c>
      <c r="K419" s="200">
        <f t="shared" si="236"/>
        <v>0.33314713441408361</v>
      </c>
      <c r="L419" s="200">
        <f t="shared" si="236"/>
        <v>0.22904106921015954</v>
      </c>
      <c r="M419" s="200">
        <f t="shared" si="236"/>
        <v>0.12994385744296444</v>
      </c>
      <c r="N419" s="200">
        <f t="shared" si="236"/>
        <v>3.6427996177972821E-2</v>
      </c>
      <c r="O419" s="200">
        <f t="shared" si="236"/>
        <v>-5.0913203922356154E-2</v>
      </c>
      <c r="P419" s="200">
        <f t="shared" si="236"/>
        <v>-0.1315522602800423</v>
      </c>
      <c r="Q419" s="200">
        <f t="shared" si="236"/>
        <v>-0.20994609083079907</v>
      </c>
      <c r="R419" s="200">
        <f t="shared" si="236"/>
        <v>-0.28350376828703455</v>
      </c>
      <c r="S419" s="200">
        <f t="shared" si="236"/>
        <v>-0.3510497094635413</v>
      </c>
      <c r="T419" s="200">
        <f t="shared" si="236"/>
        <v>-0.41150903020096768</v>
      </c>
      <c r="U419" s="200">
        <f t="shared" si="236"/>
        <v>-0.46401793390862606</v>
      </c>
      <c r="V419" s="200">
        <f t="shared" si="236"/>
        <v>-0.50782802009536876</v>
      </c>
      <c r="W419" s="200">
        <f t="shared" si="236"/>
        <v>-0.54219411783388338</v>
      </c>
      <c r="X419" s="200">
        <f t="shared" si="236"/>
        <v>0</v>
      </c>
      <c r="Y419" s="200">
        <f t="shared" si="236"/>
        <v>0</v>
      </c>
      <c r="Z419" s="200">
        <f t="shared" si="236"/>
        <v>0</v>
      </c>
      <c r="AA419" s="200">
        <f t="shared" si="236"/>
        <v>0</v>
      </c>
      <c r="AB419" s="200">
        <f t="shared" si="236"/>
        <v>0</v>
      </c>
      <c r="AC419" s="200">
        <f t="shared" si="236"/>
        <v>0</v>
      </c>
      <c r="AD419" s="200">
        <f t="shared" si="236"/>
        <v>0</v>
      </c>
      <c r="AE419" s="200">
        <f t="shared" si="236"/>
        <v>0</v>
      </c>
      <c r="AF419" s="200">
        <f t="shared" si="236"/>
        <v>0</v>
      </c>
      <c r="AG419" s="200">
        <f t="shared" si="236"/>
        <v>0</v>
      </c>
      <c r="AH419" s="200">
        <f t="shared" si="236"/>
        <v>0</v>
      </c>
      <c r="AI419" s="200">
        <f t="shared" si="236"/>
        <v>0</v>
      </c>
      <c r="AJ419" s="205">
        <f t="shared" si="236"/>
        <v>0</v>
      </c>
    </row>
    <row r="420" spans="1:36" x14ac:dyDescent="0.3">
      <c r="A420" s="7" t="s">
        <v>249</v>
      </c>
      <c r="B420" s="76" t="s">
        <v>529</v>
      </c>
      <c r="C420" s="207">
        <f t="shared" ref="C420:AJ420" si="237">+C332*C465</f>
        <v>40.727821795579544</v>
      </c>
      <c r="D420" s="199">
        <f t="shared" si="237"/>
        <v>26.301462235297748</v>
      </c>
      <c r="E420" s="199">
        <f t="shared" si="237"/>
        <v>44.924909911138499</v>
      </c>
      <c r="F420" s="199">
        <f t="shared" si="237"/>
        <v>49.528996884567491</v>
      </c>
      <c r="G420" s="199">
        <f t="shared" si="237"/>
        <v>58.035609222757756</v>
      </c>
      <c r="H420" s="199">
        <f t="shared" si="237"/>
        <v>29.341472567812389</v>
      </c>
      <c r="I420" s="199">
        <f t="shared" si="237"/>
        <v>33.654389238089813</v>
      </c>
      <c r="J420" s="199">
        <f t="shared" si="237"/>
        <v>35.73618424728739</v>
      </c>
      <c r="K420" s="199">
        <f t="shared" si="237"/>
        <v>37.811947470886039</v>
      </c>
      <c r="L420" s="199">
        <f t="shared" si="237"/>
        <v>39.876337712801721</v>
      </c>
      <c r="M420" s="199">
        <f t="shared" si="237"/>
        <v>41.942717765661655</v>
      </c>
      <c r="N420" s="199">
        <f t="shared" si="237"/>
        <v>43.996690877435213</v>
      </c>
      <c r="O420" s="199">
        <f t="shared" si="237"/>
        <v>46.034198774481432</v>
      </c>
      <c r="P420" s="199">
        <f t="shared" si="237"/>
        <v>48.051345644318985</v>
      </c>
      <c r="Q420" s="199">
        <f t="shared" si="237"/>
        <v>51.245660205162274</v>
      </c>
      <c r="R420" s="199">
        <f t="shared" si="237"/>
        <v>54.424275272655528</v>
      </c>
      <c r="S420" s="199">
        <f t="shared" si="237"/>
        <v>57.575057718088665</v>
      </c>
      <c r="T420" s="199">
        <f t="shared" si="237"/>
        <v>60.684272787489455</v>
      </c>
      <c r="U420" s="199">
        <f t="shared" si="237"/>
        <v>63.752058713996114</v>
      </c>
      <c r="V420" s="199">
        <f t="shared" si="237"/>
        <v>66.776314982278251</v>
      </c>
      <c r="W420" s="199">
        <f t="shared" si="237"/>
        <v>69.740866682355517</v>
      </c>
      <c r="X420" s="199">
        <f t="shared" si="237"/>
        <v>72.640599272208149</v>
      </c>
      <c r="Y420" s="199">
        <f t="shared" si="237"/>
        <v>75.469213457191913</v>
      </c>
      <c r="Z420" s="199">
        <f t="shared" si="237"/>
        <v>78.221333590823875</v>
      </c>
      <c r="AA420" s="199">
        <f t="shared" si="237"/>
        <v>81.00549929035526</v>
      </c>
      <c r="AB420" s="199">
        <f t="shared" si="237"/>
        <v>83.746154568477849</v>
      </c>
      <c r="AC420" s="199">
        <f t="shared" si="237"/>
        <v>86.439647581948876</v>
      </c>
      <c r="AD420" s="199">
        <f t="shared" si="237"/>
        <v>89.079421720103824</v>
      </c>
      <c r="AE420" s="199">
        <f t="shared" si="237"/>
        <v>91.659251507943253</v>
      </c>
      <c r="AF420" s="199">
        <f t="shared" si="237"/>
        <v>94.178536962361193</v>
      </c>
      <c r="AG420" s="199">
        <f t="shared" si="237"/>
        <v>96.631848199586287</v>
      </c>
      <c r="AH420" s="199">
        <f t="shared" si="237"/>
        <v>99.017246109614788</v>
      </c>
      <c r="AI420" s="199">
        <f t="shared" si="237"/>
        <v>101.32900533963189</v>
      </c>
      <c r="AJ420" s="203">
        <f t="shared" si="237"/>
        <v>103.56767287809319</v>
      </c>
    </row>
    <row r="421" spans="1:36" x14ac:dyDescent="0.3">
      <c r="A421" s="7" t="s">
        <v>250</v>
      </c>
      <c r="B421" s="76" t="s">
        <v>529</v>
      </c>
      <c r="C421" s="206">
        <f t="shared" ref="C421:AJ421" si="238">+C333*C472</f>
        <v>10.693071418152334</v>
      </c>
      <c r="D421" s="198">
        <f t="shared" si="238"/>
        <v>31.95453276697868</v>
      </c>
      <c r="E421" s="198">
        <f t="shared" si="238"/>
        <v>38.130879691361365</v>
      </c>
      <c r="F421" s="198">
        <f t="shared" si="238"/>
        <v>38.408823290547708</v>
      </c>
      <c r="G421" s="198">
        <f t="shared" si="238"/>
        <v>40.503340062380495</v>
      </c>
      <c r="H421" s="198">
        <f t="shared" si="238"/>
        <v>16.680122242992908</v>
      </c>
      <c r="I421" s="198">
        <f t="shared" si="238"/>
        <v>32.128543748893115</v>
      </c>
      <c r="J421" s="198">
        <f t="shared" si="238"/>
        <v>39.246466570968316</v>
      </c>
      <c r="K421" s="198">
        <f t="shared" si="238"/>
        <v>45.680589272553526</v>
      </c>
      <c r="L421" s="198">
        <f t="shared" si="238"/>
        <v>51.039364735398003</v>
      </c>
      <c r="M421" s="198">
        <f t="shared" si="238"/>
        <v>56.494375809088133</v>
      </c>
      <c r="N421" s="198">
        <f t="shared" si="238"/>
        <v>62.018851748940527</v>
      </c>
      <c r="O421" s="198">
        <f t="shared" si="238"/>
        <v>67.598726501382188</v>
      </c>
      <c r="P421" s="198">
        <f t="shared" si="238"/>
        <v>73.22033987154532</v>
      </c>
      <c r="Q421" s="198">
        <f t="shared" si="238"/>
        <v>80.763634667614326</v>
      </c>
      <c r="R421" s="198">
        <f t="shared" si="238"/>
        <v>88.460641091165201</v>
      </c>
      <c r="S421" s="198">
        <f t="shared" si="238"/>
        <v>96.276717195000984</v>
      </c>
      <c r="T421" s="198">
        <f t="shared" si="238"/>
        <v>104.17397895015357</v>
      </c>
      <c r="U421" s="198">
        <f t="shared" si="238"/>
        <v>112.13820022713236</v>
      </c>
      <c r="V421" s="198">
        <f t="shared" si="238"/>
        <v>120.15266940452145</v>
      </c>
      <c r="W421" s="198">
        <f t="shared" si="238"/>
        <v>128.17579517553176</v>
      </c>
      <c r="X421" s="198">
        <f t="shared" si="238"/>
        <v>136.18549277589983</v>
      </c>
      <c r="Y421" s="198">
        <f t="shared" si="238"/>
        <v>144.15784731400527</v>
      </c>
      <c r="Z421" s="198">
        <f t="shared" si="238"/>
        <v>152.07093796149641</v>
      </c>
      <c r="AA421" s="198">
        <f t="shared" si="238"/>
        <v>160.12829861211824</v>
      </c>
      <c r="AB421" s="198">
        <f t="shared" si="238"/>
        <v>168.17830688923482</v>
      </c>
      <c r="AC421" s="198">
        <f t="shared" si="238"/>
        <v>176.20681373949427</v>
      </c>
      <c r="AD421" s="198">
        <f t="shared" si="238"/>
        <v>184.19376241880747</v>
      </c>
      <c r="AE421" s="198">
        <f t="shared" si="238"/>
        <v>192.11953731434599</v>
      </c>
      <c r="AF421" s="198">
        <f t="shared" si="238"/>
        <v>199.97625771217531</v>
      </c>
      <c r="AG421" s="198">
        <f t="shared" si="238"/>
        <v>207.74604825166304</v>
      </c>
      <c r="AH421" s="198">
        <f t="shared" si="238"/>
        <v>215.41847793759945</v>
      </c>
      <c r="AI421" s="198">
        <f t="shared" si="238"/>
        <v>222.9749813449622</v>
      </c>
      <c r="AJ421" s="204">
        <f t="shared" si="238"/>
        <v>230.41075200043102</v>
      </c>
    </row>
    <row r="422" spans="1:36" x14ac:dyDescent="0.3">
      <c r="A422" s="7" t="s">
        <v>251</v>
      </c>
      <c r="B422" s="76" t="s">
        <v>529</v>
      </c>
      <c r="C422" s="208">
        <f t="shared" ref="C422:AJ422" si="239">+C334*C474</f>
        <v>14.905094378252427</v>
      </c>
      <c r="D422" s="200">
        <f t="shared" si="239"/>
        <v>6.3860024687116566</v>
      </c>
      <c r="E422" s="200">
        <f t="shared" si="239"/>
        <v>7.1099404785183076</v>
      </c>
      <c r="F422" s="200">
        <f t="shared" si="239"/>
        <v>8.5054439009092579</v>
      </c>
      <c r="G422" s="200">
        <f t="shared" si="239"/>
        <v>10.490292662851038</v>
      </c>
      <c r="H422" s="200">
        <f t="shared" si="239"/>
        <v>9.0681523571393452</v>
      </c>
      <c r="I422" s="200">
        <f t="shared" si="239"/>
        <v>2.6240296287202547</v>
      </c>
      <c r="J422" s="200">
        <f t="shared" si="239"/>
        <v>0.97837416696723833</v>
      </c>
      <c r="K422" s="200">
        <f t="shared" si="239"/>
        <v>0</v>
      </c>
      <c r="L422" s="200">
        <f t="shared" si="239"/>
        <v>0</v>
      </c>
      <c r="M422" s="200">
        <f t="shared" si="239"/>
        <v>0</v>
      </c>
      <c r="N422" s="200">
        <f t="shared" si="239"/>
        <v>0</v>
      </c>
      <c r="O422" s="200">
        <f t="shared" si="239"/>
        <v>0</v>
      </c>
      <c r="P422" s="200">
        <f t="shared" si="239"/>
        <v>0</v>
      </c>
      <c r="Q422" s="200">
        <f t="shared" si="239"/>
        <v>0</v>
      </c>
      <c r="R422" s="200">
        <f t="shared" si="239"/>
        <v>0</v>
      </c>
      <c r="S422" s="200">
        <f t="shared" si="239"/>
        <v>0</v>
      </c>
      <c r="T422" s="200">
        <f t="shared" si="239"/>
        <v>0</v>
      </c>
      <c r="U422" s="200">
        <f t="shared" si="239"/>
        <v>0</v>
      </c>
      <c r="V422" s="200">
        <f t="shared" si="239"/>
        <v>0</v>
      </c>
      <c r="W422" s="200">
        <f t="shared" si="239"/>
        <v>0</v>
      </c>
      <c r="X422" s="200">
        <f t="shared" si="239"/>
        <v>0</v>
      </c>
      <c r="Y422" s="200">
        <f t="shared" si="239"/>
        <v>0</v>
      </c>
      <c r="Z422" s="200">
        <f t="shared" si="239"/>
        <v>0</v>
      </c>
      <c r="AA422" s="200">
        <f t="shared" si="239"/>
        <v>0</v>
      </c>
      <c r="AB422" s="200">
        <f t="shared" si="239"/>
        <v>0</v>
      </c>
      <c r="AC422" s="200">
        <f t="shared" si="239"/>
        <v>0</v>
      </c>
      <c r="AD422" s="200">
        <f t="shared" si="239"/>
        <v>0</v>
      </c>
      <c r="AE422" s="200">
        <f t="shared" si="239"/>
        <v>0</v>
      </c>
      <c r="AF422" s="200">
        <f t="shared" si="239"/>
        <v>0</v>
      </c>
      <c r="AG422" s="200">
        <f t="shared" si="239"/>
        <v>0</v>
      </c>
      <c r="AH422" s="200">
        <f t="shared" si="239"/>
        <v>0</v>
      </c>
      <c r="AI422" s="200">
        <f t="shared" si="239"/>
        <v>0</v>
      </c>
      <c r="AJ422" s="205">
        <f t="shared" si="239"/>
        <v>0</v>
      </c>
    </row>
    <row r="423" spans="1:36" x14ac:dyDescent="0.3">
      <c r="A423" s="7" t="s">
        <v>252</v>
      </c>
      <c r="B423" s="76" t="s">
        <v>529</v>
      </c>
      <c r="C423" s="207">
        <f t="shared" ref="C423:AJ423" si="240">+C335*C480</f>
        <v>53.070442841956286</v>
      </c>
      <c r="D423" s="199">
        <f t="shared" si="240"/>
        <v>33.618670765132499</v>
      </c>
      <c r="E423" s="199">
        <f t="shared" si="240"/>
        <v>48.809324961397763</v>
      </c>
      <c r="F423" s="199">
        <f t="shared" si="240"/>
        <v>37.358099746189808</v>
      </c>
      <c r="G423" s="199">
        <f t="shared" si="240"/>
        <v>54.464862276353834</v>
      </c>
      <c r="H423" s="199">
        <f t="shared" si="240"/>
        <v>48.796673609141955</v>
      </c>
      <c r="I423" s="199">
        <f t="shared" si="240"/>
        <v>57.386736974553003</v>
      </c>
      <c r="J423" s="199">
        <f t="shared" si="240"/>
        <v>60.137903227335933</v>
      </c>
      <c r="K423" s="199">
        <f t="shared" si="240"/>
        <v>62.863117784230873</v>
      </c>
      <c r="L423" s="199">
        <f t="shared" si="240"/>
        <v>65.557143098379143</v>
      </c>
      <c r="M423" s="199">
        <f t="shared" si="240"/>
        <v>68.244996005063726</v>
      </c>
      <c r="N423" s="199">
        <f t="shared" si="240"/>
        <v>70.905639854894048</v>
      </c>
      <c r="O423" s="199">
        <f t="shared" si="240"/>
        <v>73.535070552135352</v>
      </c>
      <c r="P423" s="199">
        <f t="shared" si="240"/>
        <v>76.129404690948078</v>
      </c>
      <c r="Q423" s="199">
        <f t="shared" si="240"/>
        <v>80.573631010574189</v>
      </c>
      <c r="R423" s="199">
        <f t="shared" si="240"/>
        <v>84.967395263312326</v>
      </c>
      <c r="S423" s="199">
        <f t="shared" si="240"/>
        <v>89.296366725346331</v>
      </c>
      <c r="T423" s="199">
        <f t="shared" si="240"/>
        <v>93.543655999738888</v>
      </c>
      <c r="U423" s="199">
        <f t="shared" si="240"/>
        <v>97.713597028776704</v>
      </c>
      <c r="V423" s="199">
        <f t="shared" si="240"/>
        <v>101.80660431798603</v>
      </c>
      <c r="W423" s="199">
        <f t="shared" si="240"/>
        <v>105.80137109577888</v>
      </c>
      <c r="X423" s="199">
        <f t="shared" si="240"/>
        <v>109.69336219578072</v>
      </c>
      <c r="Y423" s="199">
        <f t="shared" si="240"/>
        <v>113.4760119830534</v>
      </c>
      <c r="Z423" s="199">
        <f t="shared" si="240"/>
        <v>117.1439418291143</v>
      </c>
      <c r="AA423" s="199">
        <f t="shared" si="240"/>
        <v>120.86153532355115</v>
      </c>
      <c r="AB423" s="199">
        <f t="shared" si="240"/>
        <v>124.51691179056199</v>
      </c>
      <c r="AC423" s="199">
        <f t="shared" si="240"/>
        <v>128.1061889725874</v>
      </c>
      <c r="AD423" s="199">
        <f t="shared" si="240"/>
        <v>131.62108431090795</v>
      </c>
      <c r="AE423" s="199">
        <f t="shared" si="240"/>
        <v>135.05375056199003</v>
      </c>
      <c r="AF423" s="199">
        <f t="shared" si="240"/>
        <v>138.40454788910412</v>
      </c>
      <c r="AG423" s="199">
        <f t="shared" si="240"/>
        <v>141.66661493875753</v>
      </c>
      <c r="AH423" s="199">
        <f t="shared" si="240"/>
        <v>144.83813345717502</v>
      </c>
      <c r="AI423" s="199">
        <f t="shared" si="240"/>
        <v>147.91165320677536</v>
      </c>
      <c r="AJ423" s="203">
        <f t="shared" si="240"/>
        <v>150.88880801075194</v>
      </c>
    </row>
    <row r="424" spans="1:36" x14ac:dyDescent="0.3">
      <c r="A424" s="7" t="s">
        <v>253</v>
      </c>
      <c r="B424" s="76" t="s">
        <v>529</v>
      </c>
      <c r="C424" s="209">
        <f t="shared" ref="C424:AJ424" si="241">+C336*C489</f>
        <v>2845.8545739389115</v>
      </c>
      <c r="D424" s="201">
        <f t="shared" si="241"/>
        <v>2985.3647850497528</v>
      </c>
      <c r="E424" s="201">
        <f t="shared" si="241"/>
        <v>2751.2544077466082</v>
      </c>
      <c r="F424" s="201">
        <f t="shared" si="241"/>
        <v>2927.9092468642875</v>
      </c>
      <c r="G424" s="201">
        <f t="shared" si="241"/>
        <v>3338.0983539228491</v>
      </c>
      <c r="H424" s="201">
        <f t="shared" si="241"/>
        <v>2717.2218928188599</v>
      </c>
      <c r="I424" s="201">
        <f t="shared" si="241"/>
        <v>3398.9734812344368</v>
      </c>
      <c r="J424" s="201">
        <f t="shared" si="241"/>
        <v>3862.9425757333279</v>
      </c>
      <c r="K424" s="201">
        <f t="shared" si="241"/>
        <v>4312.2004240389397</v>
      </c>
      <c r="L424" s="201">
        <f t="shared" si="241"/>
        <v>4744.212350200095</v>
      </c>
      <c r="M424" s="201">
        <f t="shared" si="241"/>
        <v>5158.9636286572995</v>
      </c>
      <c r="N424" s="201">
        <f t="shared" si="241"/>
        <v>5553.383790643059</v>
      </c>
      <c r="O424" s="201">
        <f t="shared" si="241"/>
        <v>5925.7590364387497</v>
      </c>
      <c r="P424" s="201">
        <f t="shared" si="241"/>
        <v>6274.5638324204974</v>
      </c>
      <c r="Q424" s="201">
        <f t="shared" si="241"/>
        <v>6756.8422211322331</v>
      </c>
      <c r="R424" s="201">
        <f t="shared" si="241"/>
        <v>7216.4068767967365</v>
      </c>
      <c r="S424" s="201">
        <f t="shared" si="241"/>
        <v>7649.3754650532055</v>
      </c>
      <c r="T424" s="201">
        <f t="shared" si="241"/>
        <v>8051.9722258353031</v>
      </c>
      <c r="U424" s="201">
        <f t="shared" si="241"/>
        <v>8422.5804803546434</v>
      </c>
      <c r="V424" s="201">
        <f t="shared" si="241"/>
        <v>8759.5728938310403</v>
      </c>
      <c r="W424" s="201">
        <f t="shared" si="241"/>
        <v>9059.7489920348726</v>
      </c>
      <c r="X424" s="201">
        <f t="shared" si="241"/>
        <v>9321.6457581996528</v>
      </c>
      <c r="Y424" s="201">
        <f t="shared" si="241"/>
        <v>9543.9040021425426</v>
      </c>
      <c r="Z424" s="201">
        <f t="shared" si="241"/>
        <v>9725.5293144876396</v>
      </c>
      <c r="AA424" s="201">
        <f t="shared" si="241"/>
        <v>9879.6530059861234</v>
      </c>
      <c r="AB424" s="201">
        <f t="shared" si="241"/>
        <v>9996.4710957405805</v>
      </c>
      <c r="AC424" s="201">
        <f t="shared" si="241"/>
        <v>10075.419425086722</v>
      </c>
      <c r="AD424" s="201">
        <f t="shared" si="241"/>
        <v>10115.745718720105</v>
      </c>
      <c r="AE424" s="201">
        <f t="shared" si="241"/>
        <v>10116.908640303742</v>
      </c>
      <c r="AF424" s="201">
        <f t="shared" si="241"/>
        <v>10079.140012982723</v>
      </c>
      <c r="AG424" s="201">
        <f t="shared" si="241"/>
        <v>10002.264269677426</v>
      </c>
      <c r="AH424" s="201">
        <f t="shared" si="241"/>
        <v>9886.6097077258219</v>
      </c>
      <c r="AI424" s="201">
        <f t="shared" si="241"/>
        <v>9732.2429751064174</v>
      </c>
      <c r="AJ424" s="202">
        <f t="shared" si="241"/>
        <v>9539.9652544091423</v>
      </c>
    </row>
    <row r="425" spans="1:36" x14ac:dyDescent="0.3">
      <c r="A425" s="7" t="s">
        <v>254</v>
      </c>
      <c r="B425" s="76" t="s">
        <v>529</v>
      </c>
      <c r="C425" s="206">
        <f t="shared" ref="C425:AJ425" si="242">+C337*C446</f>
        <v>0</v>
      </c>
      <c r="D425" s="198">
        <f t="shared" si="242"/>
        <v>0</v>
      </c>
      <c r="E425" s="198">
        <f t="shared" si="242"/>
        <v>0</v>
      </c>
      <c r="F425" s="198">
        <f t="shared" si="242"/>
        <v>0</v>
      </c>
      <c r="G425" s="198">
        <f t="shared" si="242"/>
        <v>0</v>
      </c>
      <c r="H425" s="198">
        <f t="shared" si="242"/>
        <v>0</v>
      </c>
      <c r="I425" s="198">
        <f t="shared" si="242"/>
        <v>0</v>
      </c>
      <c r="J425" s="198">
        <f t="shared" si="242"/>
        <v>0</v>
      </c>
      <c r="K425" s="198">
        <f t="shared" si="242"/>
        <v>0</v>
      </c>
      <c r="L425" s="198">
        <f t="shared" si="242"/>
        <v>0</v>
      </c>
      <c r="M425" s="198">
        <f t="shared" si="242"/>
        <v>0</v>
      </c>
      <c r="N425" s="198">
        <f t="shared" si="242"/>
        <v>0</v>
      </c>
      <c r="O425" s="198">
        <f t="shared" si="242"/>
        <v>0</v>
      </c>
      <c r="P425" s="198">
        <f t="shared" si="242"/>
        <v>0</v>
      </c>
      <c r="Q425" s="198">
        <f t="shared" si="242"/>
        <v>0</v>
      </c>
      <c r="R425" s="198">
        <f t="shared" si="242"/>
        <v>0</v>
      </c>
      <c r="S425" s="198">
        <f t="shared" si="242"/>
        <v>0</v>
      </c>
      <c r="T425" s="198">
        <f t="shared" si="242"/>
        <v>0</v>
      </c>
      <c r="U425" s="198">
        <f t="shared" si="242"/>
        <v>0</v>
      </c>
      <c r="V425" s="198">
        <f t="shared" si="242"/>
        <v>0</v>
      </c>
      <c r="W425" s="198">
        <f t="shared" si="242"/>
        <v>0</v>
      </c>
      <c r="X425" s="198">
        <f t="shared" si="242"/>
        <v>0</v>
      </c>
      <c r="Y425" s="198">
        <f t="shared" si="242"/>
        <v>0</v>
      </c>
      <c r="Z425" s="198">
        <f t="shared" si="242"/>
        <v>0</v>
      </c>
      <c r="AA425" s="198">
        <f t="shared" si="242"/>
        <v>0</v>
      </c>
      <c r="AB425" s="198">
        <f t="shared" si="242"/>
        <v>0</v>
      </c>
      <c r="AC425" s="198">
        <f t="shared" si="242"/>
        <v>0</v>
      </c>
      <c r="AD425" s="198">
        <f t="shared" si="242"/>
        <v>0</v>
      </c>
      <c r="AE425" s="198">
        <f t="shared" si="242"/>
        <v>0</v>
      </c>
      <c r="AF425" s="198">
        <f t="shared" si="242"/>
        <v>0</v>
      </c>
      <c r="AG425" s="198">
        <f t="shared" si="242"/>
        <v>0</v>
      </c>
      <c r="AH425" s="198">
        <f t="shared" si="242"/>
        <v>0</v>
      </c>
      <c r="AI425" s="198">
        <f t="shared" si="242"/>
        <v>0</v>
      </c>
      <c r="AJ425" s="204">
        <f t="shared" si="242"/>
        <v>0</v>
      </c>
    </row>
    <row r="426" spans="1:36" x14ac:dyDescent="0.3">
      <c r="A426" s="7" t="s">
        <v>255</v>
      </c>
      <c r="B426" s="76" t="s">
        <v>529</v>
      </c>
      <c r="C426" s="208">
        <f t="shared" ref="C426:AJ426" si="243">+(C338/2)*(C446)+(C338/2)*(C447)</f>
        <v>0</v>
      </c>
      <c r="D426" s="200">
        <f t="shared" si="243"/>
        <v>0</v>
      </c>
      <c r="E426" s="200">
        <f t="shared" si="243"/>
        <v>0</v>
      </c>
      <c r="F426" s="200">
        <f t="shared" si="243"/>
        <v>0</v>
      </c>
      <c r="G426" s="200">
        <f t="shared" si="243"/>
        <v>0</v>
      </c>
      <c r="H426" s="200">
        <f t="shared" si="243"/>
        <v>0</v>
      </c>
      <c r="I426" s="200">
        <f t="shared" si="243"/>
        <v>0</v>
      </c>
      <c r="J426" s="200">
        <f t="shared" si="243"/>
        <v>0</v>
      </c>
      <c r="K426" s="200">
        <f t="shared" si="243"/>
        <v>0</v>
      </c>
      <c r="L426" s="200">
        <f t="shared" si="243"/>
        <v>0</v>
      </c>
      <c r="M426" s="200">
        <f t="shared" si="243"/>
        <v>0</v>
      </c>
      <c r="N426" s="200">
        <f t="shared" si="243"/>
        <v>0</v>
      </c>
      <c r="O426" s="200">
        <f t="shared" si="243"/>
        <v>0</v>
      </c>
      <c r="P426" s="200">
        <f t="shared" si="243"/>
        <v>0</v>
      </c>
      <c r="Q426" s="200">
        <f t="shared" si="243"/>
        <v>0</v>
      </c>
      <c r="R426" s="200">
        <f t="shared" si="243"/>
        <v>0</v>
      </c>
      <c r="S426" s="200">
        <f t="shared" si="243"/>
        <v>0</v>
      </c>
      <c r="T426" s="200">
        <f t="shared" si="243"/>
        <v>0</v>
      </c>
      <c r="U426" s="200">
        <f t="shared" si="243"/>
        <v>0</v>
      </c>
      <c r="V426" s="200">
        <f t="shared" si="243"/>
        <v>0</v>
      </c>
      <c r="W426" s="200">
        <f t="shared" si="243"/>
        <v>0</v>
      </c>
      <c r="X426" s="200">
        <f t="shared" si="243"/>
        <v>0</v>
      </c>
      <c r="Y426" s="200">
        <f t="shared" si="243"/>
        <v>0</v>
      </c>
      <c r="Z426" s="200">
        <f t="shared" si="243"/>
        <v>0</v>
      </c>
      <c r="AA426" s="200">
        <f t="shared" si="243"/>
        <v>0</v>
      </c>
      <c r="AB426" s="200">
        <f t="shared" si="243"/>
        <v>0</v>
      </c>
      <c r="AC426" s="200">
        <f t="shared" si="243"/>
        <v>0</v>
      </c>
      <c r="AD426" s="200">
        <f t="shared" si="243"/>
        <v>0</v>
      </c>
      <c r="AE426" s="200">
        <f t="shared" si="243"/>
        <v>0</v>
      </c>
      <c r="AF426" s="200">
        <f t="shared" si="243"/>
        <v>0</v>
      </c>
      <c r="AG426" s="200">
        <f t="shared" si="243"/>
        <v>0</v>
      </c>
      <c r="AH426" s="200">
        <f t="shared" si="243"/>
        <v>0</v>
      </c>
      <c r="AI426" s="200">
        <f t="shared" si="243"/>
        <v>0</v>
      </c>
      <c r="AJ426" s="205">
        <f t="shared" si="243"/>
        <v>0</v>
      </c>
    </row>
    <row r="427" spans="1:36" x14ac:dyDescent="0.3">
      <c r="A427" s="7" t="s">
        <v>256</v>
      </c>
      <c r="B427" s="76" t="s">
        <v>529</v>
      </c>
      <c r="C427" s="206">
        <f t="shared" ref="C427:AJ427" si="244">+(C339/2)*(C452)+(C339/2)*(C453)</f>
        <v>13228.484049870154</v>
      </c>
      <c r="D427" s="198">
        <f t="shared" si="244"/>
        <v>11542.06553070422</v>
      </c>
      <c r="E427" s="198">
        <f t="shared" si="244"/>
        <v>11024.077010092389</v>
      </c>
      <c r="F427" s="198">
        <f t="shared" si="244"/>
        <v>10461.961786704198</v>
      </c>
      <c r="G427" s="198">
        <f t="shared" si="244"/>
        <v>8095.908968638314</v>
      </c>
      <c r="H427" s="198">
        <f t="shared" si="244"/>
        <v>11627.939569609442</v>
      </c>
      <c r="I427" s="198">
        <f t="shared" si="244"/>
        <v>12625.874043236323</v>
      </c>
      <c r="J427" s="198">
        <f t="shared" si="244"/>
        <v>12191.286957004</v>
      </c>
      <c r="K427" s="198">
        <f t="shared" si="244"/>
        <v>11730.206068318977</v>
      </c>
      <c r="L427" s="198">
        <f t="shared" si="244"/>
        <v>11246.62202852024</v>
      </c>
      <c r="M427" s="198">
        <f t="shared" si="244"/>
        <v>10749.055461016243</v>
      </c>
      <c r="N427" s="198">
        <f t="shared" si="244"/>
        <v>10237.570545760904</v>
      </c>
      <c r="O427" s="198">
        <f t="shared" si="244"/>
        <v>9715.2077809866059</v>
      </c>
      <c r="P427" s="198">
        <f t="shared" si="244"/>
        <v>9184.8348307721517</v>
      </c>
      <c r="Q427" s="198">
        <f t="shared" si="244"/>
        <v>8974.321495982942</v>
      </c>
      <c r="R427" s="198">
        <f t="shared" si="244"/>
        <v>8716.8058216989757</v>
      </c>
      <c r="S427" s="198">
        <f t="shared" si="244"/>
        <v>8415.7717953309784</v>
      </c>
      <c r="T427" s="198">
        <f t="shared" si="244"/>
        <v>8074.506382361471</v>
      </c>
      <c r="U427" s="198">
        <f t="shared" si="244"/>
        <v>7698.0584212884442</v>
      </c>
      <c r="V427" s="198">
        <f t="shared" si="244"/>
        <v>7290.6581767732041</v>
      </c>
      <c r="W427" s="198">
        <f t="shared" si="244"/>
        <v>6854.7540987249104</v>
      </c>
      <c r="X427" s="198">
        <f t="shared" si="244"/>
        <v>6393.9994250543668</v>
      </c>
      <c r="Y427" s="198">
        <f t="shared" si="244"/>
        <v>5911.7195751597865</v>
      </c>
      <c r="Z427" s="198">
        <f t="shared" si="244"/>
        <v>5411.139213099219</v>
      </c>
      <c r="AA427" s="198">
        <f t="shared" si="244"/>
        <v>4882.4700558609766</v>
      </c>
      <c r="AB427" s="198">
        <f t="shared" si="244"/>
        <v>4345.827647435276</v>
      </c>
      <c r="AC427" s="198">
        <f t="shared" si="244"/>
        <v>3803.3501412290207</v>
      </c>
      <c r="AD427" s="198">
        <f t="shared" si="244"/>
        <v>3256.9537785548127</v>
      </c>
      <c r="AE427" s="198">
        <f t="shared" si="244"/>
        <v>2708.5395413527117</v>
      </c>
      <c r="AF427" s="198">
        <f t="shared" si="244"/>
        <v>2160.0999727595749</v>
      </c>
      <c r="AG427" s="198">
        <f t="shared" si="244"/>
        <v>1613.3670208961294</v>
      </c>
      <c r="AH427" s="198">
        <f t="shared" si="244"/>
        <v>1070.062005334637</v>
      </c>
      <c r="AI427" s="198">
        <f t="shared" si="244"/>
        <v>531.76006883421474</v>
      </c>
      <c r="AJ427" s="204">
        <f t="shared" si="244"/>
        <v>0</v>
      </c>
    </row>
    <row r="428" spans="1:36" x14ac:dyDescent="0.3">
      <c r="A428" s="7" t="s">
        <v>257</v>
      </c>
      <c r="B428" s="76" t="s">
        <v>529</v>
      </c>
      <c r="C428" s="207">
        <f t="shared" ref="C428:AJ428" si="245">+C340*C452</f>
        <v>0</v>
      </c>
      <c r="D428" s="199">
        <f t="shared" si="245"/>
        <v>0</v>
      </c>
      <c r="E428" s="199">
        <f t="shared" si="245"/>
        <v>0</v>
      </c>
      <c r="F428" s="199">
        <f t="shared" si="245"/>
        <v>0</v>
      </c>
      <c r="G428" s="199">
        <f t="shared" si="245"/>
        <v>0</v>
      </c>
      <c r="H428" s="199">
        <f t="shared" si="245"/>
        <v>0</v>
      </c>
      <c r="I428" s="199">
        <f t="shared" si="245"/>
        <v>0</v>
      </c>
      <c r="J428" s="199">
        <f t="shared" si="245"/>
        <v>0</v>
      </c>
      <c r="K428" s="199">
        <f t="shared" si="245"/>
        <v>0</v>
      </c>
      <c r="L428" s="199">
        <f t="shared" si="245"/>
        <v>0</v>
      </c>
      <c r="M428" s="199">
        <f t="shared" si="245"/>
        <v>0</v>
      </c>
      <c r="N428" s="199">
        <f t="shared" si="245"/>
        <v>0</v>
      </c>
      <c r="O428" s="199">
        <f t="shared" si="245"/>
        <v>0</v>
      </c>
      <c r="P428" s="199">
        <f t="shared" si="245"/>
        <v>0</v>
      </c>
      <c r="Q428" s="199">
        <f t="shared" si="245"/>
        <v>0</v>
      </c>
      <c r="R428" s="199">
        <f t="shared" si="245"/>
        <v>0</v>
      </c>
      <c r="S428" s="199">
        <f t="shared" si="245"/>
        <v>0</v>
      </c>
      <c r="T428" s="199">
        <f t="shared" si="245"/>
        <v>0</v>
      </c>
      <c r="U428" s="199">
        <f t="shared" si="245"/>
        <v>0</v>
      </c>
      <c r="V428" s="199">
        <f t="shared" si="245"/>
        <v>0</v>
      </c>
      <c r="W428" s="199">
        <f t="shared" si="245"/>
        <v>0</v>
      </c>
      <c r="X428" s="199">
        <f t="shared" si="245"/>
        <v>0</v>
      </c>
      <c r="Y428" s="199">
        <f t="shared" si="245"/>
        <v>0</v>
      </c>
      <c r="Z428" s="199">
        <f t="shared" si="245"/>
        <v>0</v>
      </c>
      <c r="AA428" s="199">
        <f t="shared" si="245"/>
        <v>0</v>
      </c>
      <c r="AB428" s="199">
        <f t="shared" si="245"/>
        <v>0</v>
      </c>
      <c r="AC428" s="199">
        <f t="shared" si="245"/>
        <v>0</v>
      </c>
      <c r="AD428" s="199">
        <f t="shared" si="245"/>
        <v>0</v>
      </c>
      <c r="AE428" s="199">
        <f t="shared" si="245"/>
        <v>0</v>
      </c>
      <c r="AF428" s="199">
        <f t="shared" si="245"/>
        <v>0</v>
      </c>
      <c r="AG428" s="199">
        <f t="shared" si="245"/>
        <v>0</v>
      </c>
      <c r="AH428" s="199">
        <f t="shared" si="245"/>
        <v>0</v>
      </c>
      <c r="AI428" s="199">
        <f t="shared" si="245"/>
        <v>0</v>
      </c>
      <c r="AJ428" s="203">
        <f t="shared" si="245"/>
        <v>0</v>
      </c>
    </row>
    <row r="429" spans="1:36" x14ac:dyDescent="0.3">
      <c r="A429" s="7" t="s">
        <v>258</v>
      </c>
      <c r="B429" s="76" t="s">
        <v>529</v>
      </c>
      <c r="C429" s="207">
        <f t="shared" ref="C429:AJ429" si="246">+C341*C459</f>
        <v>0</v>
      </c>
      <c r="D429" s="199">
        <f t="shared" si="246"/>
        <v>0.10047360080542292</v>
      </c>
      <c r="E429" s="199">
        <f t="shared" si="246"/>
        <v>1.3032670185587292</v>
      </c>
      <c r="F429" s="199">
        <f t="shared" si="246"/>
        <v>1.5158481908043764</v>
      </c>
      <c r="G429" s="199">
        <f t="shared" si="246"/>
        <v>0</v>
      </c>
      <c r="H429" s="199">
        <f t="shared" si="246"/>
        <v>0.18710938363740215</v>
      </c>
      <c r="I429" s="199">
        <f t="shared" si="246"/>
        <v>0</v>
      </c>
      <c r="J429" s="199">
        <f t="shared" si="246"/>
        <v>0</v>
      </c>
      <c r="K429" s="199">
        <f t="shared" si="246"/>
        <v>0</v>
      </c>
      <c r="L429" s="199">
        <f t="shared" si="246"/>
        <v>0</v>
      </c>
      <c r="M429" s="199">
        <f t="shared" si="246"/>
        <v>0</v>
      </c>
      <c r="N429" s="199">
        <f t="shared" si="246"/>
        <v>0</v>
      </c>
      <c r="O429" s="199">
        <f t="shared" si="246"/>
        <v>0</v>
      </c>
      <c r="P429" s="199">
        <f t="shared" si="246"/>
        <v>0</v>
      </c>
      <c r="Q429" s="199">
        <f t="shared" si="246"/>
        <v>0</v>
      </c>
      <c r="R429" s="199">
        <f t="shared" si="246"/>
        <v>0</v>
      </c>
      <c r="S429" s="199">
        <f t="shared" si="246"/>
        <v>0</v>
      </c>
      <c r="T429" s="199">
        <f t="shared" si="246"/>
        <v>0</v>
      </c>
      <c r="U429" s="199">
        <f t="shared" si="246"/>
        <v>0</v>
      </c>
      <c r="V429" s="199">
        <f t="shared" si="246"/>
        <v>0</v>
      </c>
      <c r="W429" s="199">
        <f t="shared" si="246"/>
        <v>0</v>
      </c>
      <c r="X429" s="199">
        <f t="shared" si="246"/>
        <v>0</v>
      </c>
      <c r="Y429" s="199">
        <f t="shared" si="246"/>
        <v>0</v>
      </c>
      <c r="Z429" s="199">
        <f t="shared" si="246"/>
        <v>0</v>
      </c>
      <c r="AA429" s="199">
        <f t="shared" si="246"/>
        <v>0</v>
      </c>
      <c r="AB429" s="199">
        <f t="shared" si="246"/>
        <v>0</v>
      </c>
      <c r="AC429" s="199">
        <f t="shared" si="246"/>
        <v>0</v>
      </c>
      <c r="AD429" s="199">
        <f t="shared" si="246"/>
        <v>0</v>
      </c>
      <c r="AE429" s="199">
        <f t="shared" si="246"/>
        <v>0</v>
      </c>
      <c r="AF429" s="199">
        <f t="shared" si="246"/>
        <v>0</v>
      </c>
      <c r="AG429" s="199">
        <f t="shared" si="246"/>
        <v>0</v>
      </c>
      <c r="AH429" s="199">
        <f t="shared" si="246"/>
        <v>0</v>
      </c>
      <c r="AI429" s="199">
        <f t="shared" si="246"/>
        <v>0</v>
      </c>
      <c r="AJ429" s="203">
        <f t="shared" si="246"/>
        <v>0</v>
      </c>
    </row>
    <row r="430" spans="1:36" x14ac:dyDescent="0.3">
      <c r="A430" s="7" t="s">
        <v>259</v>
      </c>
      <c r="B430" s="76" t="s">
        <v>529</v>
      </c>
      <c r="C430" s="208">
        <f t="shared" ref="C430:AJ430" si="247">+C342*C458</f>
        <v>12.64146562956895</v>
      </c>
      <c r="D430" s="200">
        <f t="shared" si="247"/>
        <v>5.4378545502579403</v>
      </c>
      <c r="E430" s="200">
        <f t="shared" si="247"/>
        <v>3.8637360743396418</v>
      </c>
      <c r="F430" s="200">
        <f t="shared" si="247"/>
        <v>3.691061526201985</v>
      </c>
      <c r="G430" s="200">
        <f t="shared" si="247"/>
        <v>1.0633390240207714</v>
      </c>
      <c r="H430" s="200">
        <f t="shared" si="247"/>
        <v>0</v>
      </c>
      <c r="I430" s="200">
        <f t="shared" si="247"/>
        <v>0</v>
      </c>
      <c r="J430" s="200">
        <f t="shared" si="247"/>
        <v>0</v>
      </c>
      <c r="K430" s="200">
        <f t="shared" si="247"/>
        <v>0</v>
      </c>
      <c r="L430" s="200">
        <f t="shared" si="247"/>
        <v>0</v>
      </c>
      <c r="M430" s="200">
        <f t="shared" si="247"/>
        <v>0</v>
      </c>
      <c r="N430" s="200">
        <f t="shared" si="247"/>
        <v>0</v>
      </c>
      <c r="O430" s="200">
        <f t="shared" si="247"/>
        <v>0</v>
      </c>
      <c r="P430" s="200">
        <f t="shared" si="247"/>
        <v>0</v>
      </c>
      <c r="Q430" s="200">
        <f t="shared" si="247"/>
        <v>0</v>
      </c>
      <c r="R430" s="200">
        <f t="shared" si="247"/>
        <v>0</v>
      </c>
      <c r="S430" s="200">
        <f t="shared" si="247"/>
        <v>0</v>
      </c>
      <c r="T430" s="200">
        <f t="shared" si="247"/>
        <v>0</v>
      </c>
      <c r="U430" s="200">
        <f t="shared" si="247"/>
        <v>0</v>
      </c>
      <c r="V430" s="200">
        <f t="shared" si="247"/>
        <v>0</v>
      </c>
      <c r="W430" s="200">
        <f t="shared" si="247"/>
        <v>0</v>
      </c>
      <c r="X430" s="200">
        <f t="shared" si="247"/>
        <v>0</v>
      </c>
      <c r="Y430" s="200">
        <f t="shared" si="247"/>
        <v>0</v>
      </c>
      <c r="Z430" s="200">
        <f t="shared" si="247"/>
        <v>0</v>
      </c>
      <c r="AA430" s="200">
        <f t="shared" si="247"/>
        <v>0</v>
      </c>
      <c r="AB430" s="200">
        <f t="shared" si="247"/>
        <v>0</v>
      </c>
      <c r="AC430" s="200">
        <f t="shared" si="247"/>
        <v>0</v>
      </c>
      <c r="AD430" s="200">
        <f t="shared" si="247"/>
        <v>0</v>
      </c>
      <c r="AE430" s="200">
        <f t="shared" si="247"/>
        <v>0</v>
      </c>
      <c r="AF430" s="200">
        <f t="shared" si="247"/>
        <v>0</v>
      </c>
      <c r="AG430" s="200">
        <f t="shared" si="247"/>
        <v>0</v>
      </c>
      <c r="AH430" s="200">
        <f t="shared" si="247"/>
        <v>0</v>
      </c>
      <c r="AI430" s="200">
        <f t="shared" si="247"/>
        <v>0</v>
      </c>
      <c r="AJ430" s="205">
        <f t="shared" si="247"/>
        <v>0</v>
      </c>
    </row>
    <row r="431" spans="1:36" x14ac:dyDescent="0.3">
      <c r="A431" s="7" t="s">
        <v>260</v>
      </c>
      <c r="B431" s="76" t="s">
        <v>529</v>
      </c>
      <c r="C431" s="207">
        <f t="shared" ref="C431:AJ431" si="248">+C343*C462</f>
        <v>2306.1612510734358</v>
      </c>
      <c r="D431" s="199">
        <f t="shared" si="248"/>
        <v>2013.0009730019658</v>
      </c>
      <c r="E431" s="199">
        <f t="shared" si="248"/>
        <v>2057.5818769972357</v>
      </c>
      <c r="F431" s="199">
        <f t="shared" si="248"/>
        <v>1906.9661650564335</v>
      </c>
      <c r="G431" s="199">
        <f t="shared" si="248"/>
        <v>1992.8354449264489</v>
      </c>
      <c r="H431" s="199">
        <f t="shared" si="248"/>
        <v>1293.1689864164216</v>
      </c>
      <c r="I431" s="199">
        <f t="shared" si="248"/>
        <v>1378.3471131542397</v>
      </c>
      <c r="J431" s="199">
        <f t="shared" si="248"/>
        <v>1361.6065119788639</v>
      </c>
      <c r="K431" s="199">
        <f t="shared" si="248"/>
        <v>1342.1230741309521</v>
      </c>
      <c r="L431" s="199">
        <f t="shared" si="248"/>
        <v>1320.1520877374583</v>
      </c>
      <c r="M431" s="199">
        <f t="shared" si="248"/>
        <v>1296.5083611837383</v>
      </c>
      <c r="N431" s="199">
        <f t="shared" si="248"/>
        <v>1271.0374584840747</v>
      </c>
      <c r="O431" s="199">
        <f t="shared" si="248"/>
        <v>1243.9353795618574</v>
      </c>
      <c r="P431" s="199">
        <f t="shared" si="248"/>
        <v>1215.387976242012</v>
      </c>
      <c r="Q431" s="199">
        <f t="shared" si="248"/>
        <v>1230.1434979095397</v>
      </c>
      <c r="R431" s="199">
        <f t="shared" si="248"/>
        <v>1240.9385460964897</v>
      </c>
      <c r="S431" s="199">
        <f t="shared" si="248"/>
        <v>1247.92750977691</v>
      </c>
      <c r="T431" s="199">
        <f t="shared" si="248"/>
        <v>1251.2330446683313</v>
      </c>
      <c r="U431" s="199">
        <f t="shared" si="248"/>
        <v>1251.2571544217355</v>
      </c>
      <c r="V431" s="199">
        <f t="shared" si="248"/>
        <v>1248.3138580467905</v>
      </c>
      <c r="W431" s="199">
        <f t="shared" si="248"/>
        <v>1242.4344788605954</v>
      </c>
      <c r="X431" s="199">
        <f t="shared" si="248"/>
        <v>1233.8571173178041</v>
      </c>
      <c r="Y431" s="199">
        <f t="shared" si="248"/>
        <v>1222.7820091984624</v>
      </c>
      <c r="Z431" s="199">
        <f t="shared" si="248"/>
        <v>1209.4107243145268</v>
      </c>
      <c r="AA431" s="199">
        <f t="shared" si="248"/>
        <v>1190.8007440065455</v>
      </c>
      <c r="AB431" s="199">
        <f t="shared" si="248"/>
        <v>1170.7869344045696</v>
      </c>
      <c r="AC431" s="199">
        <f t="shared" si="248"/>
        <v>1149.50259762973</v>
      </c>
      <c r="AD431" s="199">
        <f t="shared" si="248"/>
        <v>1127.0359289785665</v>
      </c>
      <c r="AE431" s="199">
        <f t="shared" si="248"/>
        <v>1103.4786606363382</v>
      </c>
      <c r="AF431" s="199">
        <f t="shared" si="248"/>
        <v>1078.9855331857646</v>
      </c>
      <c r="AG431" s="199">
        <f t="shared" si="248"/>
        <v>1053.6446388978677</v>
      </c>
      <c r="AH431" s="199">
        <f t="shared" si="248"/>
        <v>1027.5779170685739</v>
      </c>
      <c r="AI431" s="199">
        <f t="shared" si="248"/>
        <v>1000.8605764330097</v>
      </c>
      <c r="AJ431" s="203">
        <f t="shared" si="248"/>
        <v>973.62554132409218</v>
      </c>
    </row>
    <row r="432" spans="1:36" x14ac:dyDescent="0.3">
      <c r="A432" s="7" t="s">
        <v>261</v>
      </c>
      <c r="B432" s="76" t="s">
        <v>529</v>
      </c>
      <c r="C432" s="209">
        <f t="shared" ref="C432:AJ432" si="249">+C344</f>
        <v>0</v>
      </c>
      <c r="D432" s="201">
        <f t="shared" si="249"/>
        <v>0</v>
      </c>
      <c r="E432" s="201">
        <f t="shared" si="249"/>
        <v>0</v>
      </c>
      <c r="F432" s="201">
        <f t="shared" si="249"/>
        <v>0</v>
      </c>
      <c r="G432" s="201">
        <f t="shared" si="249"/>
        <v>0</v>
      </c>
      <c r="H432" s="201">
        <f t="shared" si="249"/>
        <v>0</v>
      </c>
      <c r="I432" s="201">
        <f t="shared" si="249"/>
        <v>0</v>
      </c>
      <c r="J432" s="201">
        <f t="shared" si="249"/>
        <v>0</v>
      </c>
      <c r="K432" s="201">
        <f t="shared" si="249"/>
        <v>0</v>
      </c>
      <c r="L432" s="201">
        <f t="shared" si="249"/>
        <v>0</v>
      </c>
      <c r="M432" s="201">
        <f t="shared" si="249"/>
        <v>0</v>
      </c>
      <c r="N432" s="201">
        <f t="shared" si="249"/>
        <v>0</v>
      </c>
      <c r="O432" s="201">
        <f t="shared" si="249"/>
        <v>0</v>
      </c>
      <c r="P432" s="201">
        <f t="shared" si="249"/>
        <v>0</v>
      </c>
      <c r="Q432" s="201">
        <f t="shared" si="249"/>
        <v>0</v>
      </c>
      <c r="R432" s="201">
        <f t="shared" si="249"/>
        <v>0</v>
      </c>
      <c r="S432" s="201">
        <f t="shared" si="249"/>
        <v>0</v>
      </c>
      <c r="T432" s="201">
        <f t="shared" si="249"/>
        <v>0</v>
      </c>
      <c r="U432" s="201">
        <f t="shared" si="249"/>
        <v>0</v>
      </c>
      <c r="V432" s="201">
        <f t="shared" si="249"/>
        <v>0</v>
      </c>
      <c r="W432" s="201">
        <f t="shared" si="249"/>
        <v>0</v>
      </c>
      <c r="X432" s="201">
        <f t="shared" si="249"/>
        <v>0</v>
      </c>
      <c r="Y432" s="201">
        <f t="shared" si="249"/>
        <v>0</v>
      </c>
      <c r="Z432" s="201">
        <f t="shared" si="249"/>
        <v>0</v>
      </c>
      <c r="AA432" s="201">
        <f t="shared" si="249"/>
        <v>0</v>
      </c>
      <c r="AB432" s="201">
        <f t="shared" si="249"/>
        <v>0</v>
      </c>
      <c r="AC432" s="201">
        <f t="shared" si="249"/>
        <v>3.7692475896732451E-12</v>
      </c>
      <c r="AD432" s="201">
        <f t="shared" si="249"/>
        <v>3.7559653345183915E-12</v>
      </c>
      <c r="AE432" s="201">
        <f t="shared" si="249"/>
        <v>-7.4771164248127776E-12</v>
      </c>
      <c r="AF432" s="201">
        <f t="shared" si="249"/>
        <v>4.0890851143892E-12</v>
      </c>
      <c r="AG432" s="201">
        <f t="shared" si="249"/>
        <v>4.4309442228732889E-12</v>
      </c>
      <c r="AH432" s="201">
        <f t="shared" si="249"/>
        <v>-7.3282189189478739E-12</v>
      </c>
      <c r="AI432" s="201">
        <f t="shared" si="249"/>
        <v>-7.2648128536784767E-12</v>
      </c>
      <c r="AJ432" s="202">
        <f t="shared" si="249"/>
        <v>0</v>
      </c>
    </row>
    <row r="433" spans="1:36" x14ac:dyDescent="0.3">
      <c r="A433" s="7" t="s">
        <v>262</v>
      </c>
      <c r="B433" s="76" t="s">
        <v>529</v>
      </c>
      <c r="C433" s="207">
        <f t="shared" ref="C433:AJ433" si="250">+C345*C478</f>
        <v>3165.1152150125918</v>
      </c>
      <c r="D433" s="199">
        <f t="shared" si="250"/>
        <v>3090.1918742095677</v>
      </c>
      <c r="E433" s="199">
        <f t="shared" si="250"/>
        <v>3178.6279121521784</v>
      </c>
      <c r="F433" s="199">
        <f t="shared" si="250"/>
        <v>3362.7979483645377</v>
      </c>
      <c r="G433" s="199">
        <f t="shared" si="250"/>
        <v>2512.4577032161719</v>
      </c>
      <c r="H433" s="199">
        <f t="shared" si="250"/>
        <v>1489.6522820135663</v>
      </c>
      <c r="I433" s="199">
        <f t="shared" si="250"/>
        <v>1669.5824593895929</v>
      </c>
      <c r="J433" s="199">
        <f t="shared" si="250"/>
        <v>1665.8767421509933</v>
      </c>
      <c r="K433" s="199">
        <f t="shared" si="250"/>
        <v>1658.7386369051094</v>
      </c>
      <c r="L433" s="199">
        <f t="shared" si="250"/>
        <v>1648.3822990701035</v>
      </c>
      <c r="M433" s="199">
        <f t="shared" si="250"/>
        <v>1635.736282225871</v>
      </c>
      <c r="N433" s="199">
        <f t="shared" si="250"/>
        <v>1620.5321410806584</v>
      </c>
      <c r="O433" s="199">
        <f t="shared" si="250"/>
        <v>1602.9411589313113</v>
      </c>
      <c r="P433" s="199">
        <f t="shared" si="250"/>
        <v>1583.1283954046228</v>
      </c>
      <c r="Q433" s="199">
        <f t="shared" si="250"/>
        <v>1619.9489701314344</v>
      </c>
      <c r="R433" s="199">
        <f t="shared" si="250"/>
        <v>1652.3616810257788</v>
      </c>
      <c r="S433" s="199">
        <f t="shared" si="250"/>
        <v>1680.430302074521</v>
      </c>
      <c r="T433" s="199">
        <f t="shared" si="250"/>
        <v>1704.1776677537057</v>
      </c>
      <c r="U433" s="199">
        <f t="shared" si="250"/>
        <v>1724.011881209241</v>
      </c>
      <c r="V433" s="199">
        <f t="shared" si="250"/>
        <v>1740.2368981854993</v>
      </c>
      <c r="W433" s="199">
        <f t="shared" si="250"/>
        <v>1752.7717026646517</v>
      </c>
      <c r="X433" s="199">
        <f t="shared" si="250"/>
        <v>1761.8259012442174</v>
      </c>
      <c r="Y433" s="199">
        <f t="shared" si="250"/>
        <v>1767.5639448314737</v>
      </c>
      <c r="Z433" s="199">
        <f t="shared" si="250"/>
        <v>1770.1597104968198</v>
      </c>
      <c r="AA433" s="199">
        <f t="shared" si="250"/>
        <v>1765.1346394329921</v>
      </c>
      <c r="AB433" s="199">
        <f t="shared" si="250"/>
        <v>1757.9536102747497</v>
      </c>
      <c r="AC433" s="199">
        <f t="shared" si="250"/>
        <v>1748.7361758997602</v>
      </c>
      <c r="AD433" s="199">
        <f t="shared" si="250"/>
        <v>1737.5381160552913</v>
      </c>
      <c r="AE433" s="199">
        <f t="shared" si="250"/>
        <v>1724.4231338088091</v>
      </c>
      <c r="AF433" s="199">
        <f t="shared" si="250"/>
        <v>1709.5576302543068</v>
      </c>
      <c r="AG433" s="199">
        <f t="shared" si="250"/>
        <v>1693.0096331743709</v>
      </c>
      <c r="AH433" s="199">
        <f t="shared" si="250"/>
        <v>1674.905582357238</v>
      </c>
      <c r="AI433" s="199">
        <f t="shared" si="250"/>
        <v>1655.3013611018825</v>
      </c>
      <c r="AJ433" s="203">
        <f t="shared" si="250"/>
        <v>1634.3523943406924</v>
      </c>
    </row>
    <row r="434" spans="1:36" x14ac:dyDescent="0.3">
      <c r="A434" s="11" t="s">
        <v>263</v>
      </c>
      <c r="B434" s="78" t="s">
        <v>529</v>
      </c>
      <c r="C434" s="209">
        <f t="shared" ref="C434:AJ434" si="251">+C346*C485</f>
        <v>9462.8206142451836</v>
      </c>
      <c r="D434" s="201">
        <f t="shared" si="251"/>
        <v>7650.1361556698475</v>
      </c>
      <c r="E434" s="201">
        <f t="shared" si="251"/>
        <v>6612.3069745110679</v>
      </c>
      <c r="F434" s="201">
        <f t="shared" si="251"/>
        <v>6246.3711360605776</v>
      </c>
      <c r="G434" s="201">
        <f t="shared" si="251"/>
        <v>5345.7578897376588</v>
      </c>
      <c r="H434" s="201">
        <f t="shared" si="251"/>
        <v>5927.3973494215161</v>
      </c>
      <c r="I434" s="201">
        <f t="shared" si="251"/>
        <v>7216.4999706317767</v>
      </c>
      <c r="J434" s="201">
        <f t="shared" si="251"/>
        <v>8011.5677605078672</v>
      </c>
      <c r="K434" s="201">
        <f t="shared" si="251"/>
        <v>8757.5689116403282</v>
      </c>
      <c r="L434" s="201">
        <f t="shared" si="251"/>
        <v>9451.1209385042985</v>
      </c>
      <c r="M434" s="201">
        <f t="shared" si="251"/>
        <v>10093.961646197571</v>
      </c>
      <c r="N434" s="201">
        <f t="shared" si="251"/>
        <v>10681.819588445398</v>
      </c>
      <c r="O434" s="201">
        <f t="shared" si="251"/>
        <v>11213.293476960533</v>
      </c>
      <c r="P434" s="201">
        <f t="shared" si="251"/>
        <v>11687.458186795458</v>
      </c>
      <c r="Q434" s="201">
        <f t="shared" si="251"/>
        <v>12558.877678011117</v>
      </c>
      <c r="R434" s="201">
        <f t="shared" si="251"/>
        <v>13393.623065846488</v>
      </c>
      <c r="S434" s="201">
        <f t="shared" si="251"/>
        <v>14185.745415168263</v>
      </c>
      <c r="T434" s="201">
        <f t="shared" si="251"/>
        <v>14929.452944828683</v>
      </c>
      <c r="U434" s="201">
        <f t="shared" si="251"/>
        <v>15622.904317507631</v>
      </c>
      <c r="V434" s="201">
        <f t="shared" si="251"/>
        <v>16264.181640956658</v>
      </c>
      <c r="W434" s="201">
        <f t="shared" si="251"/>
        <v>16848.384862664501</v>
      </c>
      <c r="X434" s="201">
        <f t="shared" si="251"/>
        <v>17373.765296950176</v>
      </c>
      <c r="Y434" s="201">
        <f t="shared" si="251"/>
        <v>17838.690771230416</v>
      </c>
      <c r="Z434" s="201">
        <f t="shared" si="251"/>
        <v>18242.12657657962</v>
      </c>
      <c r="AA434" s="201">
        <f t="shared" si="251"/>
        <v>18534.667532185282</v>
      </c>
      <c r="AB434" s="201">
        <f t="shared" si="251"/>
        <v>18770.240326669951</v>
      </c>
      <c r="AC434" s="201">
        <f t="shared" si="251"/>
        <v>18949.144452194108</v>
      </c>
      <c r="AD434" s="201">
        <f t="shared" si="251"/>
        <v>19071.279659075582</v>
      </c>
      <c r="AE434" s="201">
        <f t="shared" si="251"/>
        <v>19136.88375387017</v>
      </c>
      <c r="AF434" s="201">
        <f t="shared" si="251"/>
        <v>19147.590822302231</v>
      </c>
      <c r="AG434" s="201">
        <f t="shared" si="251"/>
        <v>19104.196482751562</v>
      </c>
      <c r="AH434" s="201">
        <f t="shared" si="251"/>
        <v>19008.376847181476</v>
      </c>
      <c r="AI434" s="201">
        <f t="shared" si="251"/>
        <v>18861.222289148762</v>
      </c>
      <c r="AJ434" s="202">
        <f t="shared" si="251"/>
        <v>18665.14941080055</v>
      </c>
    </row>
    <row r="435" spans="1:36" x14ac:dyDescent="0.3">
      <c r="B435" s="5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row>
    <row r="436" spans="1:36" s="5" customFormat="1" x14ac:dyDescent="0.3">
      <c r="A436" s="16" t="s">
        <v>542</v>
      </c>
      <c r="B436" s="77" t="s">
        <v>529</v>
      </c>
      <c r="C436" s="18">
        <f>+SUM(C425:C426,C407,C400,C385,C348:C353)</f>
        <v>5372.4224206745712</v>
      </c>
      <c r="D436" s="18">
        <f t="shared" ref="D436:AJ436" si="252">+SUM(D425:D426,D407,D400,D385,D348:D353)</f>
        <v>4630.3905527363058</v>
      </c>
      <c r="E436" s="18">
        <f t="shared" si="252"/>
        <v>4685.2654310722855</v>
      </c>
      <c r="F436" s="18">
        <f t="shared" si="252"/>
        <v>4939.9388906102276</v>
      </c>
      <c r="G436" s="18">
        <f t="shared" si="252"/>
        <v>4256.1734883272247</v>
      </c>
      <c r="H436" s="18">
        <f t="shared" si="252"/>
        <v>4588.1802492247152</v>
      </c>
      <c r="I436" s="18">
        <f t="shared" si="252"/>
        <v>4668.0913649712929</v>
      </c>
      <c r="J436" s="18">
        <f t="shared" si="252"/>
        <v>4143.9343478439587</v>
      </c>
      <c r="K436" s="18">
        <f t="shared" si="252"/>
        <v>3577.7711471549492</v>
      </c>
      <c r="L436" s="18">
        <f t="shared" si="252"/>
        <v>2971.6593731613038</v>
      </c>
      <c r="M436" s="18">
        <f t="shared" si="252"/>
        <v>2328.7217468386134</v>
      </c>
      <c r="N436" s="18">
        <f t="shared" si="252"/>
        <v>1649.734895622255</v>
      </c>
      <c r="O436" s="18">
        <f t="shared" si="252"/>
        <v>936.46165591143756</v>
      </c>
      <c r="P436" s="18">
        <f t="shared" si="252"/>
        <v>190.68770825395347</v>
      </c>
      <c r="Q436" s="18">
        <f t="shared" si="252"/>
        <v>205.41112279264166</v>
      </c>
      <c r="R436" s="18">
        <f t="shared" si="252"/>
        <v>220.43754860634564</v>
      </c>
      <c r="S436" s="18">
        <f t="shared" si="252"/>
        <v>235.72807144396893</v>
      </c>
      <c r="T436" s="18">
        <f t="shared" si="252"/>
        <v>251.23412904074723</v>
      </c>
      <c r="U436" s="18">
        <f t="shared" si="252"/>
        <v>266.96183168807045</v>
      </c>
      <c r="V436" s="18">
        <f t="shared" si="252"/>
        <v>282.90698590037488</v>
      </c>
      <c r="W436" s="18">
        <f t="shared" si="252"/>
        <v>299.0038802969043</v>
      </c>
      <c r="X436" s="18">
        <f t="shared" si="252"/>
        <v>315.23073174138472</v>
      </c>
      <c r="Y436" s="18">
        <f t="shared" si="252"/>
        <v>331.55869009385219</v>
      </c>
      <c r="Z436" s="18">
        <f t="shared" si="252"/>
        <v>347.9608841295323</v>
      </c>
      <c r="AA436" s="18">
        <f t="shared" si="252"/>
        <v>361.03744023031442</v>
      </c>
      <c r="AB436" s="18">
        <f t="shared" si="252"/>
        <v>374.10140823420147</v>
      </c>
      <c r="AC436" s="18">
        <f t="shared" si="252"/>
        <v>387.14019897748182</v>
      </c>
      <c r="AD436" s="18">
        <f t="shared" si="252"/>
        <v>400.12734496527173</v>
      </c>
      <c r="AE436" s="18">
        <f t="shared" si="252"/>
        <v>413.0368882011586</v>
      </c>
      <c r="AF436" s="18">
        <f t="shared" si="252"/>
        <v>425.86732182511162</v>
      </c>
      <c r="AG436" s="18">
        <f t="shared" si="252"/>
        <v>438.59459032620884</v>
      </c>
      <c r="AH436" s="18">
        <f t="shared" si="252"/>
        <v>451.2096147608849</v>
      </c>
      <c r="AI436" s="18">
        <f t="shared" si="252"/>
        <v>463.68531332860141</v>
      </c>
      <c r="AJ436" s="18">
        <f t="shared" si="252"/>
        <v>476.02247303934882</v>
      </c>
    </row>
    <row r="437" spans="1:36" x14ac:dyDescent="0.3">
      <c r="A437" s="7" t="s">
        <v>511</v>
      </c>
      <c r="B437" s="76" t="s">
        <v>529</v>
      </c>
      <c r="C437" s="20">
        <f t="shared" ref="C437:AJ437" si="253">+SUM(C427:C430,C416:C419,C408:C409,C401,C386:C389,C354:C363)</f>
        <v>54888.374178372229</v>
      </c>
      <c r="D437" s="20">
        <f t="shared" si="253"/>
        <v>52543.856355261763</v>
      </c>
      <c r="E437" s="20">
        <f t="shared" si="253"/>
        <v>53189.329315606265</v>
      </c>
      <c r="F437" s="20">
        <f t="shared" si="253"/>
        <v>46489.22548172067</v>
      </c>
      <c r="G437" s="20">
        <f t="shared" si="253"/>
        <v>46457.408358304099</v>
      </c>
      <c r="H437" s="20">
        <f t="shared" si="253"/>
        <v>51542.111490696545</v>
      </c>
      <c r="I437" s="20">
        <f t="shared" si="253"/>
        <v>56633.988475368482</v>
      </c>
      <c r="J437" s="20">
        <f t="shared" si="253"/>
        <v>56749.604172258951</v>
      </c>
      <c r="K437" s="20">
        <f t="shared" si="253"/>
        <v>56617.994980076364</v>
      </c>
      <c r="L437" s="20">
        <f t="shared" si="253"/>
        <v>56242.117589687463</v>
      </c>
      <c r="M437" s="20">
        <f t="shared" si="253"/>
        <v>55650.566814969265</v>
      </c>
      <c r="N437" s="20">
        <f t="shared" si="253"/>
        <v>54832.148323860449</v>
      </c>
      <c r="O437" s="20">
        <f t="shared" si="253"/>
        <v>53792.951252681036</v>
      </c>
      <c r="P437" s="20">
        <f t="shared" si="253"/>
        <v>52537.328257988884</v>
      </c>
      <c r="Q437" s="20">
        <f t="shared" si="253"/>
        <v>51261.880318625612</v>
      </c>
      <c r="R437" s="20">
        <f t="shared" si="253"/>
        <v>49593.0981110418</v>
      </c>
      <c r="S437" s="20">
        <f t="shared" si="253"/>
        <v>47555.112317837702</v>
      </c>
      <c r="T437" s="20">
        <f t="shared" si="253"/>
        <v>45173.804425191476</v>
      </c>
      <c r="U437" s="20">
        <f t="shared" si="253"/>
        <v>42487.440160577025</v>
      </c>
      <c r="V437" s="20">
        <f t="shared" si="253"/>
        <v>39531.60624479509</v>
      </c>
      <c r="W437" s="20">
        <f t="shared" si="253"/>
        <v>36333.955547738376</v>
      </c>
      <c r="X437" s="20">
        <f t="shared" si="253"/>
        <v>32930.046401141321</v>
      </c>
      <c r="Y437" s="20">
        <f t="shared" si="253"/>
        <v>29355.908526135725</v>
      </c>
      <c r="Z437" s="20">
        <f t="shared" si="253"/>
        <v>25647.013196057866</v>
      </c>
      <c r="AA437" s="20">
        <f t="shared" si="253"/>
        <v>23786.352339685025</v>
      </c>
      <c r="AB437" s="20">
        <f t="shared" si="253"/>
        <v>21828.522512611875</v>
      </c>
      <c r="AC437" s="20">
        <f t="shared" si="253"/>
        <v>19783.76759664925</v>
      </c>
      <c r="AD437" s="20">
        <f t="shared" si="253"/>
        <v>17661.800723442517</v>
      </c>
      <c r="AE437" s="20">
        <f t="shared" si="253"/>
        <v>15472.765536184981</v>
      </c>
      <c r="AF437" s="20">
        <f t="shared" si="253"/>
        <v>13227.885941476119</v>
      </c>
      <c r="AG437" s="20">
        <f t="shared" si="253"/>
        <v>10937.472406587578</v>
      </c>
      <c r="AH437" s="20">
        <f t="shared" si="253"/>
        <v>8612.2947111327449</v>
      </c>
      <c r="AI437" s="20">
        <f t="shared" si="253"/>
        <v>6262.6561322227672</v>
      </c>
      <c r="AJ437" s="20">
        <f t="shared" si="253"/>
        <v>3899.2278454153375</v>
      </c>
    </row>
    <row r="438" spans="1:36" x14ac:dyDescent="0.3">
      <c r="A438" s="7" t="s">
        <v>512</v>
      </c>
      <c r="B438" s="76" t="s">
        <v>529</v>
      </c>
      <c r="C438" s="20">
        <f t="shared" ref="C438:AJ438" si="254">+SUM(C431,C420,C410,C402,C390:C391,C364:C369)</f>
        <v>21297.716513172534</v>
      </c>
      <c r="D438" s="20">
        <f t="shared" si="254"/>
        <v>21080.55057817241</v>
      </c>
      <c r="E438" s="20">
        <f t="shared" si="254"/>
        <v>21769.858523608254</v>
      </c>
      <c r="F438" s="20">
        <f t="shared" si="254"/>
        <v>20105.011263427274</v>
      </c>
      <c r="G438" s="20">
        <f t="shared" si="254"/>
        <v>22231.080671627122</v>
      </c>
      <c r="H438" s="20">
        <f t="shared" si="254"/>
        <v>19198.747137244682</v>
      </c>
      <c r="I438" s="20">
        <f t="shared" si="254"/>
        <v>21987.139960622542</v>
      </c>
      <c r="J438" s="20">
        <f t="shared" si="254"/>
        <v>23331.101416872367</v>
      </c>
      <c r="K438" s="20">
        <f t="shared" si="254"/>
        <v>24694.66080858713</v>
      </c>
      <c r="L438" s="20">
        <f t="shared" si="254"/>
        <v>26075.279990245894</v>
      </c>
      <c r="M438" s="20">
        <f t="shared" si="254"/>
        <v>27482.463558445666</v>
      </c>
      <c r="N438" s="20">
        <f t="shared" si="254"/>
        <v>28907.407043179155</v>
      </c>
      <c r="O438" s="20">
        <f t="shared" si="254"/>
        <v>30347.890029195631</v>
      </c>
      <c r="P438" s="20">
        <f t="shared" si="254"/>
        <v>31801.638755059561</v>
      </c>
      <c r="Q438" s="20">
        <f t="shared" si="254"/>
        <v>32997.170510600445</v>
      </c>
      <c r="R438" s="20">
        <f t="shared" si="254"/>
        <v>34086.043688451238</v>
      </c>
      <c r="S438" s="20">
        <f t="shared" si="254"/>
        <v>35060.535817069627</v>
      </c>
      <c r="T438" s="20">
        <f t="shared" si="254"/>
        <v>35912.371987524268</v>
      </c>
      <c r="U438" s="20">
        <f t="shared" si="254"/>
        <v>36641.807094019321</v>
      </c>
      <c r="V438" s="20">
        <f t="shared" si="254"/>
        <v>37247.514121525521</v>
      </c>
      <c r="W438" s="20">
        <f t="shared" si="254"/>
        <v>37720.430587818555</v>
      </c>
      <c r="X438" s="20">
        <f t="shared" si="254"/>
        <v>38058.168802075124</v>
      </c>
      <c r="Y438" s="20">
        <f t="shared" si="254"/>
        <v>38257.919057722786</v>
      </c>
      <c r="Z438" s="20">
        <f t="shared" si="254"/>
        <v>38317.629276842636</v>
      </c>
      <c r="AA438" s="20">
        <f t="shared" si="254"/>
        <v>37870.094542327148</v>
      </c>
      <c r="AB438" s="20">
        <f t="shared" si="254"/>
        <v>37293.924930109737</v>
      </c>
      <c r="AC438" s="20">
        <f t="shared" si="254"/>
        <v>36589.332012033061</v>
      </c>
      <c r="AD438" s="20">
        <f t="shared" si="254"/>
        <v>35755.563814328831</v>
      </c>
      <c r="AE438" s="20">
        <f t="shared" si="254"/>
        <v>34792.467353425593</v>
      </c>
      <c r="AF438" s="20">
        <f t="shared" si="254"/>
        <v>33702.361471611119</v>
      </c>
      <c r="AG438" s="20">
        <f t="shared" si="254"/>
        <v>32485.926902032134</v>
      </c>
      <c r="AH438" s="20">
        <f t="shared" si="254"/>
        <v>31145.362732065452</v>
      </c>
      <c r="AI438" s="20">
        <f t="shared" si="254"/>
        <v>29681.891324077827</v>
      </c>
      <c r="AJ438" s="20">
        <f t="shared" si="254"/>
        <v>28098.910397812437</v>
      </c>
    </row>
    <row r="439" spans="1:36" x14ac:dyDescent="0.3">
      <c r="A439" s="7" t="s">
        <v>513</v>
      </c>
      <c r="B439" s="76" t="s">
        <v>529</v>
      </c>
      <c r="C439" s="20">
        <f t="shared" ref="C439:AJ439" si="255">+SUM(C432,C421:C422,C411:C412,C403,C392:C396,C370:C378)</f>
        <v>16208.017060864802</v>
      </c>
      <c r="D439" s="20">
        <f t="shared" si="255"/>
        <v>15735.987992124201</v>
      </c>
      <c r="E439" s="20">
        <f t="shared" si="255"/>
        <v>16614.497146727739</v>
      </c>
      <c r="F439" s="20">
        <f t="shared" si="255"/>
        <v>16490.829949838342</v>
      </c>
      <c r="G439" s="20">
        <f t="shared" si="255"/>
        <v>16632.491974164303</v>
      </c>
      <c r="H439" s="20">
        <f t="shared" si="255"/>
        <v>16891.609118108863</v>
      </c>
      <c r="I439" s="20">
        <f t="shared" si="255"/>
        <v>18919.666806828554</v>
      </c>
      <c r="J439" s="20">
        <f t="shared" si="255"/>
        <v>18928.446717109677</v>
      </c>
      <c r="K439" s="20">
        <f t="shared" si="255"/>
        <v>18832.356059451202</v>
      </c>
      <c r="L439" s="20">
        <f t="shared" si="255"/>
        <v>18629.686977604288</v>
      </c>
      <c r="M439" s="20">
        <f t="shared" si="255"/>
        <v>18327.510553836026</v>
      </c>
      <c r="N439" s="20">
        <f t="shared" si="255"/>
        <v>17919.56840706474</v>
      </c>
      <c r="O439" s="20">
        <f t="shared" si="255"/>
        <v>17405.02590934018</v>
      </c>
      <c r="P439" s="20">
        <f t="shared" si="255"/>
        <v>16783.39978337787</v>
      </c>
      <c r="Q439" s="20">
        <f t="shared" si="255"/>
        <v>17435.155559954866</v>
      </c>
      <c r="R439" s="20">
        <f t="shared" si="255"/>
        <v>18039.093214310255</v>
      </c>
      <c r="S439" s="20">
        <f t="shared" si="255"/>
        <v>18594.451018839027</v>
      </c>
      <c r="T439" s="20">
        <f t="shared" si="255"/>
        <v>19100.334161229948</v>
      </c>
      <c r="U439" s="20">
        <f t="shared" si="255"/>
        <v>19560.489758083797</v>
      </c>
      <c r="V439" s="20">
        <f t="shared" si="255"/>
        <v>19977.915622197965</v>
      </c>
      <c r="W439" s="20">
        <f t="shared" si="255"/>
        <v>20351.487729934488</v>
      </c>
      <c r="X439" s="20">
        <f t="shared" si="255"/>
        <v>20683.607937482619</v>
      </c>
      <c r="Y439" s="20">
        <f t="shared" si="255"/>
        <v>20976.377972476861</v>
      </c>
      <c r="Z439" s="20">
        <f t="shared" si="255"/>
        <v>21232.195063293355</v>
      </c>
      <c r="AA439" s="20">
        <f t="shared" si="255"/>
        <v>21347.243447840585</v>
      </c>
      <c r="AB439" s="20">
        <f t="shared" si="255"/>
        <v>21425.721324306083</v>
      </c>
      <c r="AC439" s="20">
        <f t="shared" si="255"/>
        <v>21468.350560051513</v>
      </c>
      <c r="AD439" s="20">
        <f t="shared" si="255"/>
        <v>21475.160309511281</v>
      </c>
      <c r="AE439" s="20">
        <f t="shared" si="255"/>
        <v>21446.349907470165</v>
      </c>
      <c r="AF439" s="20">
        <f t="shared" si="255"/>
        <v>21383.4767119239</v>
      </c>
      <c r="AG439" s="20">
        <f t="shared" si="255"/>
        <v>21286.960653756989</v>
      </c>
      <c r="AH439" s="20">
        <f t="shared" si="255"/>
        <v>21158.028635430808</v>
      </c>
      <c r="AI439" s="20">
        <f t="shared" si="255"/>
        <v>20997.09279509019</v>
      </c>
      <c r="AJ439" s="20">
        <f t="shared" si="255"/>
        <v>20805.894822672628</v>
      </c>
    </row>
    <row r="440" spans="1:36" x14ac:dyDescent="0.3">
      <c r="A440" s="7" t="s">
        <v>514</v>
      </c>
      <c r="B440" s="76" t="s">
        <v>529</v>
      </c>
      <c r="C440" s="20">
        <f t="shared" ref="C440:AJ440" si="256">+SUM(C433,C423,C414,C405,C379:C382)</f>
        <v>4542.1516247207965</v>
      </c>
      <c r="D440" s="20">
        <f t="shared" si="256"/>
        <v>4769.6310933702971</v>
      </c>
      <c r="E440" s="20">
        <f t="shared" si="256"/>
        <v>5096.0121736853489</v>
      </c>
      <c r="F440" s="20">
        <f t="shared" si="256"/>
        <v>5080.6102570492385</v>
      </c>
      <c r="G440" s="20">
        <f t="shared" si="256"/>
        <v>4119.488108555146</v>
      </c>
      <c r="H440" s="20">
        <f t="shared" si="256"/>
        <v>2824.5551644811385</v>
      </c>
      <c r="I440" s="20">
        <f t="shared" si="256"/>
        <v>4959.8309742292458</v>
      </c>
      <c r="J440" s="20">
        <f t="shared" si="256"/>
        <v>7011.5105466231525</v>
      </c>
      <c r="K440" s="20">
        <f t="shared" si="256"/>
        <v>9114.056210710758</v>
      </c>
      <c r="L440" s="20">
        <f t="shared" si="256"/>
        <v>11258.814334352128</v>
      </c>
      <c r="M440" s="20">
        <f t="shared" si="256"/>
        <v>13443.362147669566</v>
      </c>
      <c r="N440" s="20">
        <f t="shared" si="256"/>
        <v>15658.239284876739</v>
      </c>
      <c r="O440" s="20">
        <f t="shared" si="256"/>
        <v>17896.695775949549</v>
      </c>
      <c r="P440" s="20">
        <f t="shared" si="256"/>
        <v>20152.232935428859</v>
      </c>
      <c r="Q440" s="20">
        <f t="shared" si="256"/>
        <v>21443.477650779896</v>
      </c>
      <c r="R440" s="20">
        <f t="shared" si="256"/>
        <v>22734.595257048291</v>
      </c>
      <c r="S440" s="20">
        <f t="shared" si="256"/>
        <v>24021.457604851686</v>
      </c>
      <c r="T440" s="20">
        <f t="shared" si="256"/>
        <v>25299.142044660763</v>
      </c>
      <c r="U440" s="20">
        <f t="shared" si="256"/>
        <v>26568.381459112956</v>
      </c>
      <c r="V440" s="20">
        <f t="shared" si="256"/>
        <v>27828.847554798085</v>
      </c>
      <c r="W440" s="20">
        <f t="shared" si="256"/>
        <v>29074.232986472318</v>
      </c>
      <c r="X440" s="20">
        <f t="shared" si="256"/>
        <v>30302.729715731675</v>
      </c>
      <c r="Y440" s="20">
        <f t="shared" si="256"/>
        <v>31511.931387153189</v>
      </c>
      <c r="Z440" s="20">
        <f t="shared" si="256"/>
        <v>32699.718812054136</v>
      </c>
      <c r="AA440" s="20">
        <f t="shared" si="256"/>
        <v>32431.584878807553</v>
      </c>
      <c r="AB440" s="20">
        <f t="shared" si="256"/>
        <v>32100.840733091703</v>
      </c>
      <c r="AC440" s="20">
        <f t="shared" si="256"/>
        <v>31709.844167710715</v>
      </c>
      <c r="AD440" s="20">
        <f t="shared" si="256"/>
        <v>31259.901141744333</v>
      </c>
      <c r="AE440" s="20">
        <f t="shared" si="256"/>
        <v>30752.586102505182</v>
      </c>
      <c r="AF440" s="20">
        <f t="shared" si="256"/>
        <v>30191.40987039663</v>
      </c>
      <c r="AG440" s="20">
        <f t="shared" si="256"/>
        <v>29578.209145320721</v>
      </c>
      <c r="AH440" s="20">
        <f t="shared" si="256"/>
        <v>28915.937108496601</v>
      </c>
      <c r="AI440" s="20">
        <f t="shared" si="256"/>
        <v>28206.398523135867</v>
      </c>
      <c r="AJ440" s="20">
        <f t="shared" si="256"/>
        <v>27453.179865446506</v>
      </c>
    </row>
    <row r="441" spans="1:36" x14ac:dyDescent="0.3">
      <c r="A441" s="7" t="s">
        <v>515</v>
      </c>
      <c r="B441" s="76" t="s">
        <v>529</v>
      </c>
      <c r="C441" s="20">
        <f t="shared" ref="C441:AJ441" si="257">+SUM(C434,C424,C415,C406,C397,C383)</f>
        <v>79814.776839149548</v>
      </c>
      <c r="D441" s="20">
        <f t="shared" si="257"/>
        <v>77478.597076878825</v>
      </c>
      <c r="E441" s="20">
        <f t="shared" si="257"/>
        <v>78403.860705892497</v>
      </c>
      <c r="F441" s="20">
        <f t="shared" si="257"/>
        <v>75876.244595962096</v>
      </c>
      <c r="G441" s="20">
        <f t="shared" si="257"/>
        <v>77365.651233572804</v>
      </c>
      <c r="H441" s="20">
        <f t="shared" si="257"/>
        <v>77776.632318711869</v>
      </c>
      <c r="I441" s="20">
        <f t="shared" si="257"/>
        <v>93389.864579420682</v>
      </c>
      <c r="J441" s="20">
        <f t="shared" si="257"/>
        <v>99685.828216918191</v>
      </c>
      <c r="K441" s="20">
        <f t="shared" si="257"/>
        <v>105778.32441886852</v>
      </c>
      <c r="L441" s="20">
        <f t="shared" si="257"/>
        <v>111650.11331871027</v>
      </c>
      <c r="M441" s="20">
        <f t="shared" si="257"/>
        <v>117326.35661207828</v>
      </c>
      <c r="N441" s="20">
        <f t="shared" si="257"/>
        <v>122690.66753340498</v>
      </c>
      <c r="O441" s="20">
        <f t="shared" si="257"/>
        <v>127737.40504230806</v>
      </c>
      <c r="P441" s="20">
        <f t="shared" si="257"/>
        <v>132464.99864855537</v>
      </c>
      <c r="Q441" s="20">
        <f t="shared" si="257"/>
        <v>149187.77398738451</v>
      </c>
      <c r="R441" s="20">
        <f t="shared" si="257"/>
        <v>165631.63028731584</v>
      </c>
      <c r="S441" s="20">
        <f t="shared" si="257"/>
        <v>181653.94815347565</v>
      </c>
      <c r="T441" s="20">
        <f t="shared" si="257"/>
        <v>197097.86912606799</v>
      </c>
      <c r="U441" s="20">
        <f t="shared" si="257"/>
        <v>211953.72336228119</v>
      </c>
      <c r="V441" s="20">
        <f t="shared" si="257"/>
        <v>226199.16307812865</v>
      </c>
      <c r="W441" s="20">
        <f t="shared" si="257"/>
        <v>239671.27081872537</v>
      </c>
      <c r="X441" s="20">
        <f t="shared" si="257"/>
        <v>252325.05064694624</v>
      </c>
      <c r="Y441" s="20">
        <f t="shared" si="257"/>
        <v>264108.72334447474</v>
      </c>
      <c r="Z441" s="20">
        <f t="shared" si="257"/>
        <v>274985.72890099243</v>
      </c>
      <c r="AA441" s="20">
        <f t="shared" si="257"/>
        <v>283512.82261147082</v>
      </c>
      <c r="AB441" s="20">
        <f t="shared" si="257"/>
        <v>291565.79389515461</v>
      </c>
      <c r="AC441" s="20">
        <f t="shared" si="257"/>
        <v>299142.02823379659</v>
      </c>
      <c r="AD441" s="20">
        <f t="shared" si="257"/>
        <v>306210.47488311364</v>
      </c>
      <c r="AE441" s="20">
        <f t="shared" si="257"/>
        <v>312747.01738951431</v>
      </c>
      <c r="AF441" s="20">
        <f t="shared" si="257"/>
        <v>318780.27808696509</v>
      </c>
      <c r="AG441" s="20">
        <f t="shared" si="257"/>
        <v>324294.35855191457</v>
      </c>
      <c r="AH441" s="20">
        <f t="shared" si="257"/>
        <v>329305.69655996439</v>
      </c>
      <c r="AI441" s="20">
        <f t="shared" si="257"/>
        <v>333797.24351942464</v>
      </c>
      <c r="AJ441" s="20">
        <f t="shared" si="257"/>
        <v>337807.50853285281</v>
      </c>
    </row>
    <row r="442" spans="1:36" x14ac:dyDescent="0.3">
      <c r="A442" s="7" t="s">
        <v>516</v>
      </c>
      <c r="B442" s="76" t="s">
        <v>529</v>
      </c>
      <c r="C442" s="20">
        <f t="shared" ref="C442:AJ442" si="258">+SUM(C398:C399)</f>
        <v>0</v>
      </c>
      <c r="D442" s="20">
        <f t="shared" si="258"/>
        <v>0</v>
      </c>
      <c r="E442" s="20">
        <f t="shared" si="258"/>
        <v>0</v>
      </c>
      <c r="F442" s="20">
        <f t="shared" si="258"/>
        <v>0</v>
      </c>
      <c r="G442" s="20">
        <f t="shared" si="258"/>
        <v>0</v>
      </c>
      <c r="H442" s="20">
        <f t="shared" si="258"/>
        <v>0</v>
      </c>
      <c r="I442" s="20">
        <f t="shared" si="258"/>
        <v>144.47174128030773</v>
      </c>
      <c r="J442" s="20">
        <f t="shared" si="258"/>
        <v>292.7081450349703</v>
      </c>
      <c r="K442" s="20">
        <f t="shared" si="258"/>
        <v>443.76361979218046</v>
      </c>
      <c r="L442" s="20">
        <f t="shared" si="258"/>
        <v>596.71363947247312</v>
      </c>
      <c r="M442" s="20">
        <f t="shared" si="258"/>
        <v>750.98818458261007</v>
      </c>
      <c r="N442" s="20">
        <f t="shared" si="258"/>
        <v>905.66534079559881</v>
      </c>
      <c r="O442" s="20">
        <f t="shared" si="258"/>
        <v>1059.9651558272662</v>
      </c>
      <c r="P442" s="20">
        <f t="shared" si="258"/>
        <v>1213.1316473544925</v>
      </c>
      <c r="Q442" s="20">
        <f t="shared" si="258"/>
        <v>3201.5754606891169</v>
      </c>
      <c r="R442" s="20">
        <f t="shared" si="258"/>
        <v>5238.0322961471293</v>
      </c>
      <c r="S442" s="20">
        <f t="shared" si="258"/>
        <v>7300.6871200684673</v>
      </c>
      <c r="T442" s="20">
        <f t="shared" si="258"/>
        <v>9367.7984757616705</v>
      </c>
      <c r="U442" s="20">
        <f t="shared" si="258"/>
        <v>11420.382801108277</v>
      </c>
      <c r="V442" s="20">
        <f t="shared" si="258"/>
        <v>13440.656826726481</v>
      </c>
      <c r="W442" s="20">
        <f t="shared" si="258"/>
        <v>15409.001284960223</v>
      </c>
      <c r="X442" s="20">
        <f t="shared" si="258"/>
        <v>17308.613463898655</v>
      </c>
      <c r="Y442" s="20">
        <f t="shared" si="258"/>
        <v>19123.45571696262</v>
      </c>
      <c r="Z442" s="20">
        <f t="shared" si="258"/>
        <v>20838.708675673042</v>
      </c>
      <c r="AA442" s="20">
        <f t="shared" si="258"/>
        <v>23136.760542517575</v>
      </c>
      <c r="AB442" s="20">
        <f t="shared" si="258"/>
        <v>25411.361101459577</v>
      </c>
      <c r="AC442" s="20">
        <f t="shared" si="258"/>
        <v>27653.414311787721</v>
      </c>
      <c r="AD442" s="20">
        <f t="shared" si="258"/>
        <v>29853.161203916032</v>
      </c>
      <c r="AE442" s="20">
        <f t="shared" si="258"/>
        <v>32001.103500736594</v>
      </c>
      <c r="AF442" s="20">
        <f t="shared" si="258"/>
        <v>34089.974648278381</v>
      </c>
      <c r="AG442" s="20">
        <f t="shared" si="258"/>
        <v>36111.191491312275</v>
      </c>
      <c r="AH442" s="20">
        <f t="shared" si="258"/>
        <v>38057.76349497716</v>
      </c>
      <c r="AI442" s="20">
        <f t="shared" si="258"/>
        <v>39921.616213413974</v>
      </c>
      <c r="AJ442" s="20">
        <f t="shared" si="258"/>
        <v>41697.465438746985</v>
      </c>
    </row>
    <row r="443" spans="1:36" s="6" customFormat="1" x14ac:dyDescent="0.3">
      <c r="A443" s="11" t="s">
        <v>517</v>
      </c>
      <c r="B443" s="78" t="s">
        <v>529</v>
      </c>
      <c r="C443" s="23">
        <f t="shared" ref="C443:AJ443" si="259">+SUM(C413,C404,C384)</f>
        <v>354.09753770697967</v>
      </c>
      <c r="D443" s="23">
        <f t="shared" si="259"/>
        <v>369.71231225853865</v>
      </c>
      <c r="E443" s="23">
        <f t="shared" si="259"/>
        <v>386.52231407765402</v>
      </c>
      <c r="F443" s="23">
        <f t="shared" si="259"/>
        <v>405.02173921972712</v>
      </c>
      <c r="G443" s="23">
        <f t="shared" si="259"/>
        <v>425.35459859873021</v>
      </c>
      <c r="H443" s="23">
        <f t="shared" si="259"/>
        <v>438.72838363573254</v>
      </c>
      <c r="I443" s="23">
        <f t="shared" si="259"/>
        <v>637.52554455906693</v>
      </c>
      <c r="J443" s="23">
        <f t="shared" si="259"/>
        <v>791.06564513573255</v>
      </c>
      <c r="K443" s="23">
        <f t="shared" si="259"/>
        <v>952.1469562671183</v>
      </c>
      <c r="L443" s="23">
        <f t="shared" si="259"/>
        <v>1120.3587391306437</v>
      </c>
      <c r="M443" s="23">
        <f t="shared" si="259"/>
        <v>1295.8487270207058</v>
      </c>
      <c r="N443" s="23">
        <f t="shared" si="259"/>
        <v>1478.0126410380981</v>
      </c>
      <c r="O443" s="23">
        <f t="shared" si="259"/>
        <v>1666.4929528720147</v>
      </c>
      <c r="P443" s="23">
        <f t="shared" si="259"/>
        <v>1860.9232186675731</v>
      </c>
      <c r="Q443" s="23">
        <f t="shared" si="259"/>
        <v>2057.605165037849</v>
      </c>
      <c r="R443" s="23">
        <f t="shared" si="259"/>
        <v>2260.8314982710044</v>
      </c>
      <c r="S443" s="23">
        <f t="shared" si="259"/>
        <v>2469.8864625054534</v>
      </c>
      <c r="T443" s="23">
        <f t="shared" si="259"/>
        <v>2683.9411476553682</v>
      </c>
      <c r="U443" s="23">
        <f t="shared" si="259"/>
        <v>2902.747479057527</v>
      </c>
      <c r="V443" s="23">
        <f t="shared" si="259"/>
        <v>3125.9729961249072</v>
      </c>
      <c r="W443" s="23">
        <f t="shared" si="259"/>
        <v>3352.614943732307</v>
      </c>
      <c r="X443" s="23">
        <f t="shared" si="259"/>
        <v>3582.1504688112459</v>
      </c>
      <c r="Y443" s="23">
        <f t="shared" si="259"/>
        <v>3813.986218534973</v>
      </c>
      <c r="Z443" s="23">
        <f t="shared" si="259"/>
        <v>4047.5591110933874</v>
      </c>
      <c r="AA443" s="23">
        <f t="shared" si="259"/>
        <v>4412.623475194413</v>
      </c>
      <c r="AB443" s="23">
        <f t="shared" si="259"/>
        <v>4785.9635830296829</v>
      </c>
      <c r="AC443" s="23">
        <f t="shared" si="259"/>
        <v>5166.9360197188071</v>
      </c>
      <c r="AD443" s="23">
        <f t="shared" si="259"/>
        <v>5554.7024636079095</v>
      </c>
      <c r="AE443" s="23">
        <f t="shared" si="259"/>
        <v>5948.4014477511882</v>
      </c>
      <c r="AF443" s="23">
        <f t="shared" si="259"/>
        <v>6347.50925160109</v>
      </c>
      <c r="AG443" s="23">
        <f t="shared" si="259"/>
        <v>6751.1785639289237</v>
      </c>
      <c r="AH443" s="23">
        <f t="shared" si="259"/>
        <v>7158.7791796967394</v>
      </c>
      <c r="AI443" s="23">
        <f t="shared" si="259"/>
        <v>7569.3959570712013</v>
      </c>
      <c r="AJ443" s="23">
        <f t="shared" si="259"/>
        <v>7982.557774881383</v>
      </c>
    </row>
    <row r="444" spans="1:36" x14ac:dyDescent="0.3">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row>
    <row r="445" spans="1:36" s="5" customFormat="1" x14ac:dyDescent="0.3">
      <c r="A445" s="69" t="s">
        <v>536</v>
      </c>
      <c r="B445" s="34"/>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spans="1:36" x14ac:dyDescent="0.3">
      <c r="A446" s="16" t="s">
        <v>264</v>
      </c>
      <c r="B446" s="34" t="s">
        <v>265</v>
      </c>
      <c r="C446" s="219">
        <f>Aggregate_Efficiency_Decarboniz!C375</f>
        <v>0.46793836363636365</v>
      </c>
      <c r="D446" s="27">
        <f>Aggregate_Efficiency_Decarboniz!D375</f>
        <v>0.46794247878787881</v>
      </c>
      <c r="E446" s="27">
        <f>Aggregate_Efficiency_Decarboniz!E375</f>
        <v>0.46794659393939397</v>
      </c>
      <c r="F446" s="27">
        <f>Aggregate_Efficiency_Decarboniz!F375</f>
        <v>0.46795070909090913</v>
      </c>
      <c r="G446" s="27">
        <f>Aggregate_Efficiency_Decarboniz!G375</f>
        <v>0.46795482424242424</v>
      </c>
      <c r="H446" s="27">
        <f>Aggregate_Efficiency_Decarboniz!H375</f>
        <v>0.4679589393939394</v>
      </c>
      <c r="I446" s="27">
        <f>Aggregate_Efficiency_Decarboniz!I375</f>
        <v>0.48996733677103688</v>
      </c>
      <c r="J446" s="27">
        <f>Aggregate_Efficiency_Decarboniz!J375</f>
        <v>0.49134079316281554</v>
      </c>
      <c r="K446" s="27">
        <f>Aggregate_Efficiency_Decarboniz!K375</f>
        <v>0.4927142495545942</v>
      </c>
      <c r="L446" s="27">
        <f>Aggregate_Efficiency_Decarboniz!L375</f>
        <v>0.49408770594637286</v>
      </c>
      <c r="M446" s="27">
        <f>Aggregate_Efficiency_Decarboniz!M375</f>
        <v>0.49546116233815152</v>
      </c>
      <c r="N446" s="27">
        <f>Aggregate_Efficiency_Decarboniz!N375</f>
        <v>0.49683461872993018</v>
      </c>
      <c r="O446" s="27">
        <f>Aggregate_Efficiency_Decarboniz!O375</f>
        <v>0.49820807512170884</v>
      </c>
      <c r="P446" s="27">
        <f>Aggregate_Efficiency_Decarboniz!P375</f>
        <v>0.4995815315134875</v>
      </c>
      <c r="Q446" s="27">
        <f>Aggregate_Efficiency_Decarboniz!Q375</f>
        <v>0.50095498790526616</v>
      </c>
      <c r="R446" s="27">
        <f>Aggregate_Efficiency_Decarboniz!R375</f>
        <v>0.50232844429704482</v>
      </c>
      <c r="S446" s="27">
        <f>Aggregate_Efficiency_Decarboniz!S375</f>
        <v>0.50370190068882348</v>
      </c>
      <c r="T446" s="27">
        <f>Aggregate_Efficiency_Decarboniz!T375</f>
        <v>0.50507535708060258</v>
      </c>
      <c r="U446" s="27">
        <f>Aggregate_Efficiency_Decarboniz!U375</f>
        <v>0.50644881347238124</v>
      </c>
      <c r="V446" s="27">
        <f>Aggregate_Efficiency_Decarboniz!V375</f>
        <v>0.5078222698641599</v>
      </c>
      <c r="W446" s="27">
        <f>Aggregate_Efficiency_Decarboniz!W375</f>
        <v>0.50919572625593856</v>
      </c>
      <c r="X446" s="27">
        <f>Aggregate_Efficiency_Decarboniz!X375</f>
        <v>0.51056918264771722</v>
      </c>
      <c r="Y446" s="27">
        <f>Aggregate_Efficiency_Decarboniz!Y375</f>
        <v>0.51194263903949588</v>
      </c>
      <c r="Z446" s="27">
        <f>Aggregate_Efficiency_Decarboniz!Z375</f>
        <v>0.51331609543127454</v>
      </c>
      <c r="AA446" s="27">
        <f>Aggregate_Efficiency_Decarboniz!AA375</f>
        <v>0.5146895518230532</v>
      </c>
      <c r="AB446" s="27">
        <f>Aggregate_Efficiency_Decarboniz!AB375</f>
        <v>0.51606300821483186</v>
      </c>
      <c r="AC446" s="27">
        <f>Aggregate_Efficiency_Decarboniz!AC375</f>
        <v>0.51743646460661052</v>
      </c>
      <c r="AD446" s="27">
        <f>Aggregate_Efficiency_Decarboniz!AD375</f>
        <v>0.51880992099838918</v>
      </c>
      <c r="AE446" s="27">
        <f>Aggregate_Efficiency_Decarboniz!AE375</f>
        <v>0.52018337739016784</v>
      </c>
      <c r="AF446" s="27">
        <f>Aggregate_Efficiency_Decarboniz!AF375</f>
        <v>0.52155683378194651</v>
      </c>
      <c r="AG446" s="27">
        <f>Aggregate_Efficiency_Decarboniz!AG375</f>
        <v>0.52293029017372517</v>
      </c>
      <c r="AH446" s="27">
        <f>Aggregate_Efficiency_Decarboniz!AH375</f>
        <v>0.52430374656550383</v>
      </c>
      <c r="AI446" s="27">
        <f>Aggregate_Efficiency_Decarboniz!AI375</f>
        <v>0.52567720295728249</v>
      </c>
      <c r="AJ446" s="28">
        <f>Aggregate_Efficiency_Decarboniz!AJ375</f>
        <v>0.52705065934906115</v>
      </c>
    </row>
    <row r="447" spans="1:36" x14ac:dyDescent="0.3">
      <c r="A447" s="7" t="s">
        <v>264</v>
      </c>
      <c r="B447" s="35" t="s">
        <v>266</v>
      </c>
      <c r="C447" s="220">
        <f>Aggregate_Efficiency_Decarboniz!C376</f>
        <v>0.2633855454545454</v>
      </c>
      <c r="D447" s="31">
        <f>Aggregate_Efficiency_Decarboniz!D376</f>
        <v>0.26339261818181814</v>
      </c>
      <c r="E447" s="31">
        <f>Aggregate_Efficiency_Decarboniz!E376</f>
        <v>0.26339969090909088</v>
      </c>
      <c r="F447" s="31">
        <f>Aggregate_Efficiency_Decarboniz!F376</f>
        <v>0.26340676363636362</v>
      </c>
      <c r="G447" s="31">
        <f>Aggregate_Efficiency_Decarboniz!G376</f>
        <v>0.26341383636363636</v>
      </c>
      <c r="H447" s="31">
        <f>Aggregate_Efficiency_Decarboniz!H376</f>
        <v>0.26342090909090904</v>
      </c>
      <c r="I447" s="31">
        <f>Aggregate_Efficiency_Decarboniz!I376</f>
        <v>0.27497876612028116</v>
      </c>
      <c r="J447" s="31">
        <f>Aggregate_Efficiency_Decarboniz!J376</f>
        <v>0.27571847600927635</v>
      </c>
      <c r="K447" s="31">
        <f>Aggregate_Efficiency_Decarboniz!K376</f>
        <v>0.27645818589827131</v>
      </c>
      <c r="L447" s="31">
        <f>Aggregate_Efficiency_Decarboniz!L376</f>
        <v>0.2771978957872665</v>
      </c>
      <c r="M447" s="31">
        <f>Aggregate_Efficiency_Decarboniz!M376</f>
        <v>0.27793760567626147</v>
      </c>
      <c r="N447" s="31">
        <f>Aggregate_Efficiency_Decarboniz!N376</f>
        <v>0.27867731556525666</v>
      </c>
      <c r="O447" s="31">
        <f>Aggregate_Efficiency_Decarboniz!O376</f>
        <v>0.27941702545425162</v>
      </c>
      <c r="P447" s="31">
        <f>Aggregate_Efficiency_Decarboniz!P376</f>
        <v>0.28015673534324681</v>
      </c>
      <c r="Q447" s="31">
        <f>Aggregate_Efficiency_Decarboniz!Q376</f>
        <v>0.28089644523224178</v>
      </c>
      <c r="R447" s="31">
        <f>Aggregate_Efficiency_Decarboniz!R376</f>
        <v>0.28163615512123696</v>
      </c>
      <c r="S447" s="31">
        <f>Aggregate_Efficiency_Decarboniz!S376</f>
        <v>0.28237586501023193</v>
      </c>
      <c r="T447" s="31">
        <f>Aggregate_Efficiency_Decarboniz!T376</f>
        <v>0.28311557489922712</v>
      </c>
      <c r="U447" s="31">
        <f>Aggregate_Efficiency_Decarboniz!U376</f>
        <v>0.28385528478822208</v>
      </c>
      <c r="V447" s="31">
        <f>Aggregate_Efficiency_Decarboniz!V376</f>
        <v>0.28459499467721727</v>
      </c>
      <c r="W447" s="31">
        <f>Aggregate_Efficiency_Decarboniz!W376</f>
        <v>0.28533470456621224</v>
      </c>
      <c r="X447" s="31">
        <f>Aggregate_Efficiency_Decarboniz!X376</f>
        <v>0.28607441445520743</v>
      </c>
      <c r="Y447" s="31">
        <f>Aggregate_Efficiency_Decarboniz!Y376</f>
        <v>0.28681412434420239</v>
      </c>
      <c r="Z447" s="31">
        <f>Aggregate_Efficiency_Decarboniz!Z376</f>
        <v>0.28755383423319758</v>
      </c>
      <c r="AA447" s="31">
        <f>Aggregate_Efficiency_Decarboniz!AA376</f>
        <v>0.28829354412219255</v>
      </c>
      <c r="AB447" s="31">
        <f>Aggregate_Efficiency_Decarboniz!AB376</f>
        <v>0.28903325401118773</v>
      </c>
      <c r="AC447" s="31">
        <f>Aggregate_Efficiency_Decarboniz!AC376</f>
        <v>0.2897729639001827</v>
      </c>
      <c r="AD447" s="31">
        <f>Aggregate_Efficiency_Decarboniz!AD376</f>
        <v>0.29051267378917789</v>
      </c>
      <c r="AE447" s="31">
        <f>Aggregate_Efficiency_Decarboniz!AE376</f>
        <v>0.29125238367817285</v>
      </c>
      <c r="AF447" s="31">
        <f>Aggregate_Efficiency_Decarboniz!AF376</f>
        <v>0.29199209356716804</v>
      </c>
      <c r="AG447" s="31">
        <f>Aggregate_Efficiency_Decarboniz!AG376</f>
        <v>0.29273180345616301</v>
      </c>
      <c r="AH447" s="31">
        <f>Aggregate_Efficiency_Decarboniz!AH376</f>
        <v>0.2934715133451582</v>
      </c>
      <c r="AI447" s="31">
        <f>Aggregate_Efficiency_Decarboniz!AI376</f>
        <v>0.29421122323415339</v>
      </c>
      <c r="AJ447" s="32">
        <f>Aggregate_Efficiency_Decarboniz!AJ376</f>
        <v>0.29495093312314835</v>
      </c>
    </row>
    <row r="448" spans="1:36" x14ac:dyDescent="0.3">
      <c r="A448" s="7" t="s">
        <v>264</v>
      </c>
      <c r="B448" s="35" t="s">
        <v>267</v>
      </c>
      <c r="C448" s="220">
        <f>Aggregate_Efficiency_Decarboniz!C377</f>
        <v>0.19531072727272727</v>
      </c>
      <c r="D448" s="31">
        <f>Aggregate_Efficiency_Decarboniz!D377</f>
        <v>0.19531882424242425</v>
      </c>
      <c r="E448" s="31">
        <f>Aggregate_Efficiency_Decarboniz!E377</f>
        <v>0.19532692121212122</v>
      </c>
      <c r="F448" s="31">
        <f>Aggregate_Efficiency_Decarboniz!F377</f>
        <v>0.1953350181818182</v>
      </c>
      <c r="G448" s="31">
        <f>Aggregate_Efficiency_Decarboniz!G377</f>
        <v>0.19534311515151515</v>
      </c>
      <c r="H448" s="31">
        <f>Aggregate_Efficiency_Decarboniz!H377</f>
        <v>0.19535121212121212</v>
      </c>
      <c r="I448" s="31">
        <f>Aggregate_Efficiency_Decarboniz!I377</f>
        <v>0.20378244191374573</v>
      </c>
      <c r="J448" s="31">
        <f>Aggregate_Efficiency_Decarboniz!J377</f>
        <v>0.20431893656887867</v>
      </c>
      <c r="K448" s="31">
        <f>Aggregate_Efficiency_Decarboniz!K377</f>
        <v>0.2048554312240114</v>
      </c>
      <c r="L448" s="31">
        <f>Aggregate_Efficiency_Decarboniz!L377</f>
        <v>0.20539192587914434</v>
      </c>
      <c r="M448" s="31">
        <f>Aggregate_Efficiency_Decarboniz!M377</f>
        <v>0.20592842053427707</v>
      </c>
      <c r="N448" s="31">
        <f>Aggregate_Efficiency_Decarboniz!N377</f>
        <v>0.20646491518941001</v>
      </c>
      <c r="O448" s="31">
        <f>Aggregate_Efficiency_Decarboniz!O377</f>
        <v>0.20700140984454274</v>
      </c>
      <c r="P448" s="31">
        <f>Aggregate_Efficiency_Decarboniz!P377</f>
        <v>0.20753790449967568</v>
      </c>
      <c r="Q448" s="31">
        <f>Aggregate_Efficiency_Decarboniz!Q377</f>
        <v>0.20807439915480841</v>
      </c>
      <c r="R448" s="31">
        <f>Aggregate_Efficiency_Decarboniz!R377</f>
        <v>0.20861089380994136</v>
      </c>
      <c r="S448" s="31">
        <f>Aggregate_Efficiency_Decarboniz!S377</f>
        <v>0.20914738846507408</v>
      </c>
      <c r="T448" s="31">
        <f>Aggregate_Efficiency_Decarboniz!T377</f>
        <v>0.20968388312020703</v>
      </c>
      <c r="U448" s="31">
        <f>Aggregate_Efficiency_Decarboniz!U377</f>
        <v>0.21022037777533975</v>
      </c>
      <c r="V448" s="31">
        <f>Aggregate_Efficiency_Decarboniz!V377</f>
        <v>0.2107568724304727</v>
      </c>
      <c r="W448" s="31">
        <f>Aggregate_Efficiency_Decarboniz!W377</f>
        <v>0.21129336708560542</v>
      </c>
      <c r="X448" s="31">
        <f>Aggregate_Efficiency_Decarboniz!X377</f>
        <v>0.21182986174073837</v>
      </c>
      <c r="Y448" s="31">
        <f>Aggregate_Efficiency_Decarboniz!Y377</f>
        <v>0.21236635639587109</v>
      </c>
      <c r="Z448" s="31">
        <f>Aggregate_Efficiency_Decarboniz!Z377</f>
        <v>0.21290285105100404</v>
      </c>
      <c r="AA448" s="31">
        <f>Aggregate_Efficiency_Decarboniz!AA377</f>
        <v>0.21343934570613676</v>
      </c>
      <c r="AB448" s="31">
        <f>Aggregate_Efficiency_Decarboniz!AB377</f>
        <v>0.21397584036126971</v>
      </c>
      <c r="AC448" s="31">
        <f>Aggregate_Efficiency_Decarboniz!AC377</f>
        <v>0.21451233501640243</v>
      </c>
      <c r="AD448" s="31">
        <f>Aggregate_Efficiency_Decarboniz!AD377</f>
        <v>0.21504882967153538</v>
      </c>
      <c r="AE448" s="31">
        <f>Aggregate_Efficiency_Decarboniz!AE377</f>
        <v>0.2155853243266681</v>
      </c>
      <c r="AF448" s="31">
        <f>Aggregate_Efficiency_Decarboniz!AF377</f>
        <v>0.21612181898180105</v>
      </c>
      <c r="AG448" s="31">
        <f>Aggregate_Efficiency_Decarboniz!AG377</f>
        <v>0.21665831363693377</v>
      </c>
      <c r="AH448" s="31">
        <f>Aggregate_Efficiency_Decarboniz!AH377</f>
        <v>0.21719480829206672</v>
      </c>
      <c r="AI448" s="31">
        <f>Aggregate_Efficiency_Decarboniz!AI377</f>
        <v>0.21773130294719967</v>
      </c>
      <c r="AJ448" s="32">
        <f>Aggregate_Efficiency_Decarboniz!AJ377</f>
        <v>0.21826779760233239</v>
      </c>
    </row>
    <row r="449" spans="1:36" x14ac:dyDescent="0.3">
      <c r="A449" s="7" t="s">
        <v>264</v>
      </c>
      <c r="B449" s="35" t="s">
        <v>268</v>
      </c>
      <c r="C449" s="220">
        <f>Aggregate_Efficiency_Decarboniz!C378</f>
        <v>0.14948749090909089</v>
      </c>
      <c r="D449" s="31">
        <f>Aggregate_Efficiency_Decarboniz!D378</f>
        <v>0.14949623636363635</v>
      </c>
      <c r="E449" s="31">
        <f>Aggregate_Efficiency_Decarboniz!E378</f>
        <v>0.14950498181818178</v>
      </c>
      <c r="F449" s="31">
        <f>Aggregate_Efficiency_Decarboniz!F378</f>
        <v>0.14951372727272724</v>
      </c>
      <c r="G449" s="31">
        <f>Aggregate_Efficiency_Decarboniz!G378</f>
        <v>0.1495224727272727</v>
      </c>
      <c r="H449" s="31">
        <f>Aggregate_Efficiency_Decarboniz!H378</f>
        <v>0.14953121818181814</v>
      </c>
      <c r="I449" s="31">
        <f>Aggregate_Efficiency_Decarboniz!I378</f>
        <v>0.15585822442028585</v>
      </c>
      <c r="J449" s="31">
        <f>Aggregate_Efficiency_Decarboniz!J378</f>
        <v>0.15625792465627331</v>
      </c>
      <c r="K449" s="31">
        <f>Aggregate_Efficiency_Decarboniz!K378</f>
        <v>0.15665762489226087</v>
      </c>
      <c r="L449" s="31">
        <f>Aggregate_Efficiency_Decarboniz!L378</f>
        <v>0.15705732512824833</v>
      </c>
      <c r="M449" s="31">
        <f>Aggregate_Efficiency_Decarboniz!M378</f>
        <v>0.15745702536423578</v>
      </c>
      <c r="N449" s="31">
        <f>Aggregate_Efficiency_Decarboniz!N378</f>
        <v>0.15785672560022324</v>
      </c>
      <c r="O449" s="31">
        <f>Aggregate_Efficiency_Decarboniz!O378</f>
        <v>0.15825642583621069</v>
      </c>
      <c r="P449" s="31">
        <f>Aggregate_Efficiency_Decarboniz!P378</f>
        <v>0.15865612607219814</v>
      </c>
      <c r="Q449" s="31">
        <f>Aggregate_Efficiency_Decarboniz!Q378</f>
        <v>0.1590558263081856</v>
      </c>
      <c r="R449" s="31">
        <f>Aggregate_Efficiency_Decarboniz!R378</f>
        <v>0.15945552654417305</v>
      </c>
      <c r="S449" s="31">
        <f>Aggregate_Efficiency_Decarboniz!S378</f>
        <v>0.15985522678016051</v>
      </c>
      <c r="T449" s="31">
        <f>Aggregate_Efficiency_Decarboniz!T378</f>
        <v>0.16025492701614796</v>
      </c>
      <c r="U449" s="31">
        <f>Aggregate_Efficiency_Decarboniz!U378</f>
        <v>0.16065462725213553</v>
      </c>
      <c r="V449" s="31">
        <f>Aggregate_Efficiency_Decarboniz!V378</f>
        <v>0.16105432748812298</v>
      </c>
      <c r="W449" s="31">
        <f>Aggregate_Efficiency_Decarboniz!W378</f>
        <v>0.16145402772411044</v>
      </c>
      <c r="X449" s="31">
        <f>Aggregate_Efficiency_Decarboniz!X378</f>
        <v>0.16185372796009789</v>
      </c>
      <c r="Y449" s="31">
        <f>Aggregate_Efficiency_Decarboniz!Y378</f>
        <v>0.16225342819608535</v>
      </c>
      <c r="Z449" s="31">
        <f>Aggregate_Efficiency_Decarboniz!Z378</f>
        <v>0.1626531284320728</v>
      </c>
      <c r="AA449" s="31">
        <f>Aggregate_Efficiency_Decarboniz!AA378</f>
        <v>0.16305282866806026</v>
      </c>
      <c r="AB449" s="31">
        <f>Aggregate_Efficiency_Decarboniz!AB378</f>
        <v>0.16345252890404771</v>
      </c>
      <c r="AC449" s="31">
        <f>Aggregate_Efficiency_Decarboniz!AC378</f>
        <v>0.16385222914003517</v>
      </c>
      <c r="AD449" s="31">
        <f>Aggregate_Efficiency_Decarboniz!AD378</f>
        <v>0.16425192937602273</v>
      </c>
      <c r="AE449" s="31">
        <f>Aggregate_Efficiency_Decarboniz!AE378</f>
        <v>0.16465162961201019</v>
      </c>
      <c r="AF449" s="31">
        <f>Aggregate_Efficiency_Decarboniz!AF378</f>
        <v>0.16505132984799764</v>
      </c>
      <c r="AG449" s="31">
        <f>Aggregate_Efficiency_Decarboniz!AG378</f>
        <v>0.1654510300839851</v>
      </c>
      <c r="AH449" s="31">
        <f>Aggregate_Efficiency_Decarboniz!AH378</f>
        <v>0.16585073031997255</v>
      </c>
      <c r="AI449" s="31">
        <f>Aggregate_Efficiency_Decarboniz!AI378</f>
        <v>0.16625043055596</v>
      </c>
      <c r="AJ449" s="32">
        <f>Aggregate_Efficiency_Decarboniz!AJ378</f>
        <v>0.16665013079194746</v>
      </c>
    </row>
    <row r="450" spans="1:36" x14ac:dyDescent="0.3">
      <c r="A450" s="7" t="s">
        <v>264</v>
      </c>
      <c r="B450" s="35" t="s">
        <v>269</v>
      </c>
      <c r="C450" s="220">
        <f>Aggregate_Efficiency_Decarboniz!C379</f>
        <v>8.7961999999999999E-2</v>
      </c>
      <c r="D450" s="31">
        <f>Aggregate_Efficiency_Decarboniz!D379</f>
        <v>8.7961999999999999E-2</v>
      </c>
      <c r="E450" s="31">
        <f>Aggregate_Efficiency_Decarboniz!E379</f>
        <v>8.7961999999999999E-2</v>
      </c>
      <c r="F450" s="31">
        <f>Aggregate_Efficiency_Decarboniz!F379</f>
        <v>8.7961999999999999E-2</v>
      </c>
      <c r="G450" s="31">
        <f>Aggregate_Efficiency_Decarboniz!G379</f>
        <v>8.7961999999999999E-2</v>
      </c>
      <c r="H450" s="31">
        <f>Aggregate_Efficiency_Decarboniz!H379</f>
        <v>8.7961999999999999E-2</v>
      </c>
      <c r="I450" s="31">
        <f>Aggregate_Efficiency_Decarboniz!I379</f>
        <v>9.1938512846390208E-2</v>
      </c>
      <c r="J450" s="31">
        <f>Aggregate_Efficiency_Decarboniz!J379</f>
        <v>9.2195639402601781E-2</v>
      </c>
      <c r="K450" s="31">
        <f>Aggregate_Efficiency_Decarboniz!K379</f>
        <v>9.2452765958813354E-2</v>
      </c>
      <c r="L450" s="31">
        <f>Aggregate_Efficiency_Decarboniz!L379</f>
        <v>9.2709892515024928E-2</v>
      </c>
      <c r="M450" s="31">
        <f>Aggregate_Efficiency_Decarboniz!M379</f>
        <v>9.2967019071236501E-2</v>
      </c>
      <c r="N450" s="31">
        <f>Aggregate_Efficiency_Decarboniz!N379</f>
        <v>9.3224145627448185E-2</v>
      </c>
      <c r="O450" s="31">
        <f>Aggregate_Efficiency_Decarboniz!O379</f>
        <v>9.3481272183659758E-2</v>
      </c>
      <c r="P450" s="31">
        <f>Aggregate_Efficiency_Decarboniz!P379</f>
        <v>9.3738398739871331E-2</v>
      </c>
      <c r="Q450" s="31">
        <f>Aggregate_Efficiency_Decarboniz!Q379</f>
        <v>9.3995525296082905E-2</v>
      </c>
      <c r="R450" s="31">
        <f>Aggregate_Efficiency_Decarboniz!R379</f>
        <v>9.4252651852294478E-2</v>
      </c>
      <c r="S450" s="31">
        <f>Aggregate_Efficiency_Decarboniz!S379</f>
        <v>9.4509778408506162E-2</v>
      </c>
      <c r="T450" s="31">
        <f>Aggregate_Efficiency_Decarboniz!T379</f>
        <v>9.4766904964717735E-2</v>
      </c>
      <c r="U450" s="31">
        <f>Aggregate_Efficiency_Decarboniz!U379</f>
        <v>9.5024031520929308E-2</v>
      </c>
      <c r="V450" s="31">
        <f>Aggregate_Efficiency_Decarboniz!V379</f>
        <v>9.5281158077140882E-2</v>
      </c>
      <c r="W450" s="31">
        <f>Aggregate_Efficiency_Decarboniz!W379</f>
        <v>9.5538284633352566E-2</v>
      </c>
      <c r="X450" s="31">
        <f>Aggregate_Efficiency_Decarboniz!X379</f>
        <v>9.5795411189564139E-2</v>
      </c>
      <c r="Y450" s="31">
        <f>Aggregate_Efficiency_Decarboniz!Y379</f>
        <v>9.6052537745775712E-2</v>
      </c>
      <c r="Z450" s="31">
        <f>Aggregate_Efficiency_Decarboniz!Z379</f>
        <v>9.6309664301987286E-2</v>
      </c>
      <c r="AA450" s="31">
        <f>Aggregate_Efficiency_Decarboniz!AA379</f>
        <v>9.6566790858198859E-2</v>
      </c>
      <c r="AB450" s="31">
        <f>Aggregate_Efficiency_Decarboniz!AB379</f>
        <v>9.6823917414410543E-2</v>
      </c>
      <c r="AC450" s="31">
        <f>Aggregate_Efficiency_Decarboniz!AC379</f>
        <v>9.7081043970622116E-2</v>
      </c>
      <c r="AD450" s="31">
        <f>Aggregate_Efficiency_Decarboniz!AD379</f>
        <v>9.7338170526833689E-2</v>
      </c>
      <c r="AE450" s="31">
        <f>Aggregate_Efficiency_Decarboniz!AE379</f>
        <v>9.7595297083045263E-2</v>
      </c>
      <c r="AF450" s="31">
        <f>Aggregate_Efficiency_Decarboniz!AF379</f>
        <v>9.7852423639256947E-2</v>
      </c>
      <c r="AG450" s="31">
        <f>Aggregate_Efficiency_Decarboniz!AG379</f>
        <v>9.810955019546852E-2</v>
      </c>
      <c r="AH450" s="31">
        <f>Aggregate_Efficiency_Decarboniz!AH379</f>
        <v>9.8366676751680093E-2</v>
      </c>
      <c r="AI450" s="31">
        <f>Aggregate_Efficiency_Decarboniz!AI379</f>
        <v>9.8623803307891666E-2</v>
      </c>
      <c r="AJ450" s="32">
        <f>Aggregate_Efficiency_Decarboniz!AJ379</f>
        <v>9.888092986410324E-2</v>
      </c>
    </row>
    <row r="451" spans="1:36" x14ac:dyDescent="0.3">
      <c r="A451" s="11" t="s">
        <v>264</v>
      </c>
      <c r="B451" s="36" t="s">
        <v>270</v>
      </c>
      <c r="C451" s="221">
        <f>Aggregate_Efficiency_Decarboniz!C380</f>
        <v>0</v>
      </c>
      <c r="D451" s="70">
        <f>Aggregate_Efficiency_Decarboniz!D380</f>
        <v>0</v>
      </c>
      <c r="E451" s="70">
        <f>Aggregate_Efficiency_Decarboniz!E380</f>
        <v>0</v>
      </c>
      <c r="F451" s="70">
        <f>Aggregate_Efficiency_Decarboniz!F380</f>
        <v>0</v>
      </c>
      <c r="G451" s="70">
        <f>Aggregate_Efficiency_Decarboniz!G380</f>
        <v>0</v>
      </c>
      <c r="H451" s="70">
        <f>Aggregate_Efficiency_Decarboniz!H380</f>
        <v>0</v>
      </c>
      <c r="I451" s="70">
        <f>Aggregate_Efficiency_Decarboniz!I380</f>
        <v>0</v>
      </c>
      <c r="J451" s="70">
        <f>Aggregate_Efficiency_Decarboniz!J380</f>
        <v>0</v>
      </c>
      <c r="K451" s="70">
        <f>Aggregate_Efficiency_Decarboniz!K380</f>
        <v>0</v>
      </c>
      <c r="L451" s="70">
        <f>Aggregate_Efficiency_Decarboniz!L380</f>
        <v>0</v>
      </c>
      <c r="M451" s="70">
        <f>Aggregate_Efficiency_Decarboniz!M380</f>
        <v>0</v>
      </c>
      <c r="N451" s="70">
        <f>Aggregate_Efficiency_Decarboniz!N380</f>
        <v>0</v>
      </c>
      <c r="O451" s="70">
        <f>Aggregate_Efficiency_Decarboniz!O380</f>
        <v>0</v>
      </c>
      <c r="P451" s="70">
        <f>Aggregate_Efficiency_Decarboniz!P380</f>
        <v>0</v>
      </c>
      <c r="Q451" s="70">
        <f>Aggregate_Efficiency_Decarboniz!Q380</f>
        <v>0</v>
      </c>
      <c r="R451" s="70">
        <f>Aggregate_Efficiency_Decarboniz!R380</f>
        <v>0</v>
      </c>
      <c r="S451" s="70">
        <f>Aggregate_Efficiency_Decarboniz!S380</f>
        <v>0</v>
      </c>
      <c r="T451" s="70">
        <f>Aggregate_Efficiency_Decarboniz!T380</f>
        <v>0</v>
      </c>
      <c r="U451" s="70">
        <f>Aggregate_Efficiency_Decarboniz!U380</f>
        <v>0</v>
      </c>
      <c r="V451" s="70">
        <f>Aggregate_Efficiency_Decarboniz!V380</f>
        <v>0</v>
      </c>
      <c r="W451" s="70">
        <f>Aggregate_Efficiency_Decarboniz!W380</f>
        <v>0</v>
      </c>
      <c r="X451" s="70">
        <f>Aggregate_Efficiency_Decarboniz!X380</f>
        <v>0</v>
      </c>
      <c r="Y451" s="70">
        <f>Aggregate_Efficiency_Decarboniz!Y380</f>
        <v>0</v>
      </c>
      <c r="Z451" s="70">
        <f>Aggregate_Efficiency_Decarboniz!Z380</f>
        <v>0</v>
      </c>
      <c r="AA451" s="70">
        <f>Aggregate_Efficiency_Decarboniz!AA380</f>
        <v>0</v>
      </c>
      <c r="AB451" s="70">
        <f>Aggregate_Efficiency_Decarboniz!AB380</f>
        <v>0</v>
      </c>
      <c r="AC451" s="70">
        <f>Aggregate_Efficiency_Decarboniz!AC380</f>
        <v>0</v>
      </c>
      <c r="AD451" s="70">
        <f>Aggregate_Efficiency_Decarboniz!AD380</f>
        <v>0</v>
      </c>
      <c r="AE451" s="70">
        <f>Aggregate_Efficiency_Decarboniz!AE380</f>
        <v>0</v>
      </c>
      <c r="AF451" s="70">
        <f>Aggregate_Efficiency_Decarboniz!AF380</f>
        <v>0</v>
      </c>
      <c r="AG451" s="70">
        <f>Aggregate_Efficiency_Decarboniz!AG380</f>
        <v>0</v>
      </c>
      <c r="AH451" s="70">
        <f>Aggregate_Efficiency_Decarboniz!AH380</f>
        <v>0</v>
      </c>
      <c r="AI451" s="70">
        <f>Aggregate_Efficiency_Decarboniz!AI380</f>
        <v>0</v>
      </c>
      <c r="AJ451" s="86">
        <f>Aggregate_Efficiency_Decarboniz!AJ380</f>
        <v>0</v>
      </c>
    </row>
    <row r="452" spans="1:36" x14ac:dyDescent="0.3">
      <c r="A452" s="7" t="s">
        <v>271</v>
      </c>
      <c r="B452" s="35" t="s">
        <v>272</v>
      </c>
      <c r="C452" s="220">
        <f>Aggregate_Efficiency_Decarboniz!C381</f>
        <v>0.46793812796528966</v>
      </c>
      <c r="D452" s="31">
        <f>Aggregate_Efficiency_Decarboniz!D381</f>
        <v>0.46794224336098494</v>
      </c>
      <c r="E452" s="31">
        <f>Aggregate_Efficiency_Decarboniz!E381</f>
        <v>0.46794635875668023</v>
      </c>
      <c r="F452" s="31">
        <f>Aggregate_Efficiency_Decarboniz!F381</f>
        <v>0.46795047415237551</v>
      </c>
      <c r="G452" s="31">
        <f>Aggregate_Efficiency_Decarboniz!G381</f>
        <v>0.46795458954807084</v>
      </c>
      <c r="H452" s="31">
        <f>Aggregate_Efficiency_Decarboniz!H381</f>
        <v>0.46795870494376612</v>
      </c>
      <c r="I452" s="31">
        <f>Aggregate_Efficiency_Decarboniz!I381</f>
        <v>0.48891036012510991</v>
      </c>
      <c r="J452" s="31">
        <f>Aggregate_Efficiency_Decarboniz!J381</f>
        <v>0.49026072672196497</v>
      </c>
      <c r="K452" s="31">
        <f>Aggregate_Efficiency_Decarboniz!K381</f>
        <v>0.49161109331882002</v>
      </c>
      <c r="L452" s="31">
        <f>Aggregate_Efficiency_Decarboniz!L381</f>
        <v>0.49296145991567508</v>
      </c>
      <c r="M452" s="31">
        <f>Aggregate_Efficiency_Decarboniz!M381</f>
        <v>0.49431182651253014</v>
      </c>
      <c r="N452" s="31">
        <f>Aggregate_Efficiency_Decarboniz!N381</f>
        <v>0.4956621931093852</v>
      </c>
      <c r="O452" s="31">
        <f>Aggregate_Efficiency_Decarboniz!O381</f>
        <v>0.49701255970624025</v>
      </c>
      <c r="P452" s="31">
        <f>Aggregate_Efficiency_Decarboniz!P381</f>
        <v>0.49836292630309531</v>
      </c>
      <c r="Q452" s="31">
        <f>Aggregate_Efficiency_Decarboniz!Q381</f>
        <v>0.49971329289995037</v>
      </c>
      <c r="R452" s="31">
        <f>Aggregate_Efficiency_Decarboniz!R381</f>
        <v>0.50106365949680587</v>
      </c>
      <c r="S452" s="31">
        <f>Aggregate_Efficiency_Decarboniz!S381</f>
        <v>0.50241402609366093</v>
      </c>
      <c r="T452" s="31">
        <f>Aggregate_Efficiency_Decarboniz!T381</f>
        <v>0.50376439269051598</v>
      </c>
      <c r="U452" s="31">
        <f>Aggregate_Efficiency_Decarboniz!U381</f>
        <v>0.50511475928737104</v>
      </c>
      <c r="V452" s="31">
        <f>Aggregate_Efficiency_Decarboniz!V381</f>
        <v>0.5064651258842261</v>
      </c>
      <c r="W452" s="31">
        <f>Aggregate_Efficiency_Decarboniz!W381</f>
        <v>0.50781549248108115</v>
      </c>
      <c r="X452" s="31">
        <f>Aggregate_Efficiency_Decarboniz!X381</f>
        <v>0.50916585907793621</v>
      </c>
      <c r="Y452" s="31">
        <f>Aggregate_Efficiency_Decarboniz!Y381</f>
        <v>0.51051622567479127</v>
      </c>
      <c r="Z452" s="31">
        <f>Aggregate_Efficiency_Decarboniz!Z381</f>
        <v>0.51186659227164633</v>
      </c>
      <c r="AA452" s="31">
        <f>Aggregate_Efficiency_Decarboniz!AA381</f>
        <v>0.51321695886850138</v>
      </c>
      <c r="AB452" s="31">
        <f>Aggregate_Efficiency_Decarboniz!AB381</f>
        <v>0.51456732546535644</v>
      </c>
      <c r="AC452" s="31">
        <f>Aggregate_Efficiency_Decarboniz!AC381</f>
        <v>0.51591769206221194</v>
      </c>
      <c r="AD452" s="31">
        <f>Aggregate_Efficiency_Decarboniz!AD381</f>
        <v>0.517268058659067</v>
      </c>
      <c r="AE452" s="31">
        <f>Aggregate_Efficiency_Decarboniz!AE381</f>
        <v>0.51861842525592206</v>
      </c>
      <c r="AF452" s="31">
        <f>Aggregate_Efficiency_Decarboniz!AF381</f>
        <v>0.51996879185277711</v>
      </c>
      <c r="AG452" s="31">
        <f>Aggregate_Efficiency_Decarboniz!AG381</f>
        <v>0.52131915844963217</v>
      </c>
      <c r="AH452" s="31">
        <f>Aggregate_Efficiency_Decarboniz!AH381</f>
        <v>0.52266952504648723</v>
      </c>
      <c r="AI452" s="31">
        <f>Aggregate_Efficiency_Decarboniz!AI381</f>
        <v>0.52401989164334228</v>
      </c>
      <c r="AJ452" s="32">
        <f>Aggregate_Efficiency_Decarboniz!AJ381</f>
        <v>0.52537025824019734</v>
      </c>
    </row>
    <row r="453" spans="1:36" x14ac:dyDescent="0.3">
      <c r="A453" s="7" t="s">
        <v>271</v>
      </c>
      <c r="B453" s="35" t="s">
        <v>273</v>
      </c>
      <c r="C453" s="220">
        <f>Aggregate_Efficiency_Decarboniz!C382</f>
        <v>0.26338583875122973</v>
      </c>
      <c r="D453" s="31">
        <f>Aggregate_Efficiency_Decarboniz!D382</f>
        <v>0.26339293864675983</v>
      </c>
      <c r="E453" s="31">
        <f>Aggregate_Efficiency_Decarboniz!E382</f>
        <v>0.26340003854228994</v>
      </c>
      <c r="F453" s="31">
        <f>Aggregate_Efficiency_Decarboniz!F382</f>
        <v>0.26340713843782004</v>
      </c>
      <c r="G453" s="31">
        <f>Aggregate_Efficiency_Decarboniz!G382</f>
        <v>0.26341423833335015</v>
      </c>
      <c r="H453" s="31">
        <f>Aggregate_Efficiency_Decarboniz!H382</f>
        <v>0.26342133822888025</v>
      </c>
      <c r="I453" s="31">
        <f>Aggregate_Efficiency_Decarboniz!I382</f>
        <v>0.2749789532985738</v>
      </c>
      <c r="J453" s="31">
        <f>Aggregate_Efficiency_Decarboniz!J382</f>
        <v>0.27571867030822372</v>
      </c>
      <c r="K453" s="31">
        <f>Aggregate_Efficiency_Decarboniz!K382</f>
        <v>0.27645838731787364</v>
      </c>
      <c r="L453" s="31">
        <f>Aggregate_Efficiency_Decarboniz!L382</f>
        <v>0.27719810432752356</v>
      </c>
      <c r="M453" s="31">
        <f>Aggregate_Efficiency_Decarboniz!M382</f>
        <v>0.27793782133717349</v>
      </c>
      <c r="N453" s="31">
        <f>Aggregate_Efficiency_Decarboniz!N382</f>
        <v>0.27867753834682341</v>
      </c>
      <c r="O453" s="31">
        <f>Aggregate_Efficiency_Decarboniz!O382</f>
        <v>0.27941725535647333</v>
      </c>
      <c r="P453" s="31">
        <f>Aggregate_Efficiency_Decarboniz!P382</f>
        <v>0.28015697236612325</v>
      </c>
      <c r="Q453" s="31">
        <f>Aggregate_Efficiency_Decarboniz!Q382</f>
        <v>0.28089668937577317</v>
      </c>
      <c r="R453" s="31">
        <f>Aggregate_Efficiency_Decarboniz!R382</f>
        <v>0.28163640638542287</v>
      </c>
      <c r="S453" s="31">
        <f>Aggregate_Efficiency_Decarboniz!S382</f>
        <v>0.28237612339507279</v>
      </c>
      <c r="T453" s="31">
        <f>Aggregate_Efficiency_Decarboniz!T382</f>
        <v>0.28311584040472271</v>
      </c>
      <c r="U453" s="31">
        <f>Aggregate_Efficiency_Decarboniz!U382</f>
        <v>0.28385555741437263</v>
      </c>
      <c r="V453" s="31">
        <f>Aggregate_Efficiency_Decarboniz!V382</f>
        <v>0.28459527442402255</v>
      </c>
      <c r="W453" s="31">
        <f>Aggregate_Efficiency_Decarboniz!W382</f>
        <v>0.28533499143367247</v>
      </c>
      <c r="X453" s="31">
        <f>Aggregate_Efficiency_Decarboniz!X382</f>
        <v>0.28607470844332239</v>
      </c>
      <c r="Y453" s="31">
        <f>Aggregate_Efficiency_Decarboniz!Y382</f>
        <v>0.28681442545297231</v>
      </c>
      <c r="Z453" s="31">
        <f>Aggregate_Efficiency_Decarboniz!Z382</f>
        <v>0.28755414246262223</v>
      </c>
      <c r="AA453" s="31">
        <f>Aggregate_Efficiency_Decarboniz!AA382</f>
        <v>0.28829385947227215</v>
      </c>
      <c r="AB453" s="31">
        <f>Aggregate_Efficiency_Decarboniz!AB382</f>
        <v>0.28903357648192207</v>
      </c>
      <c r="AC453" s="31">
        <f>Aggregate_Efficiency_Decarboniz!AC382</f>
        <v>0.28977329349157199</v>
      </c>
      <c r="AD453" s="31">
        <f>Aggregate_Efficiency_Decarboniz!AD382</f>
        <v>0.29051301050122191</v>
      </c>
      <c r="AE453" s="31">
        <f>Aggregate_Efficiency_Decarboniz!AE382</f>
        <v>0.29125272751087183</v>
      </c>
      <c r="AF453" s="31">
        <f>Aggregate_Efficiency_Decarboniz!AF382</f>
        <v>0.29199244452052175</v>
      </c>
      <c r="AG453" s="31">
        <f>Aggregate_Efficiency_Decarboniz!AG382</f>
        <v>0.29273216153017168</v>
      </c>
      <c r="AH453" s="31">
        <f>Aggregate_Efficiency_Decarboniz!AH382</f>
        <v>0.2934718785398216</v>
      </c>
      <c r="AI453" s="31">
        <f>Aggregate_Efficiency_Decarboniz!AI382</f>
        <v>0.29421159554947152</v>
      </c>
      <c r="AJ453" s="32">
        <f>Aggregate_Efficiency_Decarboniz!AJ382</f>
        <v>0.29495131255912144</v>
      </c>
    </row>
    <row r="454" spans="1:36" x14ac:dyDescent="0.3">
      <c r="A454" s="7" t="s">
        <v>271</v>
      </c>
      <c r="B454" s="35" t="s">
        <v>274</v>
      </c>
      <c r="C454" s="220">
        <f>Aggregate_Efficiency_Decarboniz!C383</f>
        <v>0.19531060317019872</v>
      </c>
      <c r="D454" s="31">
        <f>Aggregate_Efficiency_Decarboniz!D383</f>
        <v>0.19531869631068408</v>
      </c>
      <c r="E454" s="31">
        <f>Aggregate_Efficiency_Decarboniz!E383</f>
        <v>0.19532678945116944</v>
      </c>
      <c r="F454" s="31">
        <f>Aggregate_Efficiency_Decarboniz!F383</f>
        <v>0.1953348825916548</v>
      </c>
      <c r="G454" s="31">
        <f>Aggregate_Efficiency_Decarboniz!G383</f>
        <v>0.19534297573214013</v>
      </c>
      <c r="H454" s="31">
        <f>Aggregate_Efficiency_Decarboniz!H383</f>
        <v>0.19535106887262549</v>
      </c>
      <c r="I454" s="31">
        <f>Aggregate_Efficiency_Decarboniz!I383</f>
        <v>0.20378233665911138</v>
      </c>
      <c r="J454" s="31">
        <f>Aggregate_Efficiency_Decarboniz!J383</f>
        <v>0.20431882878838392</v>
      </c>
      <c r="K454" s="31">
        <f>Aggregate_Efficiency_Decarboniz!K383</f>
        <v>0.20485532091765646</v>
      </c>
      <c r="L454" s="31">
        <f>Aggregate_Efficiency_Decarboniz!L383</f>
        <v>0.20539181304692899</v>
      </c>
      <c r="M454" s="31">
        <f>Aggregate_Efficiency_Decarboniz!M383</f>
        <v>0.20592830517620153</v>
      </c>
      <c r="N454" s="31">
        <f>Aggregate_Efficiency_Decarboniz!N383</f>
        <v>0.20646479730547407</v>
      </c>
      <c r="O454" s="31">
        <f>Aggregate_Efficiency_Decarboniz!O383</f>
        <v>0.20700128943474638</v>
      </c>
      <c r="P454" s="31">
        <f>Aggregate_Efficiency_Decarboniz!P383</f>
        <v>0.20753778156401892</v>
      </c>
      <c r="Q454" s="31">
        <f>Aggregate_Efficiency_Decarboniz!Q383</f>
        <v>0.20807427369329146</v>
      </c>
      <c r="R454" s="31">
        <f>Aggregate_Efficiency_Decarboniz!R383</f>
        <v>0.20861076582256399</v>
      </c>
      <c r="S454" s="31">
        <f>Aggregate_Efficiency_Decarboniz!S383</f>
        <v>0.20914725795183653</v>
      </c>
      <c r="T454" s="31">
        <f>Aggregate_Efficiency_Decarboniz!T383</f>
        <v>0.20968375008110907</v>
      </c>
      <c r="U454" s="31">
        <f>Aggregate_Efficiency_Decarboniz!U383</f>
        <v>0.2102202422103816</v>
      </c>
      <c r="V454" s="31">
        <f>Aggregate_Efficiency_Decarboniz!V383</f>
        <v>0.21075673433965414</v>
      </c>
      <c r="W454" s="31">
        <f>Aggregate_Efficiency_Decarboniz!W383</f>
        <v>0.21129322646892645</v>
      </c>
      <c r="X454" s="31">
        <f>Aggregate_Efficiency_Decarboniz!X383</f>
        <v>0.21182971859819899</v>
      </c>
      <c r="Y454" s="31">
        <f>Aggregate_Efficiency_Decarboniz!Y383</f>
        <v>0.21236621072747153</v>
      </c>
      <c r="Z454" s="31">
        <f>Aggregate_Efficiency_Decarboniz!Z383</f>
        <v>0.21290270285674406</v>
      </c>
      <c r="AA454" s="31">
        <f>Aggregate_Efficiency_Decarboniz!AA383</f>
        <v>0.2134391949860166</v>
      </c>
      <c r="AB454" s="31">
        <f>Aggregate_Efficiency_Decarboniz!AB383</f>
        <v>0.21397568711528914</v>
      </c>
      <c r="AC454" s="31">
        <f>Aggregate_Efficiency_Decarboniz!AC383</f>
        <v>0.21451217924456167</v>
      </c>
      <c r="AD454" s="31">
        <f>Aggregate_Efficiency_Decarboniz!AD383</f>
        <v>0.21504867137383421</v>
      </c>
      <c r="AE454" s="31">
        <f>Aggregate_Efficiency_Decarboniz!AE383</f>
        <v>0.21558516350310652</v>
      </c>
      <c r="AF454" s="31">
        <f>Aggregate_Efficiency_Decarboniz!AF383</f>
        <v>0.21612165563237906</v>
      </c>
      <c r="AG454" s="31">
        <f>Aggregate_Efficiency_Decarboniz!AG383</f>
        <v>0.2166581477616516</v>
      </c>
      <c r="AH454" s="31">
        <f>Aggregate_Efficiency_Decarboniz!AH383</f>
        <v>0.21719463989092413</v>
      </c>
      <c r="AI454" s="31">
        <f>Aggregate_Efficiency_Decarboniz!AI383</f>
        <v>0.21773113202019667</v>
      </c>
      <c r="AJ454" s="32">
        <f>Aggregate_Efficiency_Decarboniz!AJ383</f>
        <v>0.21826762414946921</v>
      </c>
    </row>
    <row r="455" spans="1:36" x14ac:dyDescent="0.3">
      <c r="A455" s="7" t="s">
        <v>271</v>
      </c>
      <c r="B455" s="35" t="s">
        <v>275</v>
      </c>
      <c r="C455" s="220">
        <f>Aggregate_Efficiency_Decarboniz!C384</f>
        <v>0.14948743945026471</v>
      </c>
      <c r="D455" s="31">
        <f>Aggregate_Efficiency_Decarboniz!D384</f>
        <v>0.14949620116906362</v>
      </c>
      <c r="E455" s="31">
        <f>Aggregate_Efficiency_Decarboniz!E384</f>
        <v>0.14950496288786252</v>
      </c>
      <c r="F455" s="31">
        <f>Aggregate_Efficiency_Decarboniz!F384</f>
        <v>0.1495137246066614</v>
      </c>
      <c r="G455" s="31">
        <f>Aggregate_Efficiency_Decarboniz!G384</f>
        <v>0.14952248632546031</v>
      </c>
      <c r="H455" s="31">
        <f>Aggregate_Efficiency_Decarboniz!H384</f>
        <v>0.14953124804425921</v>
      </c>
      <c r="I455" s="31">
        <f>Aggregate_Efficiency_Decarboniz!I384</f>
        <v>0.1558580923619014</v>
      </c>
      <c r="J455" s="31">
        <f>Aggregate_Efficiency_Decarboniz!J384</f>
        <v>0.15625778868156681</v>
      </c>
      <c r="K455" s="31">
        <f>Aggregate_Efficiency_Decarboniz!K384</f>
        <v>0.15665748500123222</v>
      </c>
      <c r="L455" s="31">
        <f>Aggregate_Efficiency_Decarboniz!L384</f>
        <v>0.15705718132089774</v>
      </c>
      <c r="M455" s="31">
        <f>Aggregate_Efficiency_Decarboniz!M384</f>
        <v>0.15745687764056315</v>
      </c>
      <c r="N455" s="31">
        <f>Aggregate_Efficiency_Decarboniz!N384</f>
        <v>0.15785657396022867</v>
      </c>
      <c r="O455" s="31">
        <f>Aggregate_Efficiency_Decarboniz!O384</f>
        <v>0.15825627027989408</v>
      </c>
      <c r="P455" s="31">
        <f>Aggregate_Efficiency_Decarboniz!P384</f>
        <v>0.15865596659955949</v>
      </c>
      <c r="Q455" s="31">
        <f>Aggregate_Efficiency_Decarboniz!Q384</f>
        <v>0.15905566291922502</v>
      </c>
      <c r="R455" s="31">
        <f>Aggregate_Efficiency_Decarboniz!R384</f>
        <v>0.15945535923889043</v>
      </c>
      <c r="S455" s="31">
        <f>Aggregate_Efficiency_Decarboniz!S384</f>
        <v>0.15985505555855595</v>
      </c>
      <c r="T455" s="31">
        <f>Aggregate_Efficiency_Decarboniz!T384</f>
        <v>0.16025475187822136</v>
      </c>
      <c r="U455" s="31">
        <f>Aggregate_Efficiency_Decarboniz!U384</f>
        <v>0.16065444819788688</v>
      </c>
      <c r="V455" s="31">
        <f>Aggregate_Efficiency_Decarboniz!V384</f>
        <v>0.16105414451755229</v>
      </c>
      <c r="W455" s="31">
        <f>Aggregate_Efficiency_Decarboniz!W384</f>
        <v>0.1614538408372177</v>
      </c>
      <c r="X455" s="31">
        <f>Aggregate_Efficiency_Decarboniz!X384</f>
        <v>0.16185353715688322</v>
      </c>
      <c r="Y455" s="31">
        <f>Aggregate_Efficiency_Decarboniz!Y384</f>
        <v>0.16225323347654863</v>
      </c>
      <c r="Z455" s="31">
        <f>Aggregate_Efficiency_Decarboniz!Z384</f>
        <v>0.16265292979621415</v>
      </c>
      <c r="AA455" s="31">
        <f>Aggregate_Efficiency_Decarboniz!AA384</f>
        <v>0.16305262611587956</v>
      </c>
      <c r="AB455" s="31">
        <f>Aggregate_Efficiency_Decarboniz!AB384</f>
        <v>0.16345232243554497</v>
      </c>
      <c r="AC455" s="31">
        <f>Aggregate_Efficiency_Decarboniz!AC384</f>
        <v>0.16385201875521049</v>
      </c>
      <c r="AD455" s="31">
        <f>Aggregate_Efficiency_Decarboniz!AD384</f>
        <v>0.1642517150748759</v>
      </c>
      <c r="AE455" s="31">
        <f>Aggregate_Efficiency_Decarboniz!AE384</f>
        <v>0.16465141139454142</v>
      </c>
      <c r="AF455" s="31">
        <f>Aggregate_Efficiency_Decarboniz!AF384</f>
        <v>0.16505110771420684</v>
      </c>
      <c r="AG455" s="31">
        <f>Aggregate_Efficiency_Decarboniz!AG384</f>
        <v>0.16545080403387236</v>
      </c>
      <c r="AH455" s="31">
        <f>Aggregate_Efficiency_Decarboniz!AH384</f>
        <v>0.16585050035353777</v>
      </c>
      <c r="AI455" s="31">
        <f>Aggregate_Efficiency_Decarboniz!AI384</f>
        <v>0.16625019667320318</v>
      </c>
      <c r="AJ455" s="32">
        <f>Aggregate_Efficiency_Decarboniz!AJ384</f>
        <v>0.1666498929928687</v>
      </c>
    </row>
    <row r="456" spans="1:36" x14ac:dyDescent="0.3">
      <c r="A456" s="7" t="s">
        <v>271</v>
      </c>
      <c r="B456" s="35" t="s">
        <v>276</v>
      </c>
      <c r="C456" s="220">
        <f>Aggregate_Efficiency_Decarboniz!C385</f>
        <v>8.7962246634689753E-2</v>
      </c>
      <c r="D456" s="31">
        <f>Aggregate_Efficiency_Decarboniz!D385</f>
        <v>8.7962246634689753E-2</v>
      </c>
      <c r="E456" s="31">
        <f>Aggregate_Efficiency_Decarboniz!E385</f>
        <v>8.7962246634689753E-2</v>
      </c>
      <c r="F456" s="31">
        <f>Aggregate_Efficiency_Decarboniz!F385</f>
        <v>8.7962246634689753E-2</v>
      </c>
      <c r="G456" s="31">
        <f>Aggregate_Efficiency_Decarboniz!G385</f>
        <v>8.7962246634689753E-2</v>
      </c>
      <c r="H456" s="31">
        <f>Aggregate_Efficiency_Decarboniz!H385</f>
        <v>8.7962246634689753E-2</v>
      </c>
      <c r="I456" s="31">
        <f>Aggregate_Efficiency_Decarboniz!I385</f>
        <v>9.1938763409971258E-2</v>
      </c>
      <c r="J456" s="31">
        <f>Aggregate_Efficiency_Decarboniz!J385</f>
        <v>9.2195895283197549E-2</v>
      </c>
      <c r="K456" s="31">
        <f>Aggregate_Efficiency_Decarboniz!K385</f>
        <v>9.2453027156423728E-2</v>
      </c>
      <c r="L456" s="31">
        <f>Aggregate_Efficiency_Decarboniz!L385</f>
        <v>9.2710159029649908E-2</v>
      </c>
      <c r="M456" s="31">
        <f>Aggregate_Efficiency_Decarboniz!M385</f>
        <v>9.2967290902876087E-2</v>
      </c>
      <c r="N456" s="31">
        <f>Aggregate_Efficiency_Decarboniz!N385</f>
        <v>9.3224422776102267E-2</v>
      </c>
      <c r="O456" s="31">
        <f>Aggregate_Efficiency_Decarboniz!O385</f>
        <v>9.3481554649328447E-2</v>
      </c>
      <c r="P456" s="31">
        <f>Aggregate_Efficiency_Decarboniz!P385</f>
        <v>9.3738686522554737E-2</v>
      </c>
      <c r="Q456" s="31">
        <f>Aggregate_Efficiency_Decarboniz!Q385</f>
        <v>9.3995818395780917E-2</v>
      </c>
      <c r="R456" s="31">
        <f>Aggregate_Efficiency_Decarboniz!R385</f>
        <v>9.4252950269007096E-2</v>
      </c>
      <c r="S456" s="31">
        <f>Aggregate_Efficiency_Decarboniz!S385</f>
        <v>9.4510082142233276E-2</v>
      </c>
      <c r="T456" s="31">
        <f>Aggregate_Efficiency_Decarboniz!T385</f>
        <v>9.4767214015459456E-2</v>
      </c>
      <c r="U456" s="31">
        <f>Aggregate_Efficiency_Decarboniz!U385</f>
        <v>9.5024345888685746E-2</v>
      </c>
      <c r="V456" s="31">
        <f>Aggregate_Efficiency_Decarboniz!V385</f>
        <v>9.5281477761911926E-2</v>
      </c>
      <c r="W456" s="31">
        <f>Aggregate_Efficiency_Decarboniz!W385</f>
        <v>9.5538609635138105E-2</v>
      </c>
      <c r="X456" s="31">
        <f>Aggregate_Efficiency_Decarboniz!X385</f>
        <v>9.5795741508364285E-2</v>
      </c>
      <c r="Y456" s="31">
        <f>Aggregate_Efficiency_Decarboniz!Y385</f>
        <v>9.6052873381590465E-2</v>
      </c>
      <c r="Z456" s="31">
        <f>Aggregate_Efficiency_Decarboniz!Z385</f>
        <v>9.6310005254816755E-2</v>
      </c>
      <c r="AA456" s="31">
        <f>Aggregate_Efficiency_Decarboniz!AA385</f>
        <v>9.6567137128042935E-2</v>
      </c>
      <c r="AB456" s="31">
        <f>Aggregate_Efficiency_Decarboniz!AB385</f>
        <v>9.6824269001269114E-2</v>
      </c>
      <c r="AC456" s="31">
        <f>Aggregate_Efficiency_Decarboniz!AC385</f>
        <v>9.7081400874495294E-2</v>
      </c>
      <c r="AD456" s="31">
        <f>Aggregate_Efficiency_Decarboniz!AD385</f>
        <v>9.7338532747721473E-2</v>
      </c>
      <c r="AE456" s="31">
        <f>Aggregate_Efficiency_Decarboniz!AE385</f>
        <v>9.7595664620947653E-2</v>
      </c>
      <c r="AF456" s="31">
        <f>Aggregate_Efficiency_Decarboniz!AF385</f>
        <v>9.7852796494173944E-2</v>
      </c>
      <c r="AG456" s="31">
        <f>Aggregate_Efficiency_Decarboniz!AG385</f>
        <v>9.8109928367400123E-2</v>
      </c>
      <c r="AH456" s="31">
        <f>Aggregate_Efficiency_Decarboniz!AH385</f>
        <v>9.8367060240626303E-2</v>
      </c>
      <c r="AI456" s="31">
        <f>Aggregate_Efficiency_Decarboniz!AI385</f>
        <v>9.8624192113852482E-2</v>
      </c>
      <c r="AJ456" s="32">
        <f>Aggregate_Efficiency_Decarboniz!AJ385</f>
        <v>9.8881323987078662E-2</v>
      </c>
    </row>
    <row r="457" spans="1:36" x14ac:dyDescent="0.3">
      <c r="A457" s="7" t="s">
        <v>271</v>
      </c>
      <c r="B457" s="35" t="s">
        <v>277</v>
      </c>
      <c r="C457" s="220">
        <f>Aggregate_Efficiency_Decarboniz!C386</f>
        <v>0.30942766648609421</v>
      </c>
      <c r="D457" s="31">
        <f>Aggregate_Efficiency_Decarboniz!D386</f>
        <v>0.30942766648609421</v>
      </c>
      <c r="E457" s="31">
        <f>Aggregate_Efficiency_Decarboniz!E386</f>
        <v>0.30942766648609421</v>
      </c>
      <c r="F457" s="31">
        <f>Aggregate_Efficiency_Decarboniz!F386</f>
        <v>0.30942766648609421</v>
      </c>
      <c r="G457" s="31">
        <f>Aggregate_Efficiency_Decarboniz!G386</f>
        <v>0.30942766648609421</v>
      </c>
      <c r="H457" s="31">
        <f>Aggregate_Efficiency_Decarboniz!H386</f>
        <v>0.30942766648609421</v>
      </c>
      <c r="I457" s="31">
        <f>Aggregate_Efficiency_Decarboniz!I386</f>
        <v>0.30942766648609421</v>
      </c>
      <c r="J457" s="31">
        <f>Aggregate_Efficiency_Decarboniz!J386</f>
        <v>0.30942766648609421</v>
      </c>
      <c r="K457" s="31">
        <f>Aggregate_Efficiency_Decarboniz!K386</f>
        <v>0.30942766648609421</v>
      </c>
      <c r="L457" s="31">
        <f>Aggregate_Efficiency_Decarboniz!L386</f>
        <v>0.30942766648609421</v>
      </c>
      <c r="M457" s="31">
        <f>Aggregate_Efficiency_Decarboniz!M386</f>
        <v>0.30942766648609421</v>
      </c>
      <c r="N457" s="31">
        <f>Aggregate_Efficiency_Decarboniz!N386</f>
        <v>0.30942766648609421</v>
      </c>
      <c r="O457" s="31">
        <f>Aggregate_Efficiency_Decarboniz!O386</f>
        <v>0.30942766648609421</v>
      </c>
      <c r="P457" s="31">
        <f>Aggregate_Efficiency_Decarboniz!P386</f>
        <v>0.30942766648609421</v>
      </c>
      <c r="Q457" s="31">
        <f>Aggregate_Efficiency_Decarboniz!Q386</f>
        <v>0.30942766648609421</v>
      </c>
      <c r="R457" s="31">
        <f>Aggregate_Efficiency_Decarboniz!R386</f>
        <v>0.30942766648609421</v>
      </c>
      <c r="S457" s="31">
        <f>Aggregate_Efficiency_Decarboniz!S386</f>
        <v>0.30942766648609421</v>
      </c>
      <c r="T457" s="31">
        <f>Aggregate_Efficiency_Decarboniz!T386</f>
        <v>0.30942766648609421</v>
      </c>
      <c r="U457" s="31">
        <f>Aggregate_Efficiency_Decarboniz!U386</f>
        <v>0.30942766648609421</v>
      </c>
      <c r="V457" s="31">
        <f>Aggregate_Efficiency_Decarboniz!V386</f>
        <v>0.30942766648609421</v>
      </c>
      <c r="W457" s="31">
        <f>Aggregate_Efficiency_Decarboniz!W386</f>
        <v>0.30942766648609421</v>
      </c>
      <c r="X457" s="31">
        <f>Aggregate_Efficiency_Decarboniz!X386</f>
        <v>0.30942766648609421</v>
      </c>
      <c r="Y457" s="31">
        <f>Aggregate_Efficiency_Decarboniz!Y386</f>
        <v>0.30942766648609421</v>
      </c>
      <c r="Z457" s="31">
        <f>Aggregate_Efficiency_Decarboniz!Z386</f>
        <v>0.30942766648609421</v>
      </c>
      <c r="AA457" s="31">
        <f>Aggregate_Efficiency_Decarboniz!AA386</f>
        <v>0.30942766648609399</v>
      </c>
      <c r="AB457" s="31">
        <f>Aggregate_Efficiency_Decarboniz!AB386</f>
        <v>0.30942766648609399</v>
      </c>
      <c r="AC457" s="31">
        <f>Aggregate_Efficiency_Decarboniz!AC386</f>
        <v>0.30942766648609399</v>
      </c>
      <c r="AD457" s="31">
        <f>Aggregate_Efficiency_Decarboniz!AD386</f>
        <v>0.30942766648609399</v>
      </c>
      <c r="AE457" s="31">
        <f>Aggregate_Efficiency_Decarboniz!AE386</f>
        <v>0.30942766648609399</v>
      </c>
      <c r="AF457" s="31">
        <f>Aggregate_Efficiency_Decarboniz!AF386</f>
        <v>0.30942766648609399</v>
      </c>
      <c r="AG457" s="31">
        <f>Aggregate_Efficiency_Decarboniz!AG386</f>
        <v>0.30942766648609399</v>
      </c>
      <c r="AH457" s="31">
        <f>Aggregate_Efficiency_Decarboniz!AH386</f>
        <v>0.30942766648609399</v>
      </c>
      <c r="AI457" s="31">
        <f>Aggregate_Efficiency_Decarboniz!AI386</f>
        <v>0.30942766648609399</v>
      </c>
      <c r="AJ457" s="32">
        <f>Aggregate_Efficiency_Decarboniz!AJ386</f>
        <v>0.30942766648609399</v>
      </c>
    </row>
    <row r="458" spans="1:36" x14ac:dyDescent="0.3">
      <c r="A458" s="7" t="s">
        <v>271</v>
      </c>
      <c r="B458" s="35" t="s">
        <v>278</v>
      </c>
      <c r="C458" s="220">
        <f>Aggregate_Efficiency_Decarboniz!C387</f>
        <v>0.10086943930603479</v>
      </c>
      <c r="D458" s="31">
        <f>Aggregate_Efficiency_Decarboniz!D387</f>
        <v>0.10086856037443767</v>
      </c>
      <c r="E458" s="31">
        <f>Aggregate_Efficiency_Decarboniz!E387</f>
        <v>0.10086768144284056</v>
      </c>
      <c r="F458" s="31">
        <f>Aggregate_Efficiency_Decarboniz!F387</f>
        <v>0.10086680251124344</v>
      </c>
      <c r="G458" s="31">
        <f>Aggregate_Efficiency_Decarboniz!G387</f>
        <v>0.10086592357964633</v>
      </c>
      <c r="H458" s="31">
        <f>Aggregate_Efficiency_Decarboniz!H387</f>
        <v>0.10086504464804921</v>
      </c>
      <c r="I458" s="31">
        <f>Aggregate_Efficiency_Decarboniz!I387</f>
        <v>0.10110517076121897</v>
      </c>
      <c r="J458" s="31">
        <f>Aggregate_Efficiency_Decarboniz!J387</f>
        <v>0.10112092008097387</v>
      </c>
      <c r="K458" s="31">
        <f>Aggregate_Efficiency_Decarboniz!K387</f>
        <v>0.10113666940072877</v>
      </c>
      <c r="L458" s="31">
        <f>Aggregate_Efficiency_Decarboniz!L387</f>
        <v>0.10115241872048367</v>
      </c>
      <c r="M458" s="31">
        <f>Aggregate_Efficiency_Decarboniz!M387</f>
        <v>0.10116816804023855</v>
      </c>
      <c r="N458" s="31">
        <f>Aggregate_Efficiency_Decarboniz!N387</f>
        <v>0.10118391735999344</v>
      </c>
      <c r="O458" s="31">
        <f>Aggregate_Efficiency_Decarboniz!O387</f>
        <v>0.10119966667974833</v>
      </c>
      <c r="P458" s="31">
        <f>Aggregate_Efficiency_Decarboniz!P387</f>
        <v>0.10121541599950323</v>
      </c>
      <c r="Q458" s="31">
        <f>Aggregate_Efficiency_Decarboniz!Q387</f>
        <v>0.10123116531925813</v>
      </c>
      <c r="R458" s="31">
        <f>Aggregate_Efficiency_Decarboniz!R387</f>
        <v>0.10124691463901302</v>
      </c>
      <c r="S458" s="31">
        <f>Aggregate_Efficiency_Decarboniz!S387</f>
        <v>0.10126266395876792</v>
      </c>
      <c r="T458" s="31">
        <f>Aggregate_Efficiency_Decarboniz!T387</f>
        <v>0.1012784132785228</v>
      </c>
      <c r="U458" s="31">
        <f>Aggregate_Efficiency_Decarboniz!U387</f>
        <v>0.1012941625982777</v>
      </c>
      <c r="V458" s="31">
        <f>Aggregate_Efficiency_Decarboniz!V387</f>
        <v>0.1013099119180326</v>
      </c>
      <c r="W458" s="31">
        <f>Aggregate_Efficiency_Decarboniz!W387</f>
        <v>0.1013256612377875</v>
      </c>
      <c r="X458" s="31">
        <f>Aggregate_Efficiency_Decarboniz!X387</f>
        <v>0.10134141055754238</v>
      </c>
      <c r="Y458" s="31">
        <f>Aggregate_Efficiency_Decarboniz!Y387</f>
        <v>0.10135715987729726</v>
      </c>
      <c r="Z458" s="31">
        <f>Aggregate_Efficiency_Decarboniz!Z387</f>
        <v>0.10137290919705216</v>
      </c>
      <c r="AA458" s="31">
        <f>Aggregate_Efficiency_Decarboniz!AA387</f>
        <v>0.10138865851680706</v>
      </c>
      <c r="AB458" s="31">
        <f>Aggregate_Efficiency_Decarboniz!AB387</f>
        <v>0.10140440783656196</v>
      </c>
      <c r="AC458" s="31">
        <f>Aggregate_Efficiency_Decarboniz!AC387</f>
        <v>0.10142015715631686</v>
      </c>
      <c r="AD458" s="31">
        <f>Aggregate_Efficiency_Decarboniz!AD387</f>
        <v>0.10143590647607174</v>
      </c>
      <c r="AE458" s="31">
        <f>Aggregate_Efficiency_Decarboniz!AE387</f>
        <v>0.10145165579582663</v>
      </c>
      <c r="AF458" s="31">
        <f>Aggregate_Efficiency_Decarboniz!AF387</f>
        <v>0.10146740511558153</v>
      </c>
      <c r="AG458" s="31">
        <f>Aggregate_Efficiency_Decarboniz!AG387</f>
        <v>0.10148315443533643</v>
      </c>
      <c r="AH458" s="31">
        <f>Aggregate_Efficiency_Decarboniz!AH387</f>
        <v>0.10149890375509132</v>
      </c>
      <c r="AI458" s="31">
        <f>Aggregate_Efficiency_Decarboniz!AI387</f>
        <v>0.10151465307484621</v>
      </c>
      <c r="AJ458" s="32">
        <f>Aggregate_Efficiency_Decarboniz!AJ387</f>
        <v>0.10153040239460111</v>
      </c>
    </row>
    <row r="459" spans="1:36" x14ac:dyDescent="0.3">
      <c r="A459" s="7" t="s">
        <v>271</v>
      </c>
      <c r="B459" s="35" t="s">
        <v>279</v>
      </c>
      <c r="C459" s="220">
        <f>Aggregate_Efficiency_Decarboniz!C388</f>
        <v>0.12608679913254359</v>
      </c>
      <c r="D459" s="31">
        <f>Aggregate_Efficiency_Decarboniz!D388</f>
        <v>0.12608570046804721</v>
      </c>
      <c r="E459" s="31">
        <f>Aggregate_Efficiency_Decarboniz!E388</f>
        <v>0.1260846018035508</v>
      </c>
      <c r="F459" s="31">
        <f>Aggregate_Efficiency_Decarboniz!F388</f>
        <v>0.12608350313905439</v>
      </c>
      <c r="G459" s="31">
        <f>Aggregate_Efficiency_Decarboniz!G388</f>
        <v>0.12608240447455801</v>
      </c>
      <c r="H459" s="31">
        <f>Aggregate_Efficiency_Decarboniz!H388</f>
        <v>0.12608130581006161</v>
      </c>
      <c r="I459" s="31">
        <f>Aggregate_Efficiency_Decarboniz!I388</f>
        <v>0.12638146345152382</v>
      </c>
      <c r="J459" s="31">
        <f>Aggregate_Efficiency_Decarboniz!J388</f>
        <v>0.12640115010121744</v>
      </c>
      <c r="K459" s="31">
        <f>Aggregate_Efficiency_Decarboniz!K388</f>
        <v>0.12642083675091106</v>
      </c>
      <c r="L459" s="31">
        <f>Aggregate_Efficiency_Decarboniz!L388</f>
        <v>0.12644052340060469</v>
      </c>
      <c r="M459" s="31">
        <f>Aggregate_Efficiency_Decarboniz!M388</f>
        <v>0.12646021005029828</v>
      </c>
      <c r="N459" s="31">
        <f>Aggregate_Efficiency_Decarboniz!N388</f>
        <v>0.12647989669999191</v>
      </c>
      <c r="O459" s="31">
        <f>Aggregate_Efficiency_Decarboniz!O388</f>
        <v>0.12649958334968553</v>
      </c>
      <c r="P459" s="31">
        <f>Aggregate_Efficiency_Decarboniz!P388</f>
        <v>0.12651926999937915</v>
      </c>
      <c r="Q459" s="31">
        <f>Aggregate_Efficiency_Decarboniz!Q388</f>
        <v>0.12653895664907278</v>
      </c>
      <c r="R459" s="31">
        <f>Aggregate_Efficiency_Decarboniz!R388</f>
        <v>0.1265586432987664</v>
      </c>
      <c r="S459" s="31">
        <f>Aggregate_Efficiency_Decarboniz!S388</f>
        <v>0.12657832994846002</v>
      </c>
      <c r="T459" s="31">
        <f>Aggregate_Efficiency_Decarboniz!T388</f>
        <v>0.12659801659815362</v>
      </c>
      <c r="U459" s="31">
        <f>Aggregate_Efficiency_Decarboniz!U388</f>
        <v>0.12661770324784724</v>
      </c>
      <c r="V459" s="31">
        <f>Aggregate_Efficiency_Decarboniz!V388</f>
        <v>0.12663738989754086</v>
      </c>
      <c r="W459" s="31">
        <f>Aggregate_Efficiency_Decarboniz!W388</f>
        <v>0.12665707654723449</v>
      </c>
      <c r="X459" s="31">
        <f>Aggregate_Efficiency_Decarboniz!X388</f>
        <v>0.12667676319692811</v>
      </c>
      <c r="Y459" s="31">
        <f>Aggregate_Efficiency_Decarboniz!Y388</f>
        <v>0.12669644984662171</v>
      </c>
      <c r="Z459" s="31">
        <f>Aggregate_Efficiency_Decarboniz!Z388</f>
        <v>0.12671613649631536</v>
      </c>
      <c r="AA459" s="31">
        <f>Aggregate_Efficiency_Decarboniz!AA388</f>
        <v>0.12673582314600895</v>
      </c>
      <c r="AB459" s="31">
        <f>Aggregate_Efficiency_Decarboniz!AB388</f>
        <v>0.12675550979570258</v>
      </c>
      <c r="AC459" s="31">
        <f>Aggregate_Efficiency_Decarboniz!AC388</f>
        <v>0.1267751964453962</v>
      </c>
      <c r="AD459" s="31">
        <f>Aggregate_Efficiency_Decarboniz!AD388</f>
        <v>0.12679488309508982</v>
      </c>
      <c r="AE459" s="31">
        <f>Aggregate_Efficiency_Decarboniz!AE388</f>
        <v>0.12681456974478345</v>
      </c>
      <c r="AF459" s="31">
        <f>Aggregate_Efficiency_Decarboniz!AF388</f>
        <v>0.12683425639447704</v>
      </c>
      <c r="AG459" s="31">
        <f>Aggregate_Efficiency_Decarboniz!AG388</f>
        <v>0.12685394304417069</v>
      </c>
      <c r="AH459" s="31">
        <f>Aggregate_Efficiency_Decarboniz!AH388</f>
        <v>0.12687362969386429</v>
      </c>
      <c r="AI459" s="31">
        <f>Aggregate_Efficiency_Decarboniz!AI388</f>
        <v>0.12689331634355791</v>
      </c>
      <c r="AJ459" s="32">
        <f>Aggregate_Efficiency_Decarboniz!AJ388</f>
        <v>0.12691300299325153</v>
      </c>
    </row>
    <row r="460" spans="1:36" x14ac:dyDescent="0.3">
      <c r="A460" s="7" t="s">
        <v>271</v>
      </c>
      <c r="B460" s="35" t="s">
        <v>280</v>
      </c>
      <c r="C460" s="220">
        <f>Aggregate_Efficiency_Decarboniz!C389</f>
        <v>0.2533439727986706</v>
      </c>
      <c r="D460" s="31">
        <f>Aggregate_Efficiency_Decarboniz!D389</f>
        <v>0.25325600664576309</v>
      </c>
      <c r="E460" s="31">
        <f>Aggregate_Efficiency_Decarboniz!E389</f>
        <v>0.25316804049285557</v>
      </c>
      <c r="F460" s="31">
        <f>Aggregate_Efficiency_Decarboniz!F389</f>
        <v>0.25308007433994806</v>
      </c>
      <c r="G460" s="31">
        <f>Aggregate_Efficiency_Decarboniz!G389</f>
        <v>0.2529921081870406</v>
      </c>
      <c r="H460" s="31">
        <f>Aggregate_Efficiency_Decarboniz!H389</f>
        <v>0.25290414203413314</v>
      </c>
      <c r="I460" s="31">
        <f>Aggregate_Efficiency_Decarboniz!I389</f>
        <v>0.27821155928826702</v>
      </c>
      <c r="J460" s="31">
        <f>Aggregate_Efficiency_Decarboniz!J389</f>
        <v>0.2801229167531134</v>
      </c>
      <c r="K460" s="31">
        <f>Aggregate_Efficiency_Decarboniz!K389</f>
        <v>0.28203427421795979</v>
      </c>
      <c r="L460" s="31">
        <f>Aggregate_Efficiency_Decarboniz!L389</f>
        <v>0.28394563168280618</v>
      </c>
      <c r="M460" s="31">
        <f>Aggregate_Efficiency_Decarboniz!M389</f>
        <v>0.28585698914765256</v>
      </c>
      <c r="N460" s="31">
        <f>Aggregate_Efficiency_Decarboniz!N389</f>
        <v>0.28776834661249895</v>
      </c>
      <c r="O460" s="31">
        <f>Aggregate_Efficiency_Decarboniz!O389</f>
        <v>0.28967970407734533</v>
      </c>
      <c r="P460" s="31">
        <f>Aggregate_Efficiency_Decarboniz!P389</f>
        <v>0.29159106154219172</v>
      </c>
      <c r="Q460" s="31">
        <f>Aggregate_Efficiency_Decarboniz!Q389</f>
        <v>0.29350241900703811</v>
      </c>
      <c r="R460" s="31">
        <f>Aggregate_Efficiency_Decarboniz!R389</f>
        <v>0.29541377647188449</v>
      </c>
      <c r="S460" s="31">
        <f>Aggregate_Efficiency_Decarboniz!S389</f>
        <v>0.29732513393673088</v>
      </c>
      <c r="T460" s="31">
        <f>Aggregate_Efficiency_Decarboniz!T389</f>
        <v>0.29923649140157726</v>
      </c>
      <c r="U460" s="31">
        <f>Aggregate_Efficiency_Decarboniz!U389</f>
        <v>0.30114784886642365</v>
      </c>
      <c r="V460" s="31">
        <f>Aggregate_Efficiency_Decarboniz!V389</f>
        <v>0.30305920633127004</v>
      </c>
      <c r="W460" s="31">
        <f>Aggregate_Efficiency_Decarboniz!W389</f>
        <v>0.30497056379611642</v>
      </c>
      <c r="X460" s="31">
        <f>Aggregate_Efficiency_Decarboniz!X389</f>
        <v>0.30688192126096281</v>
      </c>
      <c r="Y460" s="31">
        <f>Aggregate_Efficiency_Decarboniz!Y389</f>
        <v>0.30879327872580919</v>
      </c>
      <c r="Z460" s="31">
        <f>Aggregate_Efficiency_Decarboniz!Z389</f>
        <v>0.31070463619065558</v>
      </c>
      <c r="AA460" s="31">
        <f>Aggregate_Efficiency_Decarboniz!AA389</f>
        <v>0.31261599365550197</v>
      </c>
      <c r="AB460" s="31">
        <f>Aggregate_Efficiency_Decarboniz!AB389</f>
        <v>0.31452735112034835</v>
      </c>
      <c r="AC460" s="31">
        <f>Aggregate_Efficiency_Decarboniz!AC389</f>
        <v>0.31643870858519474</v>
      </c>
      <c r="AD460" s="31">
        <f>Aggregate_Efficiency_Decarboniz!AD389</f>
        <v>0.31835006605004113</v>
      </c>
      <c r="AE460" s="31">
        <f>Aggregate_Efficiency_Decarboniz!AE389</f>
        <v>0.32026142351488751</v>
      </c>
      <c r="AF460" s="31">
        <f>Aggregate_Efficiency_Decarboniz!AF389</f>
        <v>0.3221727809797339</v>
      </c>
      <c r="AG460" s="31">
        <f>Aggregate_Efficiency_Decarboniz!AG389</f>
        <v>0.32408413844458028</v>
      </c>
      <c r="AH460" s="31">
        <f>Aggregate_Efficiency_Decarboniz!AH389</f>
        <v>0.32599549590942667</v>
      </c>
      <c r="AI460" s="31">
        <f>Aggregate_Efficiency_Decarboniz!AI389</f>
        <v>0.32790685337427306</v>
      </c>
      <c r="AJ460" s="32">
        <f>Aggregate_Efficiency_Decarboniz!AJ389</f>
        <v>0.32981821083911944</v>
      </c>
    </row>
    <row r="461" spans="1:36" x14ac:dyDescent="0.3">
      <c r="A461" s="7" t="s">
        <v>271</v>
      </c>
      <c r="B461" s="35" t="s">
        <v>281</v>
      </c>
      <c r="C461" s="220">
        <f>Aggregate_Efficiency_Decarboniz!C390</f>
        <v>0.39556041544898346</v>
      </c>
      <c r="D461" s="31">
        <f>Aggregate_Efficiency_Decarboniz!D390</f>
        <v>0.39546356319700571</v>
      </c>
      <c r="E461" s="31">
        <f>Aggregate_Efficiency_Decarboniz!E390</f>
        <v>0.3953667109450279</v>
      </c>
      <c r="F461" s="31">
        <f>Aggregate_Efficiency_Decarboniz!F390</f>
        <v>0.39526985869305009</v>
      </c>
      <c r="G461" s="31">
        <f>Aggregate_Efficiency_Decarboniz!G390</f>
        <v>0.39517300644107234</v>
      </c>
      <c r="H461" s="31">
        <f>Aggregate_Efficiency_Decarboniz!H390</f>
        <v>0.39507615418909459</v>
      </c>
      <c r="I461" s="31">
        <f>Aggregate_Efficiency_Decarboniz!I390</f>
        <v>0.41227882280457839</v>
      </c>
      <c r="J461" s="31">
        <f>Aggregate_Efficiency_Decarboniz!J390</f>
        <v>0.41373716080073963</v>
      </c>
      <c r="K461" s="31">
        <f>Aggregate_Efficiency_Decarboniz!K390</f>
        <v>0.41519549879690087</v>
      </c>
      <c r="L461" s="31">
        <f>Aggregate_Efficiency_Decarboniz!L390</f>
        <v>0.41665383679306212</v>
      </c>
      <c r="M461" s="31">
        <f>Aggregate_Efficiency_Decarboniz!M390</f>
        <v>0.41811217478922291</v>
      </c>
      <c r="N461" s="31">
        <f>Aggregate_Efficiency_Decarboniz!N390</f>
        <v>0.41957051278538415</v>
      </c>
      <c r="O461" s="31">
        <f>Aggregate_Efficiency_Decarboniz!O390</f>
        <v>0.42102885078154539</v>
      </c>
      <c r="P461" s="31">
        <f>Aggregate_Efficiency_Decarboniz!P390</f>
        <v>0.42248718877770663</v>
      </c>
      <c r="Q461" s="31">
        <f>Aggregate_Efficiency_Decarboniz!Q390</f>
        <v>0.42394552677386788</v>
      </c>
      <c r="R461" s="31">
        <f>Aggregate_Efficiency_Decarboniz!R390</f>
        <v>0.42540386477002867</v>
      </c>
      <c r="S461" s="31">
        <f>Aggregate_Efficiency_Decarboniz!S390</f>
        <v>0.42686220276618991</v>
      </c>
      <c r="T461" s="31">
        <f>Aggregate_Efficiency_Decarboniz!T390</f>
        <v>0.42832054076235115</v>
      </c>
      <c r="U461" s="31">
        <f>Aggregate_Efficiency_Decarboniz!U390</f>
        <v>0.42977887875851239</v>
      </c>
      <c r="V461" s="31">
        <f>Aggregate_Efficiency_Decarboniz!V390</f>
        <v>0.43123721675467364</v>
      </c>
      <c r="W461" s="31">
        <f>Aggregate_Efficiency_Decarboniz!W390</f>
        <v>0.43269555475083443</v>
      </c>
      <c r="X461" s="31">
        <f>Aggregate_Efficiency_Decarboniz!X390</f>
        <v>0.43415389274699567</v>
      </c>
      <c r="Y461" s="31">
        <f>Aggregate_Efficiency_Decarboniz!Y390</f>
        <v>0.43561223074315691</v>
      </c>
      <c r="Z461" s="31">
        <f>Aggregate_Efficiency_Decarboniz!Z390</f>
        <v>0.43707056873931815</v>
      </c>
      <c r="AA461" s="31">
        <f>Aggregate_Efficiency_Decarboniz!AA390</f>
        <v>0.43852890673547895</v>
      </c>
      <c r="AB461" s="31">
        <f>Aggregate_Efficiency_Decarboniz!AB390</f>
        <v>0.43998724473164019</v>
      </c>
      <c r="AC461" s="31">
        <f>Aggregate_Efficiency_Decarboniz!AC390</f>
        <v>0.44144558272780143</v>
      </c>
      <c r="AD461" s="31">
        <f>Aggregate_Efficiency_Decarboniz!AD390</f>
        <v>0.44290392072396267</v>
      </c>
      <c r="AE461" s="31">
        <f>Aggregate_Efficiency_Decarboniz!AE390</f>
        <v>0.44436225872012391</v>
      </c>
      <c r="AF461" s="31">
        <f>Aggregate_Efficiency_Decarboniz!AF390</f>
        <v>0.44582059671628471</v>
      </c>
      <c r="AG461" s="31">
        <f>Aggregate_Efficiency_Decarboniz!AG390</f>
        <v>0.44727893471244595</v>
      </c>
      <c r="AH461" s="31">
        <f>Aggregate_Efficiency_Decarboniz!AH390</f>
        <v>0.44873727270860719</v>
      </c>
      <c r="AI461" s="31">
        <f>Aggregate_Efficiency_Decarboniz!AI390</f>
        <v>0.45019561070476843</v>
      </c>
      <c r="AJ461" s="32">
        <f>Aggregate_Efficiency_Decarboniz!AJ390</f>
        <v>0.45165394870092967</v>
      </c>
    </row>
    <row r="462" spans="1:36" x14ac:dyDescent="0.3">
      <c r="A462" s="16" t="s">
        <v>282</v>
      </c>
      <c r="B462" s="34" t="s">
        <v>272</v>
      </c>
      <c r="C462" s="219">
        <f>Aggregate_Efficiency_Decarboniz!C391</f>
        <v>0.46793812796528966</v>
      </c>
      <c r="D462" s="27">
        <f>Aggregate_Efficiency_Decarboniz!D391</f>
        <v>0.46794224336098494</v>
      </c>
      <c r="E462" s="27">
        <f>Aggregate_Efficiency_Decarboniz!E391</f>
        <v>0.46794635875668023</v>
      </c>
      <c r="F462" s="27">
        <f>Aggregate_Efficiency_Decarboniz!F391</f>
        <v>0.46795047415237551</v>
      </c>
      <c r="G462" s="27">
        <f>Aggregate_Efficiency_Decarboniz!G391</f>
        <v>0.46795458954807084</v>
      </c>
      <c r="H462" s="27">
        <f>Aggregate_Efficiency_Decarboniz!H391</f>
        <v>0.46795870494376612</v>
      </c>
      <c r="I462" s="27">
        <f>Aggregate_Efficiency_Decarboniz!I391</f>
        <v>0.46831597510882167</v>
      </c>
      <c r="J462" s="27">
        <f>Aggregate_Efficiency_Decarboniz!J391</f>
        <v>0.46835852266446687</v>
      </c>
      <c r="K462" s="27">
        <f>Aggregate_Efficiency_Decarboniz!K391</f>
        <v>0.46840107022011213</v>
      </c>
      <c r="L462" s="27">
        <f>Aggregate_Efficiency_Decarboniz!L391</f>
        <v>0.46844361777575733</v>
      </c>
      <c r="M462" s="27">
        <f>Aggregate_Efficiency_Decarboniz!M391</f>
        <v>0.46848616533140253</v>
      </c>
      <c r="N462" s="27">
        <f>Aggregate_Efficiency_Decarboniz!N391</f>
        <v>0.46852871288704773</v>
      </c>
      <c r="O462" s="27">
        <f>Aggregate_Efficiency_Decarboniz!O391</f>
        <v>0.46857126044269293</v>
      </c>
      <c r="P462" s="27">
        <f>Aggregate_Efficiency_Decarboniz!P391</f>
        <v>0.46861380799833818</v>
      </c>
      <c r="Q462" s="27">
        <f>Aggregate_Efficiency_Decarboniz!Q391</f>
        <v>0.46865635555398338</v>
      </c>
      <c r="R462" s="27">
        <f>Aggregate_Efficiency_Decarboniz!R391</f>
        <v>0.46869890310962858</v>
      </c>
      <c r="S462" s="27">
        <f>Aggregate_Efficiency_Decarboniz!S391</f>
        <v>0.46874145066527378</v>
      </c>
      <c r="T462" s="27">
        <f>Aggregate_Efficiency_Decarboniz!T391</f>
        <v>0.46878399822091898</v>
      </c>
      <c r="U462" s="27">
        <f>Aggregate_Efficiency_Decarboniz!U391</f>
        <v>0.46882654577656424</v>
      </c>
      <c r="V462" s="27">
        <f>Aggregate_Efficiency_Decarboniz!V391</f>
        <v>0.46886909333220939</v>
      </c>
      <c r="W462" s="27">
        <f>Aggregate_Efficiency_Decarboniz!W391</f>
        <v>0.46891164088785464</v>
      </c>
      <c r="X462" s="27">
        <f>Aggregate_Efficiency_Decarboniz!X391</f>
        <v>0.46895418844349984</v>
      </c>
      <c r="Y462" s="27">
        <f>Aggregate_Efficiency_Decarboniz!Y391</f>
        <v>0.46899673599914504</v>
      </c>
      <c r="Z462" s="27">
        <f>Aggregate_Efficiency_Decarboniz!Z391</f>
        <v>0.46903928355479024</v>
      </c>
      <c r="AA462" s="27">
        <f>Aggregate_Efficiency_Decarboniz!AA391</f>
        <v>0.46908183111043544</v>
      </c>
      <c r="AB462" s="27">
        <f>Aggregate_Efficiency_Decarboniz!AB391</f>
        <v>0.4691243786660807</v>
      </c>
      <c r="AC462" s="27">
        <f>Aggregate_Efficiency_Decarboniz!AC391</f>
        <v>0.4691669262217259</v>
      </c>
      <c r="AD462" s="27">
        <f>Aggregate_Efficiency_Decarboniz!AD391</f>
        <v>0.4692094737773711</v>
      </c>
      <c r="AE462" s="27">
        <f>Aggregate_Efficiency_Decarboniz!AE391</f>
        <v>0.4692520213330163</v>
      </c>
      <c r="AF462" s="27">
        <f>Aggregate_Efficiency_Decarboniz!AF391</f>
        <v>0.4692945688886615</v>
      </c>
      <c r="AG462" s="27">
        <f>Aggregate_Efficiency_Decarboniz!AG391</f>
        <v>0.46933711644430676</v>
      </c>
      <c r="AH462" s="27">
        <f>Aggregate_Efficiency_Decarboniz!AH391</f>
        <v>0.46937966399995196</v>
      </c>
      <c r="AI462" s="27">
        <f>Aggregate_Efficiency_Decarboniz!AI391</f>
        <v>0.46942221155559716</v>
      </c>
      <c r="AJ462" s="28">
        <f>Aggregate_Efficiency_Decarboniz!AJ391</f>
        <v>0.46946475911124236</v>
      </c>
    </row>
    <row r="463" spans="1:36" x14ac:dyDescent="0.3">
      <c r="A463" s="7" t="s">
        <v>282</v>
      </c>
      <c r="B463" s="35" t="s">
        <v>273</v>
      </c>
      <c r="C463" s="220">
        <f>Aggregate_Efficiency_Decarboniz!C392</f>
        <v>0.26338583875122973</v>
      </c>
      <c r="D463" s="31">
        <f>Aggregate_Efficiency_Decarboniz!D392</f>
        <v>0.26339293864675983</v>
      </c>
      <c r="E463" s="31">
        <f>Aggregate_Efficiency_Decarboniz!E392</f>
        <v>0.26340003854228994</v>
      </c>
      <c r="F463" s="31">
        <f>Aggregate_Efficiency_Decarboniz!F392</f>
        <v>0.26340713843782004</v>
      </c>
      <c r="G463" s="31">
        <f>Aggregate_Efficiency_Decarboniz!G392</f>
        <v>0.26341423833335015</v>
      </c>
      <c r="H463" s="31">
        <f>Aggregate_Efficiency_Decarboniz!H392</f>
        <v>0.26342133822888025</v>
      </c>
      <c r="I463" s="31">
        <f>Aggregate_Efficiency_Decarboniz!I392</f>
        <v>0.26357820788352826</v>
      </c>
      <c r="J463" s="31">
        <f>Aggregate_Efficiency_Decarboniz!J392</f>
        <v>0.26359910879933285</v>
      </c>
      <c r="K463" s="31">
        <f>Aggregate_Efficiency_Decarboniz!K392</f>
        <v>0.26362000971513744</v>
      </c>
      <c r="L463" s="31">
        <f>Aggregate_Efficiency_Decarboniz!L392</f>
        <v>0.26364091063094208</v>
      </c>
      <c r="M463" s="31">
        <f>Aggregate_Efficiency_Decarboniz!M392</f>
        <v>0.26366181154674667</v>
      </c>
      <c r="N463" s="31">
        <f>Aggregate_Efficiency_Decarboniz!N392</f>
        <v>0.26368271246255126</v>
      </c>
      <c r="O463" s="31">
        <f>Aggregate_Efficiency_Decarboniz!O392</f>
        <v>0.26370361337835591</v>
      </c>
      <c r="P463" s="31">
        <f>Aggregate_Efficiency_Decarboniz!P392</f>
        <v>0.26372451429416049</v>
      </c>
      <c r="Q463" s="31">
        <f>Aggregate_Efficiency_Decarboniz!Q392</f>
        <v>0.26374541520996508</v>
      </c>
      <c r="R463" s="31">
        <f>Aggregate_Efficiency_Decarboniz!R392</f>
        <v>0.26376631612576973</v>
      </c>
      <c r="S463" s="31">
        <f>Aggregate_Efficiency_Decarboniz!S392</f>
        <v>0.26378721704157432</v>
      </c>
      <c r="T463" s="31">
        <f>Aggregate_Efficiency_Decarboniz!T392</f>
        <v>0.26380811795737891</v>
      </c>
      <c r="U463" s="31">
        <f>Aggregate_Efficiency_Decarboniz!U392</f>
        <v>0.2638290188731835</v>
      </c>
      <c r="V463" s="31">
        <f>Aggregate_Efficiency_Decarboniz!V392</f>
        <v>0.26384991978898814</v>
      </c>
      <c r="W463" s="31">
        <f>Aggregate_Efficiency_Decarboniz!W392</f>
        <v>0.26387082070479273</v>
      </c>
      <c r="X463" s="31">
        <f>Aggregate_Efficiency_Decarboniz!X392</f>
        <v>0.26389172162059732</v>
      </c>
      <c r="Y463" s="31">
        <f>Aggregate_Efficiency_Decarboniz!Y392</f>
        <v>0.26391262253640196</v>
      </c>
      <c r="Z463" s="31">
        <f>Aggregate_Efficiency_Decarboniz!Z392</f>
        <v>0.26393352345220655</v>
      </c>
      <c r="AA463" s="31">
        <f>Aggregate_Efficiency_Decarboniz!AA392</f>
        <v>0.26395442436801114</v>
      </c>
      <c r="AB463" s="31">
        <f>Aggregate_Efficiency_Decarboniz!AB392</f>
        <v>0.26397532528381579</v>
      </c>
      <c r="AC463" s="31">
        <f>Aggregate_Efficiency_Decarboniz!AC392</f>
        <v>0.26399622619962038</v>
      </c>
      <c r="AD463" s="31">
        <f>Aggregate_Efficiency_Decarboniz!AD392</f>
        <v>0.26401712711542497</v>
      </c>
      <c r="AE463" s="31">
        <f>Aggregate_Efficiency_Decarboniz!AE392</f>
        <v>0.26403802803122955</v>
      </c>
      <c r="AF463" s="31">
        <f>Aggregate_Efficiency_Decarboniz!AF392</f>
        <v>0.2640589289470342</v>
      </c>
      <c r="AG463" s="31">
        <f>Aggregate_Efficiency_Decarboniz!AG392</f>
        <v>0.26407982986283879</v>
      </c>
      <c r="AH463" s="31">
        <f>Aggregate_Efficiency_Decarboniz!AH392</f>
        <v>0.26410073077864338</v>
      </c>
      <c r="AI463" s="31">
        <f>Aggregate_Efficiency_Decarboniz!AI392</f>
        <v>0.26412163169444802</v>
      </c>
      <c r="AJ463" s="32">
        <f>Aggregate_Efficiency_Decarboniz!AJ392</f>
        <v>0.26414253261025261</v>
      </c>
    </row>
    <row r="464" spans="1:36" x14ac:dyDescent="0.3">
      <c r="A464" s="7" t="s">
        <v>282</v>
      </c>
      <c r="B464" s="35" t="s">
        <v>274</v>
      </c>
      <c r="C464" s="220">
        <f>Aggregate_Efficiency_Decarboniz!C393</f>
        <v>0.19531060317019872</v>
      </c>
      <c r="D464" s="31">
        <f>Aggregate_Efficiency_Decarboniz!D393</f>
        <v>0.19531869631068408</v>
      </c>
      <c r="E464" s="31">
        <f>Aggregate_Efficiency_Decarboniz!E393</f>
        <v>0.19532678945116944</v>
      </c>
      <c r="F464" s="31">
        <f>Aggregate_Efficiency_Decarboniz!F393</f>
        <v>0.1953348825916548</v>
      </c>
      <c r="G464" s="31">
        <f>Aggregate_Efficiency_Decarboniz!G393</f>
        <v>0.19534297573214013</v>
      </c>
      <c r="H464" s="31">
        <f>Aggregate_Efficiency_Decarboniz!H393</f>
        <v>0.19535106887262549</v>
      </c>
      <c r="I464" s="31">
        <f>Aggregate_Efficiency_Decarboniz!I393</f>
        <v>0.19544124500842328</v>
      </c>
      <c r="J464" s="31">
        <f>Aggregate_Efficiency_Decarboniz!J393</f>
        <v>0.19545494189775453</v>
      </c>
      <c r="K464" s="31">
        <f>Aggregate_Efficiency_Decarboniz!K393</f>
        <v>0.19546863878708576</v>
      </c>
      <c r="L464" s="31">
        <f>Aggregate_Efficiency_Decarboniz!L393</f>
        <v>0.19548233567641699</v>
      </c>
      <c r="M464" s="31">
        <f>Aggregate_Efficiency_Decarboniz!M393</f>
        <v>0.19549603256574824</v>
      </c>
      <c r="N464" s="31">
        <f>Aggregate_Efficiency_Decarboniz!N393</f>
        <v>0.19550972945507947</v>
      </c>
      <c r="O464" s="31">
        <f>Aggregate_Efficiency_Decarboniz!O393</f>
        <v>0.19552342634441072</v>
      </c>
      <c r="P464" s="31">
        <f>Aggregate_Efficiency_Decarboniz!P393</f>
        <v>0.19553712323374195</v>
      </c>
      <c r="Q464" s="31">
        <f>Aggregate_Efficiency_Decarboniz!Q393</f>
        <v>0.1955508201230732</v>
      </c>
      <c r="R464" s="31">
        <f>Aggregate_Efficiency_Decarboniz!R393</f>
        <v>0.19556451701240443</v>
      </c>
      <c r="S464" s="31">
        <f>Aggregate_Efficiency_Decarboniz!S393</f>
        <v>0.19557821390173569</v>
      </c>
      <c r="T464" s="31">
        <f>Aggregate_Efficiency_Decarboniz!T393</f>
        <v>0.19559191079106691</v>
      </c>
      <c r="U464" s="31">
        <f>Aggregate_Efficiency_Decarboniz!U393</f>
        <v>0.19560560768039814</v>
      </c>
      <c r="V464" s="31">
        <f>Aggregate_Efficiency_Decarboniz!V393</f>
        <v>0.1956193045697294</v>
      </c>
      <c r="W464" s="31">
        <f>Aggregate_Efficiency_Decarboniz!W393</f>
        <v>0.19563300145906062</v>
      </c>
      <c r="X464" s="31">
        <f>Aggregate_Efficiency_Decarboniz!X393</f>
        <v>0.19564669834839188</v>
      </c>
      <c r="Y464" s="31">
        <f>Aggregate_Efficiency_Decarboniz!Y393</f>
        <v>0.19566039523772311</v>
      </c>
      <c r="Z464" s="31">
        <f>Aggregate_Efficiency_Decarboniz!Z393</f>
        <v>0.19567409212705433</v>
      </c>
      <c r="AA464" s="31">
        <f>Aggregate_Efficiency_Decarboniz!AA393</f>
        <v>0.19568778901638559</v>
      </c>
      <c r="AB464" s="31">
        <f>Aggregate_Efficiency_Decarboniz!AB393</f>
        <v>0.19570148590571682</v>
      </c>
      <c r="AC464" s="31">
        <f>Aggregate_Efficiency_Decarboniz!AC393</f>
        <v>0.19571518279504807</v>
      </c>
      <c r="AD464" s="31">
        <f>Aggregate_Efficiency_Decarboniz!AD393</f>
        <v>0.1957288796843793</v>
      </c>
      <c r="AE464" s="31">
        <f>Aggregate_Efficiency_Decarboniz!AE393</f>
        <v>0.19574257657371055</v>
      </c>
      <c r="AF464" s="31">
        <f>Aggregate_Efficiency_Decarboniz!AF393</f>
        <v>0.19575627346304178</v>
      </c>
      <c r="AG464" s="31">
        <f>Aggregate_Efficiency_Decarboniz!AG393</f>
        <v>0.19576997035237304</v>
      </c>
      <c r="AH464" s="31">
        <f>Aggregate_Efficiency_Decarboniz!AH393</f>
        <v>0.19578366724170426</v>
      </c>
      <c r="AI464" s="31">
        <f>Aggregate_Efficiency_Decarboniz!AI393</f>
        <v>0.19579736413103549</v>
      </c>
      <c r="AJ464" s="32">
        <f>Aggregate_Efficiency_Decarboniz!AJ393</f>
        <v>0.19581106102036674</v>
      </c>
    </row>
    <row r="465" spans="1:36" x14ac:dyDescent="0.3">
      <c r="A465" s="7" t="s">
        <v>282</v>
      </c>
      <c r="B465" s="35" t="s">
        <v>275</v>
      </c>
      <c r="C465" s="220">
        <f>Aggregate_Efficiency_Decarboniz!C394</f>
        <v>0.14948743945026471</v>
      </c>
      <c r="D465" s="31">
        <f>Aggregate_Efficiency_Decarboniz!D394</f>
        <v>0.14949620116906362</v>
      </c>
      <c r="E465" s="31">
        <f>Aggregate_Efficiency_Decarboniz!E394</f>
        <v>0.14950496288786252</v>
      </c>
      <c r="F465" s="31">
        <f>Aggregate_Efficiency_Decarboniz!F394</f>
        <v>0.1495137246066614</v>
      </c>
      <c r="G465" s="31">
        <f>Aggregate_Efficiency_Decarboniz!G394</f>
        <v>0.14952248632546031</v>
      </c>
      <c r="H465" s="31">
        <f>Aggregate_Efficiency_Decarboniz!H394</f>
        <v>0.14953124804425921</v>
      </c>
      <c r="I465" s="31">
        <f>Aggregate_Efficiency_Decarboniz!I394</f>
        <v>0.14957653108483301</v>
      </c>
      <c r="J465" s="31">
        <f>Aggregate_Efficiency_Decarboniz!J394</f>
        <v>0.14958537876164643</v>
      </c>
      <c r="K465" s="31">
        <f>Aggregate_Efficiency_Decarboniz!K394</f>
        <v>0.14959422643845988</v>
      </c>
      <c r="L465" s="31">
        <f>Aggregate_Efficiency_Decarboniz!L394</f>
        <v>0.14960307411527332</v>
      </c>
      <c r="M465" s="31">
        <f>Aggregate_Efficiency_Decarboniz!M394</f>
        <v>0.14961192179208677</v>
      </c>
      <c r="N465" s="31">
        <f>Aggregate_Efficiency_Decarboniz!N394</f>
        <v>0.14962076946890018</v>
      </c>
      <c r="O465" s="31">
        <f>Aggregate_Efficiency_Decarboniz!O394</f>
        <v>0.14962961714571363</v>
      </c>
      <c r="P465" s="31">
        <f>Aggregate_Efficiency_Decarboniz!P394</f>
        <v>0.14963846482252707</v>
      </c>
      <c r="Q465" s="31">
        <f>Aggregate_Efficiency_Decarboniz!Q394</f>
        <v>0.14964731249934049</v>
      </c>
      <c r="R465" s="31">
        <f>Aggregate_Efficiency_Decarboniz!R394</f>
        <v>0.14965616017615394</v>
      </c>
      <c r="S465" s="31">
        <f>Aggregate_Efficiency_Decarboniz!S394</f>
        <v>0.14966500785296738</v>
      </c>
      <c r="T465" s="31">
        <f>Aggregate_Efficiency_Decarboniz!T394</f>
        <v>0.1496738555297808</v>
      </c>
      <c r="U465" s="31">
        <f>Aggregate_Efficiency_Decarboniz!U394</f>
        <v>0.14968270320659424</v>
      </c>
      <c r="V465" s="31">
        <f>Aggregate_Efficiency_Decarboniz!V394</f>
        <v>0.14969155088340769</v>
      </c>
      <c r="W465" s="31">
        <f>Aggregate_Efficiency_Decarboniz!W394</f>
        <v>0.14970039856022113</v>
      </c>
      <c r="X465" s="31">
        <f>Aggregate_Efficiency_Decarboniz!X394</f>
        <v>0.14970924623703455</v>
      </c>
      <c r="Y465" s="31">
        <f>Aggregate_Efficiency_Decarboniz!Y394</f>
        <v>0.14971809391384799</v>
      </c>
      <c r="Z465" s="31">
        <f>Aggregate_Efficiency_Decarboniz!Z394</f>
        <v>0.14972694159066144</v>
      </c>
      <c r="AA465" s="31">
        <f>Aggregate_Efficiency_Decarboniz!AA394</f>
        <v>0.14973578926747486</v>
      </c>
      <c r="AB465" s="31">
        <f>Aggregate_Efficiency_Decarboniz!AB394</f>
        <v>0.1497446369442883</v>
      </c>
      <c r="AC465" s="31">
        <f>Aggregate_Efficiency_Decarboniz!AC394</f>
        <v>0.14975348462110175</v>
      </c>
      <c r="AD465" s="31">
        <f>Aggregate_Efficiency_Decarboniz!AD394</f>
        <v>0.14976233229791519</v>
      </c>
      <c r="AE465" s="31">
        <f>Aggregate_Efficiency_Decarboniz!AE394</f>
        <v>0.14977117997472861</v>
      </c>
      <c r="AF465" s="31">
        <f>Aggregate_Efficiency_Decarboniz!AF394</f>
        <v>0.14978002765154205</v>
      </c>
      <c r="AG465" s="31">
        <f>Aggregate_Efficiency_Decarboniz!AG394</f>
        <v>0.1497888753283555</v>
      </c>
      <c r="AH465" s="31">
        <f>Aggregate_Efficiency_Decarboniz!AH394</f>
        <v>0.14979772300516891</v>
      </c>
      <c r="AI465" s="31">
        <f>Aggregate_Efficiency_Decarboniz!AI394</f>
        <v>0.14980657068198236</v>
      </c>
      <c r="AJ465" s="32">
        <f>Aggregate_Efficiency_Decarboniz!AJ394</f>
        <v>0.1498154183587958</v>
      </c>
    </row>
    <row r="466" spans="1:36" x14ac:dyDescent="0.3">
      <c r="A466" s="7" t="s">
        <v>282</v>
      </c>
      <c r="B466" s="35" t="s">
        <v>276</v>
      </c>
      <c r="C466" s="220">
        <f>Aggregate_Efficiency_Decarboniz!C395</f>
        <v>8.7962246634689753E-2</v>
      </c>
      <c r="D466" s="31">
        <f>Aggregate_Efficiency_Decarboniz!D395</f>
        <v>8.7962246634689753E-2</v>
      </c>
      <c r="E466" s="31">
        <f>Aggregate_Efficiency_Decarboniz!E395</f>
        <v>8.7962246634689753E-2</v>
      </c>
      <c r="F466" s="31">
        <f>Aggregate_Efficiency_Decarboniz!F395</f>
        <v>8.7962246634689753E-2</v>
      </c>
      <c r="G466" s="31">
        <f>Aggregate_Efficiency_Decarboniz!G395</f>
        <v>8.7962246634689753E-2</v>
      </c>
      <c r="H466" s="31">
        <f>Aggregate_Efficiency_Decarboniz!H395</f>
        <v>8.7962246634689753E-2</v>
      </c>
      <c r="I466" s="31">
        <f>Aggregate_Efficiency_Decarboniz!I395</f>
        <v>8.8036557967900372E-2</v>
      </c>
      <c r="J466" s="31">
        <f>Aggregate_Efficiency_Decarboniz!J395</f>
        <v>8.8045048858817795E-2</v>
      </c>
      <c r="K466" s="31">
        <f>Aggregate_Efficiency_Decarboniz!K395</f>
        <v>8.8053539749735218E-2</v>
      </c>
      <c r="L466" s="31">
        <f>Aggregate_Efficiency_Decarboniz!L395</f>
        <v>8.8062030640652642E-2</v>
      </c>
      <c r="M466" s="31">
        <f>Aggregate_Efficiency_Decarboniz!M395</f>
        <v>8.8070521531570065E-2</v>
      </c>
      <c r="N466" s="31">
        <f>Aggregate_Efficiency_Decarboniz!N395</f>
        <v>8.8079012422487502E-2</v>
      </c>
      <c r="O466" s="31">
        <f>Aggregate_Efficiency_Decarboniz!O395</f>
        <v>8.8087503313404925E-2</v>
      </c>
      <c r="P466" s="31">
        <f>Aggregate_Efficiency_Decarboniz!P395</f>
        <v>8.8095994204322348E-2</v>
      </c>
      <c r="Q466" s="31">
        <f>Aggregate_Efficiency_Decarboniz!Q395</f>
        <v>8.8104485095239771E-2</v>
      </c>
      <c r="R466" s="31">
        <f>Aggregate_Efficiency_Decarboniz!R395</f>
        <v>8.8112975986157194E-2</v>
      </c>
      <c r="S466" s="31">
        <f>Aggregate_Efficiency_Decarboniz!S395</f>
        <v>8.8121466877074617E-2</v>
      </c>
      <c r="T466" s="31">
        <f>Aggregate_Efficiency_Decarboniz!T395</f>
        <v>8.812995776799204E-2</v>
      </c>
      <c r="U466" s="31">
        <f>Aggregate_Efficiency_Decarboniz!U395</f>
        <v>8.8138448658909463E-2</v>
      </c>
      <c r="V466" s="31">
        <f>Aggregate_Efficiency_Decarboniz!V395</f>
        <v>8.81469395498269E-2</v>
      </c>
      <c r="W466" s="31">
        <f>Aggregate_Efficiency_Decarboniz!W395</f>
        <v>8.8155430440744323E-2</v>
      </c>
      <c r="X466" s="31">
        <f>Aggregate_Efficiency_Decarboniz!X395</f>
        <v>8.8163921331661746E-2</v>
      </c>
      <c r="Y466" s="31">
        <f>Aggregate_Efficiency_Decarboniz!Y395</f>
        <v>8.8172412222579169E-2</v>
      </c>
      <c r="Z466" s="31">
        <f>Aggregate_Efficiency_Decarboniz!Z395</f>
        <v>8.8180903113496606E-2</v>
      </c>
      <c r="AA466" s="31">
        <f>Aggregate_Efficiency_Decarboniz!AA395</f>
        <v>8.8189394004414029E-2</v>
      </c>
      <c r="AB466" s="31">
        <f>Aggregate_Efficiency_Decarboniz!AB395</f>
        <v>8.8197884895331452E-2</v>
      </c>
      <c r="AC466" s="31">
        <f>Aggregate_Efficiency_Decarboniz!AC395</f>
        <v>8.8206375786248875E-2</v>
      </c>
      <c r="AD466" s="31">
        <f>Aggregate_Efficiency_Decarboniz!AD395</f>
        <v>8.8214866677166298E-2</v>
      </c>
      <c r="AE466" s="31">
        <f>Aggregate_Efficiency_Decarboniz!AE395</f>
        <v>8.8223357568083721E-2</v>
      </c>
      <c r="AF466" s="31">
        <f>Aggregate_Efficiency_Decarboniz!AF395</f>
        <v>8.8231848459001144E-2</v>
      </c>
      <c r="AG466" s="31">
        <f>Aggregate_Efficiency_Decarboniz!AG395</f>
        <v>8.8240339349918567E-2</v>
      </c>
      <c r="AH466" s="31">
        <f>Aggregate_Efficiency_Decarboniz!AH395</f>
        <v>8.8248830240836004E-2</v>
      </c>
      <c r="AI466" s="31">
        <f>Aggregate_Efficiency_Decarboniz!AI395</f>
        <v>8.8257321131753427E-2</v>
      </c>
      <c r="AJ466" s="32">
        <f>Aggregate_Efficiency_Decarboniz!AJ395</f>
        <v>8.826581202267085E-2</v>
      </c>
    </row>
    <row r="467" spans="1:36" x14ac:dyDescent="0.3">
      <c r="A467" s="7" t="s">
        <v>282</v>
      </c>
      <c r="B467" s="35" t="s">
        <v>283</v>
      </c>
      <c r="C467" s="220">
        <f>Aggregate_Efficiency_Decarboniz!C396</f>
        <v>7.9999999999999988E-2</v>
      </c>
      <c r="D467" s="31">
        <f>Aggregate_Efficiency_Decarboniz!D396</f>
        <v>7.9999999999999988E-2</v>
      </c>
      <c r="E467" s="31">
        <f>Aggregate_Efficiency_Decarboniz!E396</f>
        <v>7.9999999999999988E-2</v>
      </c>
      <c r="F467" s="31">
        <f>Aggregate_Efficiency_Decarboniz!F396</f>
        <v>7.9999999999999988E-2</v>
      </c>
      <c r="G467" s="31">
        <f>Aggregate_Efficiency_Decarboniz!G396</f>
        <v>7.9999999999999988E-2</v>
      </c>
      <c r="H467" s="31">
        <f>Aggregate_Efficiency_Decarboniz!H396</f>
        <v>7.9999999999999988E-2</v>
      </c>
      <c r="I467" s="31">
        <f>Aggregate_Efficiency_Decarboniz!I396</f>
        <v>0.08</v>
      </c>
      <c r="J467" s="31">
        <f>Aggregate_Efficiency_Decarboniz!J396</f>
        <v>0.08</v>
      </c>
      <c r="K467" s="31">
        <f>Aggregate_Efficiency_Decarboniz!K396</f>
        <v>0.08</v>
      </c>
      <c r="L467" s="31">
        <f>Aggregate_Efficiency_Decarboniz!L396</f>
        <v>0.08</v>
      </c>
      <c r="M467" s="31">
        <f>Aggregate_Efficiency_Decarboniz!M396</f>
        <v>0.08</v>
      </c>
      <c r="N467" s="31">
        <f>Aggregate_Efficiency_Decarboniz!N396</f>
        <v>0.08</v>
      </c>
      <c r="O467" s="31">
        <f>Aggregate_Efficiency_Decarboniz!O396</f>
        <v>0.08</v>
      </c>
      <c r="P467" s="31">
        <f>Aggregate_Efficiency_Decarboniz!P396</f>
        <v>0.08</v>
      </c>
      <c r="Q467" s="31">
        <f>Aggregate_Efficiency_Decarboniz!Q396</f>
        <v>0.08</v>
      </c>
      <c r="R467" s="31">
        <f>Aggregate_Efficiency_Decarboniz!R396</f>
        <v>0.08</v>
      </c>
      <c r="S467" s="31">
        <f>Aggregate_Efficiency_Decarboniz!S396</f>
        <v>0.08</v>
      </c>
      <c r="T467" s="31">
        <f>Aggregate_Efficiency_Decarboniz!T396</f>
        <v>0.08</v>
      </c>
      <c r="U467" s="31">
        <f>Aggregate_Efficiency_Decarboniz!U396</f>
        <v>0.08</v>
      </c>
      <c r="V467" s="31">
        <f>Aggregate_Efficiency_Decarboniz!V396</f>
        <v>0.08</v>
      </c>
      <c r="W467" s="31">
        <f>Aggregate_Efficiency_Decarboniz!W396</f>
        <v>0.08</v>
      </c>
      <c r="X467" s="31">
        <f>Aggregate_Efficiency_Decarboniz!X396</f>
        <v>0.08</v>
      </c>
      <c r="Y467" s="31">
        <f>Aggregate_Efficiency_Decarboniz!Y396</f>
        <v>0.08</v>
      </c>
      <c r="Z467" s="31">
        <f>Aggregate_Efficiency_Decarboniz!Z396</f>
        <v>0.08</v>
      </c>
      <c r="AA467" s="31">
        <f>Aggregate_Efficiency_Decarboniz!AA396</f>
        <v>0.08</v>
      </c>
      <c r="AB467" s="31">
        <f>Aggregate_Efficiency_Decarboniz!AB396</f>
        <v>7.9999999999999988E-2</v>
      </c>
      <c r="AC467" s="31">
        <f>Aggregate_Efficiency_Decarboniz!AC396</f>
        <v>7.9999999999999988E-2</v>
      </c>
      <c r="AD467" s="31">
        <f>Aggregate_Efficiency_Decarboniz!AD396</f>
        <v>7.9999999999999988E-2</v>
      </c>
      <c r="AE467" s="31">
        <f>Aggregate_Efficiency_Decarboniz!AE396</f>
        <v>7.9999999999999988E-2</v>
      </c>
      <c r="AF467" s="31">
        <f>Aggregate_Efficiency_Decarboniz!AF396</f>
        <v>7.9999999999999988E-2</v>
      </c>
      <c r="AG467" s="31">
        <f>Aggregate_Efficiency_Decarboniz!AG396</f>
        <v>7.9999999999999988E-2</v>
      </c>
      <c r="AH467" s="31">
        <f>Aggregate_Efficiency_Decarboniz!AH396</f>
        <v>7.9999999999999988E-2</v>
      </c>
      <c r="AI467" s="31">
        <f>Aggregate_Efficiency_Decarboniz!AI396</f>
        <v>7.9999999999999988E-2</v>
      </c>
      <c r="AJ467" s="32">
        <f>Aggregate_Efficiency_Decarboniz!AJ396</f>
        <v>7.9999999999999988E-2</v>
      </c>
    </row>
    <row r="468" spans="1:36" x14ac:dyDescent="0.3">
      <c r="A468" s="11" t="s">
        <v>282</v>
      </c>
      <c r="B468" s="36" t="s">
        <v>284</v>
      </c>
      <c r="C468" s="221">
        <f>Aggregate_Efficiency_Decarboniz!C397</f>
        <v>0.3955604154489839</v>
      </c>
      <c r="D468" s="70">
        <f>Aggregate_Efficiency_Decarboniz!D397</f>
        <v>0.39546356319700615</v>
      </c>
      <c r="E468" s="70">
        <f>Aggregate_Efficiency_Decarboniz!E397</f>
        <v>0.39536671094502845</v>
      </c>
      <c r="F468" s="70">
        <f>Aggregate_Efficiency_Decarboniz!F397</f>
        <v>0.39526985869305076</v>
      </c>
      <c r="G468" s="70">
        <f>Aggregate_Efficiency_Decarboniz!G397</f>
        <v>0.395173006441073</v>
      </c>
      <c r="H468" s="70">
        <f>Aggregate_Efficiency_Decarboniz!H397</f>
        <v>0.39507615418909525</v>
      </c>
      <c r="I468" s="70">
        <f>Aggregate_Efficiency_Decarboniz!I397</f>
        <v>0.39988056046434994</v>
      </c>
      <c r="J468" s="70">
        <f>Aggregate_Efficiency_Decarboniz!J397</f>
        <v>0.40041172573924377</v>
      </c>
      <c r="K468" s="70">
        <f>Aggregate_Efficiency_Decarboniz!K397</f>
        <v>0.40094289101413783</v>
      </c>
      <c r="L468" s="70">
        <f>Aggregate_Efficiency_Decarboniz!L397</f>
        <v>0.40147405628903188</v>
      </c>
      <c r="M468" s="70">
        <f>Aggregate_Efficiency_Decarboniz!M397</f>
        <v>0.40200522156392571</v>
      </c>
      <c r="N468" s="70">
        <f>Aggregate_Efficiency_Decarboniz!N397</f>
        <v>0.40253638683881976</v>
      </c>
      <c r="O468" s="70">
        <f>Aggregate_Efficiency_Decarboniz!O397</f>
        <v>0.40306755211371381</v>
      </c>
      <c r="P468" s="70">
        <f>Aggregate_Efficiency_Decarboniz!P397</f>
        <v>0.40359871738860764</v>
      </c>
      <c r="Q468" s="70">
        <f>Aggregate_Efficiency_Decarboniz!Q397</f>
        <v>0.40412988266350169</v>
      </c>
      <c r="R468" s="70">
        <f>Aggregate_Efficiency_Decarboniz!R397</f>
        <v>0.40466104793839552</v>
      </c>
      <c r="S468" s="70">
        <f>Aggregate_Efficiency_Decarboniz!S397</f>
        <v>0.40519221321328958</v>
      </c>
      <c r="T468" s="70">
        <f>Aggregate_Efficiency_Decarboniz!T397</f>
        <v>0.40572337848818363</v>
      </c>
      <c r="U468" s="70">
        <f>Aggregate_Efficiency_Decarboniz!U397</f>
        <v>0.40625454376307746</v>
      </c>
      <c r="V468" s="70">
        <f>Aggregate_Efficiency_Decarboniz!V397</f>
        <v>0.40678570903797151</v>
      </c>
      <c r="W468" s="70">
        <f>Aggregate_Efficiency_Decarboniz!W397</f>
        <v>0.40731687431286556</v>
      </c>
      <c r="X468" s="70">
        <f>Aggregate_Efficiency_Decarboniz!X397</f>
        <v>0.40784803958775939</v>
      </c>
      <c r="Y468" s="70">
        <f>Aggregate_Efficiency_Decarboniz!Y397</f>
        <v>0.40837920486265344</v>
      </c>
      <c r="Z468" s="70">
        <f>Aggregate_Efficiency_Decarboniz!Z397</f>
        <v>0.4089103701375475</v>
      </c>
      <c r="AA468" s="70">
        <f>Aggregate_Efficiency_Decarboniz!AA397</f>
        <v>0.40944153541244133</v>
      </c>
      <c r="AB468" s="70">
        <f>Aggregate_Efficiency_Decarboniz!AB397</f>
        <v>0.40997270068733538</v>
      </c>
      <c r="AC468" s="70">
        <f>Aggregate_Efficiency_Decarboniz!AC397</f>
        <v>0.41050386596222943</v>
      </c>
      <c r="AD468" s="70">
        <f>Aggregate_Efficiency_Decarboniz!AD397</f>
        <v>0.41103503123712326</v>
      </c>
      <c r="AE468" s="70">
        <f>Aggregate_Efficiency_Decarboniz!AE397</f>
        <v>0.41156619651201731</v>
      </c>
      <c r="AF468" s="70">
        <f>Aggregate_Efficiency_Decarboniz!AF397</f>
        <v>0.41209736178691136</v>
      </c>
      <c r="AG468" s="70">
        <f>Aggregate_Efficiency_Decarboniz!AG397</f>
        <v>0.41262852706180519</v>
      </c>
      <c r="AH468" s="70">
        <f>Aggregate_Efficiency_Decarboniz!AH397</f>
        <v>0.41315969233669925</v>
      </c>
      <c r="AI468" s="70">
        <f>Aggregate_Efficiency_Decarboniz!AI397</f>
        <v>0.4136908576115933</v>
      </c>
      <c r="AJ468" s="86">
        <f>Aggregate_Efficiency_Decarboniz!AJ397</f>
        <v>0.41422202288648713</v>
      </c>
    </row>
    <row r="469" spans="1:36" x14ac:dyDescent="0.3">
      <c r="A469" s="7" t="s">
        <v>285</v>
      </c>
      <c r="B469" s="35" t="s">
        <v>272</v>
      </c>
      <c r="C469" s="220">
        <f>Aggregate_Efficiency_Decarboniz!C398</f>
        <v>0.46793812796528966</v>
      </c>
      <c r="D469" s="31">
        <f>Aggregate_Efficiency_Decarboniz!D398</f>
        <v>0.46794224336098494</v>
      </c>
      <c r="E469" s="31">
        <f>Aggregate_Efficiency_Decarboniz!E398</f>
        <v>0.46794635875668023</v>
      </c>
      <c r="F469" s="31">
        <f>Aggregate_Efficiency_Decarboniz!F398</f>
        <v>0.46795047415237551</v>
      </c>
      <c r="G469" s="31">
        <f>Aggregate_Efficiency_Decarboniz!G398</f>
        <v>0.46795458954807084</v>
      </c>
      <c r="H469" s="31">
        <f>Aggregate_Efficiency_Decarboniz!H398</f>
        <v>0.46795870494376612</v>
      </c>
      <c r="I469" s="31">
        <f>Aggregate_Efficiency_Decarboniz!I398</f>
        <v>0.48891036012510991</v>
      </c>
      <c r="J469" s="31">
        <f>Aggregate_Efficiency_Decarboniz!J398</f>
        <v>0.49026072672196497</v>
      </c>
      <c r="K469" s="31">
        <f>Aggregate_Efficiency_Decarboniz!K398</f>
        <v>0.49161109331882002</v>
      </c>
      <c r="L469" s="31">
        <f>Aggregate_Efficiency_Decarboniz!L398</f>
        <v>0.49296145991567508</v>
      </c>
      <c r="M469" s="31">
        <f>Aggregate_Efficiency_Decarboniz!M398</f>
        <v>0.49431182651253014</v>
      </c>
      <c r="N469" s="31">
        <f>Aggregate_Efficiency_Decarboniz!N398</f>
        <v>0.4956621931093852</v>
      </c>
      <c r="O469" s="31">
        <f>Aggregate_Efficiency_Decarboniz!O398</f>
        <v>0.49701255970624025</v>
      </c>
      <c r="P469" s="31">
        <f>Aggregate_Efficiency_Decarboniz!P398</f>
        <v>0.49836292630309531</v>
      </c>
      <c r="Q469" s="31">
        <f>Aggregate_Efficiency_Decarboniz!Q398</f>
        <v>0.49971329289995037</v>
      </c>
      <c r="R469" s="31">
        <f>Aggregate_Efficiency_Decarboniz!R398</f>
        <v>0.50106365949680587</v>
      </c>
      <c r="S469" s="31">
        <f>Aggregate_Efficiency_Decarboniz!S398</f>
        <v>0.50241402609366093</v>
      </c>
      <c r="T469" s="31">
        <f>Aggregate_Efficiency_Decarboniz!T398</f>
        <v>0.50376439269051598</v>
      </c>
      <c r="U469" s="31">
        <f>Aggregate_Efficiency_Decarboniz!U398</f>
        <v>0.50511475928737104</v>
      </c>
      <c r="V469" s="31">
        <f>Aggregate_Efficiency_Decarboniz!V398</f>
        <v>0.5064651258842261</v>
      </c>
      <c r="W469" s="31">
        <f>Aggregate_Efficiency_Decarboniz!W398</f>
        <v>0.50781549248108115</v>
      </c>
      <c r="X469" s="31">
        <f>Aggregate_Efficiency_Decarboniz!X398</f>
        <v>0.50916585907793621</v>
      </c>
      <c r="Y469" s="31">
        <f>Aggregate_Efficiency_Decarboniz!Y398</f>
        <v>0.51051622567479127</v>
      </c>
      <c r="Z469" s="31">
        <f>Aggregate_Efficiency_Decarboniz!Z398</f>
        <v>0.51186659227164633</v>
      </c>
      <c r="AA469" s="31">
        <f>Aggregate_Efficiency_Decarboniz!AA398</f>
        <v>0.51321695886850138</v>
      </c>
      <c r="AB469" s="31">
        <f>Aggregate_Efficiency_Decarboniz!AB398</f>
        <v>0.51456732546535644</v>
      </c>
      <c r="AC469" s="31">
        <f>Aggregate_Efficiency_Decarboniz!AC398</f>
        <v>0.51591769206221194</v>
      </c>
      <c r="AD469" s="31">
        <f>Aggregate_Efficiency_Decarboniz!AD398</f>
        <v>0.517268058659067</v>
      </c>
      <c r="AE469" s="31">
        <f>Aggregate_Efficiency_Decarboniz!AE398</f>
        <v>0.51861842525592206</v>
      </c>
      <c r="AF469" s="31">
        <f>Aggregate_Efficiency_Decarboniz!AF398</f>
        <v>0.51996879185277711</v>
      </c>
      <c r="AG469" s="31">
        <f>Aggregate_Efficiency_Decarboniz!AG398</f>
        <v>0.52131915844963217</v>
      </c>
      <c r="AH469" s="31">
        <f>Aggregate_Efficiency_Decarboniz!AH398</f>
        <v>0.52266952504648723</v>
      </c>
      <c r="AI469" s="31">
        <f>Aggregate_Efficiency_Decarboniz!AI398</f>
        <v>0.52401989164334228</v>
      </c>
      <c r="AJ469" s="32">
        <f>Aggregate_Efficiency_Decarboniz!AJ398</f>
        <v>0.52537025824019734</v>
      </c>
    </row>
    <row r="470" spans="1:36" x14ac:dyDescent="0.3">
      <c r="A470" s="7" t="s">
        <v>285</v>
      </c>
      <c r="B470" s="35" t="s">
        <v>273</v>
      </c>
      <c r="C470" s="220">
        <f>Aggregate_Efficiency_Decarboniz!C399</f>
        <v>0.26338583875122973</v>
      </c>
      <c r="D470" s="31">
        <f>Aggregate_Efficiency_Decarboniz!D399</f>
        <v>0.26339293864675983</v>
      </c>
      <c r="E470" s="31">
        <f>Aggregate_Efficiency_Decarboniz!E399</f>
        <v>0.26340003854228994</v>
      </c>
      <c r="F470" s="31">
        <f>Aggregate_Efficiency_Decarboniz!F399</f>
        <v>0.26340713843782004</v>
      </c>
      <c r="G470" s="31">
        <f>Aggregate_Efficiency_Decarboniz!G399</f>
        <v>0.26341423833335015</v>
      </c>
      <c r="H470" s="31">
        <f>Aggregate_Efficiency_Decarboniz!H399</f>
        <v>0.26342133822888025</v>
      </c>
      <c r="I470" s="31">
        <f>Aggregate_Efficiency_Decarboniz!I399</f>
        <v>0.2749789532985738</v>
      </c>
      <c r="J470" s="31">
        <f>Aggregate_Efficiency_Decarboniz!J399</f>
        <v>0.27571867030822372</v>
      </c>
      <c r="K470" s="31">
        <f>Aggregate_Efficiency_Decarboniz!K399</f>
        <v>0.27645838731787364</v>
      </c>
      <c r="L470" s="31">
        <f>Aggregate_Efficiency_Decarboniz!L399</f>
        <v>0.27719810432752356</v>
      </c>
      <c r="M470" s="31">
        <f>Aggregate_Efficiency_Decarboniz!M399</f>
        <v>0.27793782133717349</v>
      </c>
      <c r="N470" s="31">
        <f>Aggregate_Efficiency_Decarboniz!N399</f>
        <v>0.27867753834682341</v>
      </c>
      <c r="O470" s="31">
        <f>Aggregate_Efficiency_Decarboniz!O399</f>
        <v>0.27941725535647333</v>
      </c>
      <c r="P470" s="31">
        <f>Aggregate_Efficiency_Decarboniz!P399</f>
        <v>0.28015697236612325</v>
      </c>
      <c r="Q470" s="31">
        <f>Aggregate_Efficiency_Decarboniz!Q399</f>
        <v>0.28089668937577317</v>
      </c>
      <c r="R470" s="31">
        <f>Aggregate_Efficiency_Decarboniz!R399</f>
        <v>0.28163640638542287</v>
      </c>
      <c r="S470" s="31">
        <f>Aggregate_Efficiency_Decarboniz!S399</f>
        <v>0.28237612339507279</v>
      </c>
      <c r="T470" s="31">
        <f>Aggregate_Efficiency_Decarboniz!T399</f>
        <v>0.28311584040472271</v>
      </c>
      <c r="U470" s="31">
        <f>Aggregate_Efficiency_Decarboniz!U399</f>
        <v>0.28385555741437263</v>
      </c>
      <c r="V470" s="31">
        <f>Aggregate_Efficiency_Decarboniz!V399</f>
        <v>0.28459527442402255</v>
      </c>
      <c r="W470" s="31">
        <f>Aggregate_Efficiency_Decarboniz!W399</f>
        <v>0.28533499143367247</v>
      </c>
      <c r="X470" s="31">
        <f>Aggregate_Efficiency_Decarboniz!X399</f>
        <v>0.28607470844332239</v>
      </c>
      <c r="Y470" s="31">
        <f>Aggregate_Efficiency_Decarboniz!Y399</f>
        <v>0.28681442545297231</v>
      </c>
      <c r="Z470" s="31">
        <f>Aggregate_Efficiency_Decarboniz!Z399</f>
        <v>0.28755414246262223</v>
      </c>
      <c r="AA470" s="31">
        <f>Aggregate_Efficiency_Decarboniz!AA399</f>
        <v>0.28829385947227215</v>
      </c>
      <c r="AB470" s="31">
        <f>Aggregate_Efficiency_Decarboniz!AB399</f>
        <v>0.28903357648192207</v>
      </c>
      <c r="AC470" s="31">
        <f>Aggregate_Efficiency_Decarboniz!AC399</f>
        <v>0.28977329349157199</v>
      </c>
      <c r="AD470" s="31">
        <f>Aggregate_Efficiency_Decarboniz!AD399</f>
        <v>0.29051301050122191</v>
      </c>
      <c r="AE470" s="31">
        <f>Aggregate_Efficiency_Decarboniz!AE399</f>
        <v>0.29125272751087183</v>
      </c>
      <c r="AF470" s="31">
        <f>Aggregate_Efficiency_Decarboniz!AF399</f>
        <v>0.29199244452052175</v>
      </c>
      <c r="AG470" s="31">
        <f>Aggregate_Efficiency_Decarboniz!AG399</f>
        <v>0.29273216153017168</v>
      </c>
      <c r="AH470" s="31">
        <f>Aggregate_Efficiency_Decarboniz!AH399</f>
        <v>0.2934718785398216</v>
      </c>
      <c r="AI470" s="31">
        <f>Aggregate_Efficiency_Decarboniz!AI399</f>
        <v>0.29421159554947152</v>
      </c>
      <c r="AJ470" s="32">
        <f>Aggregate_Efficiency_Decarboniz!AJ399</f>
        <v>0.29495131255912144</v>
      </c>
    </row>
    <row r="471" spans="1:36" x14ac:dyDescent="0.3">
      <c r="A471" s="7" t="s">
        <v>285</v>
      </c>
      <c r="B471" s="35" t="s">
        <v>274</v>
      </c>
      <c r="C471" s="220">
        <f>Aggregate_Efficiency_Decarboniz!C400</f>
        <v>0.19531060317019872</v>
      </c>
      <c r="D471" s="31">
        <f>Aggregate_Efficiency_Decarboniz!D400</f>
        <v>0.19531869631068408</v>
      </c>
      <c r="E471" s="31">
        <f>Aggregate_Efficiency_Decarboniz!E400</f>
        <v>0.19532678945116944</v>
      </c>
      <c r="F471" s="31">
        <f>Aggregate_Efficiency_Decarboniz!F400</f>
        <v>0.1953348825916548</v>
      </c>
      <c r="G471" s="31">
        <f>Aggregate_Efficiency_Decarboniz!G400</f>
        <v>0.19534297573214013</v>
      </c>
      <c r="H471" s="31">
        <f>Aggregate_Efficiency_Decarboniz!H400</f>
        <v>0.19535106887262549</v>
      </c>
      <c r="I471" s="31">
        <f>Aggregate_Efficiency_Decarboniz!I400</f>
        <v>0.20378233665911138</v>
      </c>
      <c r="J471" s="31">
        <f>Aggregate_Efficiency_Decarboniz!J400</f>
        <v>0.20431882878838392</v>
      </c>
      <c r="K471" s="31">
        <f>Aggregate_Efficiency_Decarboniz!K400</f>
        <v>0.20485532091765646</v>
      </c>
      <c r="L471" s="31">
        <f>Aggregate_Efficiency_Decarboniz!L400</f>
        <v>0.20539181304692899</v>
      </c>
      <c r="M471" s="31">
        <f>Aggregate_Efficiency_Decarboniz!M400</f>
        <v>0.20592830517620153</v>
      </c>
      <c r="N471" s="31">
        <f>Aggregate_Efficiency_Decarboniz!N400</f>
        <v>0.20646479730547407</v>
      </c>
      <c r="O471" s="31">
        <f>Aggregate_Efficiency_Decarboniz!O400</f>
        <v>0.20700128943474638</v>
      </c>
      <c r="P471" s="31">
        <f>Aggregate_Efficiency_Decarboniz!P400</f>
        <v>0.20753778156401892</v>
      </c>
      <c r="Q471" s="31">
        <f>Aggregate_Efficiency_Decarboniz!Q400</f>
        <v>0.20807427369329146</v>
      </c>
      <c r="R471" s="31">
        <f>Aggregate_Efficiency_Decarboniz!R400</f>
        <v>0.20861076582256399</v>
      </c>
      <c r="S471" s="31">
        <f>Aggregate_Efficiency_Decarboniz!S400</f>
        <v>0.20914725795183653</v>
      </c>
      <c r="T471" s="31">
        <f>Aggregate_Efficiency_Decarboniz!T400</f>
        <v>0.20968375008110907</v>
      </c>
      <c r="U471" s="31">
        <f>Aggregate_Efficiency_Decarboniz!U400</f>
        <v>0.2102202422103816</v>
      </c>
      <c r="V471" s="31">
        <f>Aggregate_Efficiency_Decarboniz!V400</f>
        <v>0.21075673433965414</v>
      </c>
      <c r="W471" s="31">
        <f>Aggregate_Efficiency_Decarboniz!W400</f>
        <v>0.21129322646892645</v>
      </c>
      <c r="X471" s="31">
        <f>Aggregate_Efficiency_Decarboniz!X400</f>
        <v>0.21182971859819899</v>
      </c>
      <c r="Y471" s="31">
        <f>Aggregate_Efficiency_Decarboniz!Y400</f>
        <v>0.21236621072747153</v>
      </c>
      <c r="Z471" s="31">
        <f>Aggregate_Efficiency_Decarboniz!Z400</f>
        <v>0.21290270285674406</v>
      </c>
      <c r="AA471" s="31">
        <f>Aggregate_Efficiency_Decarboniz!AA400</f>
        <v>0.2134391949860166</v>
      </c>
      <c r="AB471" s="31">
        <f>Aggregate_Efficiency_Decarboniz!AB400</f>
        <v>0.21397568711528914</v>
      </c>
      <c r="AC471" s="31">
        <f>Aggregate_Efficiency_Decarboniz!AC400</f>
        <v>0.21451217924456167</v>
      </c>
      <c r="AD471" s="31">
        <f>Aggregate_Efficiency_Decarboniz!AD400</f>
        <v>0.21504867137383421</v>
      </c>
      <c r="AE471" s="31">
        <f>Aggregate_Efficiency_Decarboniz!AE400</f>
        <v>0.21558516350310652</v>
      </c>
      <c r="AF471" s="31">
        <f>Aggregate_Efficiency_Decarboniz!AF400</f>
        <v>0.21612165563237906</v>
      </c>
      <c r="AG471" s="31">
        <f>Aggregate_Efficiency_Decarboniz!AG400</f>
        <v>0.2166581477616516</v>
      </c>
      <c r="AH471" s="31">
        <f>Aggregate_Efficiency_Decarboniz!AH400</f>
        <v>0.21719463989092413</v>
      </c>
      <c r="AI471" s="31">
        <f>Aggregate_Efficiency_Decarboniz!AI400</f>
        <v>0.21773113202019667</v>
      </c>
      <c r="AJ471" s="32">
        <f>Aggregate_Efficiency_Decarboniz!AJ400</f>
        <v>0.21826762414946921</v>
      </c>
    </row>
    <row r="472" spans="1:36" x14ac:dyDescent="0.3">
      <c r="A472" s="7" t="s">
        <v>285</v>
      </c>
      <c r="B472" s="35" t="s">
        <v>275</v>
      </c>
      <c r="C472" s="220">
        <f>Aggregate_Efficiency_Decarboniz!C401</f>
        <v>0.14948743945026471</v>
      </c>
      <c r="D472" s="31">
        <f>Aggregate_Efficiency_Decarboniz!D401</f>
        <v>0.14949620116906362</v>
      </c>
      <c r="E472" s="31">
        <f>Aggregate_Efficiency_Decarboniz!E401</f>
        <v>0.14950496288786252</v>
      </c>
      <c r="F472" s="31">
        <f>Aggregate_Efficiency_Decarboniz!F401</f>
        <v>0.1495137246066614</v>
      </c>
      <c r="G472" s="31">
        <f>Aggregate_Efficiency_Decarboniz!G401</f>
        <v>0.14952248632546031</v>
      </c>
      <c r="H472" s="31">
        <f>Aggregate_Efficiency_Decarboniz!H401</f>
        <v>0.14953124804425921</v>
      </c>
      <c r="I472" s="31">
        <f>Aggregate_Efficiency_Decarboniz!I401</f>
        <v>0.1558580923619014</v>
      </c>
      <c r="J472" s="31">
        <f>Aggregate_Efficiency_Decarboniz!J401</f>
        <v>0.15625778868156681</v>
      </c>
      <c r="K472" s="31">
        <f>Aggregate_Efficiency_Decarboniz!K401</f>
        <v>0.15665748500123222</v>
      </c>
      <c r="L472" s="31">
        <f>Aggregate_Efficiency_Decarboniz!L401</f>
        <v>0.15705718132089774</v>
      </c>
      <c r="M472" s="31">
        <f>Aggregate_Efficiency_Decarboniz!M401</f>
        <v>0.15745687764056315</v>
      </c>
      <c r="N472" s="31">
        <f>Aggregate_Efficiency_Decarboniz!N401</f>
        <v>0.15785657396022867</v>
      </c>
      <c r="O472" s="31">
        <f>Aggregate_Efficiency_Decarboniz!O401</f>
        <v>0.15825627027989408</v>
      </c>
      <c r="P472" s="31">
        <f>Aggregate_Efficiency_Decarboniz!P401</f>
        <v>0.15865596659955949</v>
      </c>
      <c r="Q472" s="31">
        <f>Aggregate_Efficiency_Decarboniz!Q401</f>
        <v>0.15905566291922502</v>
      </c>
      <c r="R472" s="31">
        <f>Aggregate_Efficiency_Decarboniz!R401</f>
        <v>0.15945535923889043</v>
      </c>
      <c r="S472" s="31">
        <f>Aggregate_Efficiency_Decarboniz!S401</f>
        <v>0.15985505555855595</v>
      </c>
      <c r="T472" s="31">
        <f>Aggregate_Efficiency_Decarboniz!T401</f>
        <v>0.16025475187822136</v>
      </c>
      <c r="U472" s="31">
        <f>Aggregate_Efficiency_Decarboniz!U401</f>
        <v>0.16065444819788688</v>
      </c>
      <c r="V472" s="31">
        <f>Aggregate_Efficiency_Decarboniz!V401</f>
        <v>0.16105414451755229</v>
      </c>
      <c r="W472" s="31">
        <f>Aggregate_Efficiency_Decarboniz!W401</f>
        <v>0.1614538408372177</v>
      </c>
      <c r="X472" s="31">
        <f>Aggregate_Efficiency_Decarboniz!X401</f>
        <v>0.16185353715688322</v>
      </c>
      <c r="Y472" s="31">
        <f>Aggregate_Efficiency_Decarboniz!Y401</f>
        <v>0.16225323347654863</v>
      </c>
      <c r="Z472" s="31">
        <f>Aggregate_Efficiency_Decarboniz!Z401</f>
        <v>0.16265292979621415</v>
      </c>
      <c r="AA472" s="31">
        <f>Aggregate_Efficiency_Decarboniz!AA401</f>
        <v>0.16305262611587956</v>
      </c>
      <c r="AB472" s="31">
        <f>Aggregate_Efficiency_Decarboniz!AB401</f>
        <v>0.16345232243554497</v>
      </c>
      <c r="AC472" s="31">
        <f>Aggregate_Efficiency_Decarboniz!AC401</f>
        <v>0.16385201875521049</v>
      </c>
      <c r="AD472" s="31">
        <f>Aggregate_Efficiency_Decarboniz!AD401</f>
        <v>0.1642517150748759</v>
      </c>
      <c r="AE472" s="31">
        <f>Aggregate_Efficiency_Decarboniz!AE401</f>
        <v>0.16465141139454142</v>
      </c>
      <c r="AF472" s="31">
        <f>Aggregate_Efficiency_Decarboniz!AF401</f>
        <v>0.16505110771420684</v>
      </c>
      <c r="AG472" s="31">
        <f>Aggregate_Efficiency_Decarboniz!AG401</f>
        <v>0.16545080403387236</v>
      </c>
      <c r="AH472" s="31">
        <f>Aggregate_Efficiency_Decarboniz!AH401</f>
        <v>0.16585050035353777</v>
      </c>
      <c r="AI472" s="31">
        <f>Aggregate_Efficiency_Decarboniz!AI401</f>
        <v>0.16625019667320318</v>
      </c>
      <c r="AJ472" s="32">
        <f>Aggregate_Efficiency_Decarboniz!AJ401</f>
        <v>0.1666498929928687</v>
      </c>
    </row>
    <row r="473" spans="1:36" x14ac:dyDescent="0.3">
      <c r="A473" s="7" t="s">
        <v>285</v>
      </c>
      <c r="B473" s="35" t="s">
        <v>276</v>
      </c>
      <c r="C473" s="220">
        <f>Aggregate_Efficiency_Decarboniz!C402</f>
        <v>8.7962246634689753E-2</v>
      </c>
      <c r="D473" s="31">
        <f>Aggregate_Efficiency_Decarboniz!D402</f>
        <v>8.7962246634689753E-2</v>
      </c>
      <c r="E473" s="31">
        <f>Aggregate_Efficiency_Decarboniz!E402</f>
        <v>8.7962246634689753E-2</v>
      </c>
      <c r="F473" s="31">
        <f>Aggregate_Efficiency_Decarboniz!F402</f>
        <v>8.7962246634689753E-2</v>
      </c>
      <c r="G473" s="31">
        <f>Aggregate_Efficiency_Decarboniz!G402</f>
        <v>8.7962246634689753E-2</v>
      </c>
      <c r="H473" s="31">
        <f>Aggregate_Efficiency_Decarboniz!H402</f>
        <v>8.7962246634689753E-2</v>
      </c>
      <c r="I473" s="31">
        <f>Aggregate_Efficiency_Decarboniz!I402</f>
        <v>9.1938763409971258E-2</v>
      </c>
      <c r="J473" s="31">
        <f>Aggregate_Efficiency_Decarboniz!J402</f>
        <v>9.2195895283197549E-2</v>
      </c>
      <c r="K473" s="31">
        <f>Aggregate_Efficiency_Decarboniz!K402</f>
        <v>9.2453027156423728E-2</v>
      </c>
      <c r="L473" s="31">
        <f>Aggregate_Efficiency_Decarboniz!L402</f>
        <v>9.2710159029649908E-2</v>
      </c>
      <c r="M473" s="31">
        <f>Aggregate_Efficiency_Decarboniz!M402</f>
        <v>9.2967290902876087E-2</v>
      </c>
      <c r="N473" s="31">
        <f>Aggregate_Efficiency_Decarboniz!N402</f>
        <v>9.3224422776102267E-2</v>
      </c>
      <c r="O473" s="31">
        <f>Aggregate_Efficiency_Decarboniz!O402</f>
        <v>9.3481554649328447E-2</v>
      </c>
      <c r="P473" s="31">
        <f>Aggregate_Efficiency_Decarboniz!P402</f>
        <v>9.3738686522554737E-2</v>
      </c>
      <c r="Q473" s="31">
        <f>Aggregate_Efficiency_Decarboniz!Q402</f>
        <v>9.3995818395780917E-2</v>
      </c>
      <c r="R473" s="31">
        <f>Aggregate_Efficiency_Decarboniz!R402</f>
        <v>9.4252950269007096E-2</v>
      </c>
      <c r="S473" s="31">
        <f>Aggregate_Efficiency_Decarboniz!S402</f>
        <v>9.4510082142233276E-2</v>
      </c>
      <c r="T473" s="31">
        <f>Aggregate_Efficiency_Decarboniz!T402</f>
        <v>9.4767214015459456E-2</v>
      </c>
      <c r="U473" s="31">
        <f>Aggregate_Efficiency_Decarboniz!U402</f>
        <v>9.5024345888685746E-2</v>
      </c>
      <c r="V473" s="31">
        <f>Aggregate_Efficiency_Decarboniz!V402</f>
        <v>9.5281477761911926E-2</v>
      </c>
      <c r="W473" s="31">
        <f>Aggregate_Efficiency_Decarboniz!W402</f>
        <v>9.5538609635138105E-2</v>
      </c>
      <c r="X473" s="31">
        <f>Aggregate_Efficiency_Decarboniz!X402</f>
        <v>9.5795741508364285E-2</v>
      </c>
      <c r="Y473" s="31">
        <f>Aggregate_Efficiency_Decarboniz!Y402</f>
        <v>9.6052873381590465E-2</v>
      </c>
      <c r="Z473" s="31">
        <f>Aggregate_Efficiency_Decarboniz!Z402</f>
        <v>9.6310005254816755E-2</v>
      </c>
      <c r="AA473" s="31">
        <f>Aggregate_Efficiency_Decarboniz!AA402</f>
        <v>9.6567137128042935E-2</v>
      </c>
      <c r="AB473" s="31">
        <f>Aggregate_Efficiency_Decarboniz!AB402</f>
        <v>9.6824269001269114E-2</v>
      </c>
      <c r="AC473" s="31">
        <f>Aggregate_Efficiency_Decarboniz!AC402</f>
        <v>9.7081400874495294E-2</v>
      </c>
      <c r="AD473" s="31">
        <f>Aggregate_Efficiency_Decarboniz!AD402</f>
        <v>9.7338532747721473E-2</v>
      </c>
      <c r="AE473" s="31">
        <f>Aggregate_Efficiency_Decarboniz!AE402</f>
        <v>9.7595664620947653E-2</v>
      </c>
      <c r="AF473" s="31">
        <f>Aggregate_Efficiency_Decarboniz!AF402</f>
        <v>9.7852796494173944E-2</v>
      </c>
      <c r="AG473" s="31">
        <f>Aggregate_Efficiency_Decarboniz!AG402</f>
        <v>9.8109928367400123E-2</v>
      </c>
      <c r="AH473" s="31">
        <f>Aggregate_Efficiency_Decarboniz!AH402</f>
        <v>9.8367060240626303E-2</v>
      </c>
      <c r="AI473" s="31">
        <f>Aggregate_Efficiency_Decarboniz!AI402</f>
        <v>9.8624192113852482E-2</v>
      </c>
      <c r="AJ473" s="32">
        <f>Aggregate_Efficiency_Decarboniz!AJ402</f>
        <v>9.8881323987078662E-2</v>
      </c>
    </row>
    <row r="474" spans="1:36" x14ac:dyDescent="0.3">
      <c r="A474" s="7" t="s">
        <v>285</v>
      </c>
      <c r="B474" s="35" t="s">
        <v>286</v>
      </c>
      <c r="C474" s="220">
        <f>Aggregate_Efficiency_Decarboniz!C403</f>
        <v>0.1302046560315539</v>
      </c>
      <c r="D474" s="31">
        <f>Aggregate_Efficiency_Decarboniz!D403</f>
        <v>0.13041622356966587</v>
      </c>
      <c r="E474" s="31">
        <f>Aggregate_Efficiency_Decarboniz!E403</f>
        <v>0.13062779110777789</v>
      </c>
      <c r="F474" s="31">
        <f>Aggregate_Efficiency_Decarboniz!F403</f>
        <v>0.13083935864588991</v>
      </c>
      <c r="G474" s="31">
        <f>Aggregate_Efficiency_Decarboniz!G403</f>
        <v>0.13105092618400188</v>
      </c>
      <c r="H474" s="31">
        <f>Aggregate_Efficiency_Decarboniz!H403</f>
        <v>0.1312624937221139</v>
      </c>
      <c r="I474" s="31">
        <f>Aggregate_Efficiency_Decarboniz!I403</f>
        <v>0.13114616781053304</v>
      </c>
      <c r="J474" s="31">
        <f>Aggregate_Efficiency_Decarboniz!J403</f>
        <v>0.13133311081659307</v>
      </c>
      <c r="K474" s="31">
        <f>Aggregate_Efficiency_Decarboniz!K403</f>
        <v>0.13152005382265311</v>
      </c>
      <c r="L474" s="31">
        <f>Aggregate_Efficiency_Decarboniz!L403</f>
        <v>0.13170699682871315</v>
      </c>
      <c r="M474" s="31">
        <f>Aggregate_Efficiency_Decarboniz!M403</f>
        <v>0.13189393983477318</v>
      </c>
      <c r="N474" s="31">
        <f>Aggregate_Efficiency_Decarboniz!N403</f>
        <v>0.13208088284083322</v>
      </c>
      <c r="O474" s="31">
        <f>Aggregate_Efficiency_Decarboniz!O403</f>
        <v>0.13226782584689331</v>
      </c>
      <c r="P474" s="31">
        <f>Aggregate_Efficiency_Decarboniz!P403</f>
        <v>0.13245476885295335</v>
      </c>
      <c r="Q474" s="31">
        <f>Aggregate_Efficiency_Decarboniz!Q403</f>
        <v>0.13264171185901338</v>
      </c>
      <c r="R474" s="31">
        <f>Aggregate_Efficiency_Decarboniz!R403</f>
        <v>0.13282865486507342</v>
      </c>
      <c r="S474" s="31">
        <f>Aggregate_Efficiency_Decarboniz!S403</f>
        <v>0.13301559787113346</v>
      </c>
      <c r="T474" s="31">
        <f>Aggregate_Efficiency_Decarboniz!T403</f>
        <v>0.13320254087719349</v>
      </c>
      <c r="U474" s="31">
        <f>Aggregate_Efficiency_Decarboniz!U403</f>
        <v>0.13338948388325353</v>
      </c>
      <c r="V474" s="31">
        <f>Aggregate_Efficiency_Decarboniz!V403</f>
        <v>0.13357642688931357</v>
      </c>
      <c r="W474" s="31">
        <f>Aggregate_Efficiency_Decarboniz!W403</f>
        <v>0.1337633698953736</v>
      </c>
      <c r="X474" s="31">
        <f>Aggregate_Efficiency_Decarboniz!X403</f>
        <v>0.13395031290143364</v>
      </c>
      <c r="Y474" s="31">
        <f>Aggregate_Efficiency_Decarboniz!Y403</f>
        <v>0.13413725590749367</v>
      </c>
      <c r="Z474" s="31">
        <f>Aggregate_Efficiency_Decarboniz!Z403</f>
        <v>0.13432419891355371</v>
      </c>
      <c r="AA474" s="31">
        <f>Aggregate_Efficiency_Decarboniz!AA403</f>
        <v>0.13451114191961375</v>
      </c>
      <c r="AB474" s="31">
        <f>Aggregate_Efficiency_Decarboniz!AB403</f>
        <v>0.13469808492567384</v>
      </c>
      <c r="AC474" s="31">
        <f>Aggregate_Efficiency_Decarboniz!AC403</f>
        <v>0.13488502793173388</v>
      </c>
      <c r="AD474" s="31">
        <f>Aggregate_Efficiency_Decarboniz!AD403</f>
        <v>0.13507197093779391</v>
      </c>
      <c r="AE474" s="31">
        <f>Aggregate_Efficiency_Decarboniz!AE403</f>
        <v>0.13525891394385395</v>
      </c>
      <c r="AF474" s="31">
        <f>Aggregate_Efficiency_Decarboniz!AF403</f>
        <v>0.13544585694991398</v>
      </c>
      <c r="AG474" s="31">
        <f>Aggregate_Efficiency_Decarboniz!AG403</f>
        <v>0.13563279995597402</v>
      </c>
      <c r="AH474" s="31">
        <f>Aggregate_Efficiency_Decarboniz!AH403</f>
        <v>0.13581974296203406</v>
      </c>
      <c r="AI474" s="31">
        <f>Aggregate_Efficiency_Decarboniz!AI403</f>
        <v>0.13600668596809409</v>
      </c>
      <c r="AJ474" s="32">
        <f>Aggregate_Efficiency_Decarboniz!AJ403</f>
        <v>0.13619362897415413</v>
      </c>
    </row>
    <row r="475" spans="1:36" x14ac:dyDescent="0.3">
      <c r="A475" s="7" t="s">
        <v>285</v>
      </c>
      <c r="B475" s="35" t="s">
        <v>287</v>
      </c>
      <c r="C475" s="220">
        <f>Aggregate_Efficiency_Decarboniz!C404</f>
        <v>0.40985609244618804</v>
      </c>
      <c r="D475" s="31">
        <f>Aggregate_Efficiency_Decarboniz!D404</f>
        <v>0.40985609244618804</v>
      </c>
      <c r="E475" s="31">
        <f>Aggregate_Efficiency_Decarboniz!E404</f>
        <v>0.40985609244618804</v>
      </c>
      <c r="F475" s="31">
        <f>Aggregate_Efficiency_Decarboniz!F404</f>
        <v>0.40985609244618804</v>
      </c>
      <c r="G475" s="31">
        <f>Aggregate_Efficiency_Decarboniz!G404</f>
        <v>0.40985609244618804</v>
      </c>
      <c r="H475" s="31">
        <f>Aggregate_Efficiency_Decarboniz!H404</f>
        <v>0.40985609244618804</v>
      </c>
      <c r="I475" s="31">
        <f>Aggregate_Efficiency_Decarboniz!I404</f>
        <v>0.40985609244618804</v>
      </c>
      <c r="J475" s="31">
        <f>Aggregate_Efficiency_Decarboniz!J404</f>
        <v>0.40985609244618804</v>
      </c>
      <c r="K475" s="31">
        <f>Aggregate_Efficiency_Decarboniz!K404</f>
        <v>0.40985609244618804</v>
      </c>
      <c r="L475" s="31">
        <f>Aggregate_Efficiency_Decarboniz!L404</f>
        <v>0.40985609244618804</v>
      </c>
      <c r="M475" s="31">
        <f>Aggregate_Efficiency_Decarboniz!M404</f>
        <v>0.40985609244618804</v>
      </c>
      <c r="N475" s="31">
        <f>Aggregate_Efficiency_Decarboniz!N404</f>
        <v>0.40985609244618804</v>
      </c>
      <c r="O475" s="31">
        <f>Aggregate_Efficiency_Decarboniz!O404</f>
        <v>0.40985609244618804</v>
      </c>
      <c r="P475" s="31">
        <f>Aggregate_Efficiency_Decarboniz!P404</f>
        <v>0.40985609244618804</v>
      </c>
      <c r="Q475" s="31">
        <f>Aggregate_Efficiency_Decarboniz!Q404</f>
        <v>0.40985609244618804</v>
      </c>
      <c r="R475" s="31">
        <f>Aggregate_Efficiency_Decarboniz!R404</f>
        <v>0.40985609244618804</v>
      </c>
      <c r="S475" s="31">
        <f>Aggregate_Efficiency_Decarboniz!S404</f>
        <v>0.40985609244618804</v>
      </c>
      <c r="T475" s="31">
        <f>Aggregate_Efficiency_Decarboniz!T404</f>
        <v>0.40985609244618804</v>
      </c>
      <c r="U475" s="31">
        <f>Aggregate_Efficiency_Decarboniz!U404</f>
        <v>0.40985609244618804</v>
      </c>
      <c r="V475" s="31">
        <f>Aggregate_Efficiency_Decarboniz!V404</f>
        <v>0.40985609244618804</v>
      </c>
      <c r="W475" s="31">
        <f>Aggregate_Efficiency_Decarboniz!W404</f>
        <v>0.40985609244618804</v>
      </c>
      <c r="X475" s="31">
        <f>Aggregate_Efficiency_Decarboniz!X404</f>
        <v>0.40985609244618804</v>
      </c>
      <c r="Y475" s="31">
        <f>Aggregate_Efficiency_Decarboniz!Y404</f>
        <v>0.40985609244618804</v>
      </c>
      <c r="Z475" s="31">
        <f>Aggregate_Efficiency_Decarboniz!Z404</f>
        <v>0.40985609244618804</v>
      </c>
      <c r="AA475" s="31">
        <f>Aggregate_Efficiency_Decarboniz!AA404</f>
        <v>0.40985609244618804</v>
      </c>
      <c r="AB475" s="31">
        <f>Aggregate_Efficiency_Decarboniz!AB404</f>
        <v>0.40985609244618804</v>
      </c>
      <c r="AC475" s="31">
        <f>Aggregate_Efficiency_Decarboniz!AC404</f>
        <v>0.40985609244618804</v>
      </c>
      <c r="AD475" s="31">
        <f>Aggregate_Efficiency_Decarboniz!AD404</f>
        <v>0.40985609244618804</v>
      </c>
      <c r="AE475" s="31">
        <f>Aggregate_Efficiency_Decarboniz!AE404</f>
        <v>0.40985609244618804</v>
      </c>
      <c r="AF475" s="31">
        <f>Aggregate_Efficiency_Decarboniz!AF404</f>
        <v>0.40985609244618804</v>
      </c>
      <c r="AG475" s="31">
        <f>Aggregate_Efficiency_Decarboniz!AG404</f>
        <v>0.40985609244618804</v>
      </c>
      <c r="AH475" s="31">
        <f>Aggregate_Efficiency_Decarboniz!AH404</f>
        <v>0.40985609244618804</v>
      </c>
      <c r="AI475" s="31">
        <f>Aggregate_Efficiency_Decarboniz!AI404</f>
        <v>0.40985609244618804</v>
      </c>
      <c r="AJ475" s="32">
        <f>Aggregate_Efficiency_Decarboniz!AJ404</f>
        <v>0.40985609244618804</v>
      </c>
    </row>
    <row r="476" spans="1:36" x14ac:dyDescent="0.3">
      <c r="A476" s="7" t="s">
        <v>285</v>
      </c>
      <c r="B476" s="35" t="s">
        <v>288</v>
      </c>
      <c r="C476" s="220">
        <f>Aggregate_Efficiency_Decarboniz!C405</f>
        <v>0.104163724825243</v>
      </c>
      <c r="D476" s="31">
        <f>Aggregate_Efficiency_Decarboniz!D405</f>
        <v>0.10433297885573262</v>
      </c>
      <c r="E476" s="31">
        <f>Aggregate_Efficiency_Decarboniz!E405</f>
        <v>0.10450223288622218</v>
      </c>
      <c r="F476" s="31">
        <f>Aggregate_Efficiency_Decarboniz!F405</f>
        <v>0.1046714869167118</v>
      </c>
      <c r="G476" s="31">
        <f>Aggregate_Efficiency_Decarboniz!G405</f>
        <v>0.10484074094720136</v>
      </c>
      <c r="H476" s="31">
        <f>Aggregate_Efficiency_Decarboniz!H405</f>
        <v>0.10500999497769098</v>
      </c>
      <c r="I476" s="31">
        <f>Aggregate_Efficiency_Decarboniz!I405</f>
        <v>0.10491693424842644</v>
      </c>
      <c r="J476" s="31">
        <f>Aggregate_Efficiency_Decarboniz!J405</f>
        <v>0.10506648865327448</v>
      </c>
      <c r="K476" s="31">
        <f>Aggregate_Efficiency_Decarboniz!K405</f>
        <v>0.10521604305812252</v>
      </c>
      <c r="L476" s="31">
        <f>Aggregate_Efficiency_Decarboniz!L405</f>
        <v>0.10536559746297056</v>
      </c>
      <c r="M476" s="31">
        <f>Aggregate_Efficiency_Decarboniz!M405</f>
        <v>0.10551515186781854</v>
      </c>
      <c r="N476" s="31">
        <f>Aggregate_Efficiency_Decarboniz!N405</f>
        <v>0.10566470627266658</v>
      </c>
      <c r="O476" s="31">
        <f>Aggregate_Efficiency_Decarboniz!O405</f>
        <v>0.10581426067751462</v>
      </c>
      <c r="P476" s="31">
        <f>Aggregate_Efficiency_Decarboniz!P405</f>
        <v>0.10596381508236266</v>
      </c>
      <c r="Q476" s="31">
        <f>Aggregate_Efficiency_Decarboniz!Q405</f>
        <v>0.1061133694872107</v>
      </c>
      <c r="R476" s="31">
        <f>Aggregate_Efficiency_Decarboniz!R405</f>
        <v>0.10626292389205874</v>
      </c>
      <c r="S476" s="31">
        <f>Aggregate_Efficiency_Decarboniz!S405</f>
        <v>0.10641247829690673</v>
      </c>
      <c r="T476" s="31">
        <f>Aggregate_Efficiency_Decarboniz!T405</f>
        <v>0.10656203270175477</v>
      </c>
      <c r="U476" s="31">
        <f>Aggregate_Efficiency_Decarboniz!U405</f>
        <v>0.10671158710660281</v>
      </c>
      <c r="V476" s="31">
        <f>Aggregate_Efficiency_Decarboniz!V405</f>
        <v>0.10686114151145085</v>
      </c>
      <c r="W476" s="31">
        <f>Aggregate_Efficiency_Decarboniz!W405</f>
        <v>0.10701069591629889</v>
      </c>
      <c r="X476" s="31">
        <f>Aggregate_Efficiency_Decarboniz!X405</f>
        <v>0.10716025032114693</v>
      </c>
      <c r="Y476" s="31">
        <f>Aggregate_Efficiency_Decarboniz!Y405</f>
        <v>0.10730980472599491</v>
      </c>
      <c r="Z476" s="31">
        <f>Aggregate_Efficiency_Decarboniz!Z405</f>
        <v>0.10745935913084295</v>
      </c>
      <c r="AA476" s="31">
        <f>Aggregate_Efficiency_Decarboniz!AA405</f>
        <v>0.10760891353569099</v>
      </c>
      <c r="AB476" s="31">
        <f>Aggregate_Efficiency_Decarboniz!AB405</f>
        <v>0.10775846794053903</v>
      </c>
      <c r="AC476" s="31">
        <f>Aggregate_Efficiency_Decarboniz!AC405</f>
        <v>0.10790802234538707</v>
      </c>
      <c r="AD476" s="31">
        <f>Aggregate_Efficiency_Decarboniz!AD405</f>
        <v>0.10805757675023511</v>
      </c>
      <c r="AE476" s="31">
        <f>Aggregate_Efficiency_Decarboniz!AE405</f>
        <v>0.1082071311550831</v>
      </c>
      <c r="AF476" s="31">
        <f>Aggregate_Efficiency_Decarboniz!AF405</f>
        <v>0.10835668555993114</v>
      </c>
      <c r="AG476" s="31">
        <f>Aggregate_Efficiency_Decarboniz!AG405</f>
        <v>0.10850623996477918</v>
      </c>
      <c r="AH476" s="31">
        <f>Aggregate_Efficiency_Decarboniz!AH405</f>
        <v>0.10865579436962722</v>
      </c>
      <c r="AI476" s="31">
        <f>Aggregate_Efficiency_Decarboniz!AI405</f>
        <v>0.10880534877447526</v>
      </c>
      <c r="AJ476" s="32">
        <f>Aggregate_Efficiency_Decarboniz!AJ405</f>
        <v>0.1089549031793233</v>
      </c>
    </row>
    <row r="477" spans="1:36" x14ac:dyDescent="0.3">
      <c r="A477" s="7" t="s">
        <v>285</v>
      </c>
      <c r="B477" s="35" t="s">
        <v>289</v>
      </c>
      <c r="C477" s="220">
        <f>Aggregate_Efficiency_Decarboniz!C406</f>
        <v>0.40985609244618804</v>
      </c>
      <c r="D477" s="31">
        <f>Aggregate_Efficiency_Decarboniz!D406</f>
        <v>0.40985609244618804</v>
      </c>
      <c r="E477" s="31">
        <f>Aggregate_Efficiency_Decarboniz!E406</f>
        <v>0.40985609244618804</v>
      </c>
      <c r="F477" s="31">
        <f>Aggregate_Efficiency_Decarboniz!F406</f>
        <v>0.40985609244618804</v>
      </c>
      <c r="G477" s="31">
        <f>Aggregate_Efficiency_Decarboniz!G406</f>
        <v>0.40985609244618804</v>
      </c>
      <c r="H477" s="31">
        <f>Aggregate_Efficiency_Decarboniz!H406</f>
        <v>0.40985609244618804</v>
      </c>
      <c r="I477" s="31">
        <f>Aggregate_Efficiency_Decarboniz!I406</f>
        <v>0.40985609244618804</v>
      </c>
      <c r="J477" s="31">
        <f>Aggregate_Efficiency_Decarboniz!J406</f>
        <v>0.40985609244618804</v>
      </c>
      <c r="K477" s="31">
        <f>Aggregate_Efficiency_Decarboniz!K406</f>
        <v>0.40985609244618804</v>
      </c>
      <c r="L477" s="31">
        <f>Aggregate_Efficiency_Decarboniz!L406</f>
        <v>0.40985609244618804</v>
      </c>
      <c r="M477" s="31">
        <f>Aggregate_Efficiency_Decarboniz!M406</f>
        <v>0.40985609244618804</v>
      </c>
      <c r="N477" s="31">
        <f>Aggregate_Efficiency_Decarboniz!N406</f>
        <v>0.40985609244618804</v>
      </c>
      <c r="O477" s="31">
        <f>Aggregate_Efficiency_Decarboniz!O406</f>
        <v>0.40985609244618804</v>
      </c>
      <c r="P477" s="31">
        <f>Aggregate_Efficiency_Decarboniz!P406</f>
        <v>0.40985609244618804</v>
      </c>
      <c r="Q477" s="31">
        <f>Aggregate_Efficiency_Decarboniz!Q406</f>
        <v>0.40985609244618804</v>
      </c>
      <c r="R477" s="31">
        <f>Aggregate_Efficiency_Decarboniz!R406</f>
        <v>0.40985609244618804</v>
      </c>
      <c r="S477" s="31">
        <f>Aggregate_Efficiency_Decarboniz!S406</f>
        <v>0.40985609244618804</v>
      </c>
      <c r="T477" s="31">
        <f>Aggregate_Efficiency_Decarboniz!T406</f>
        <v>0.40985609244618804</v>
      </c>
      <c r="U477" s="31">
        <f>Aggregate_Efficiency_Decarboniz!U406</f>
        <v>0.40985609244618804</v>
      </c>
      <c r="V477" s="31">
        <f>Aggregate_Efficiency_Decarboniz!V406</f>
        <v>0.40985609244618804</v>
      </c>
      <c r="W477" s="31">
        <f>Aggregate_Efficiency_Decarboniz!W406</f>
        <v>0.40985609244618804</v>
      </c>
      <c r="X477" s="31">
        <f>Aggregate_Efficiency_Decarboniz!X406</f>
        <v>0.40985609244618804</v>
      </c>
      <c r="Y477" s="31">
        <f>Aggregate_Efficiency_Decarboniz!Y406</f>
        <v>0.40985609244618804</v>
      </c>
      <c r="Z477" s="31">
        <f>Aggregate_Efficiency_Decarboniz!Z406</f>
        <v>0.40985609244618804</v>
      </c>
      <c r="AA477" s="31">
        <f>Aggregate_Efficiency_Decarboniz!AA406</f>
        <v>0.40985609244618804</v>
      </c>
      <c r="AB477" s="31">
        <f>Aggregate_Efficiency_Decarboniz!AB406</f>
        <v>0.40985609244618804</v>
      </c>
      <c r="AC477" s="31">
        <f>Aggregate_Efficiency_Decarboniz!AC406</f>
        <v>0.40985609244618804</v>
      </c>
      <c r="AD477" s="31">
        <f>Aggregate_Efficiency_Decarboniz!AD406</f>
        <v>0.40985609244618804</v>
      </c>
      <c r="AE477" s="31">
        <f>Aggregate_Efficiency_Decarboniz!AE406</f>
        <v>0.40985609244618804</v>
      </c>
      <c r="AF477" s="31">
        <f>Aggregate_Efficiency_Decarboniz!AF406</f>
        <v>0.40985609244618804</v>
      </c>
      <c r="AG477" s="31">
        <f>Aggregate_Efficiency_Decarboniz!AG406</f>
        <v>0.40985609244618804</v>
      </c>
      <c r="AH477" s="31">
        <f>Aggregate_Efficiency_Decarboniz!AH406</f>
        <v>0.40985609244618804</v>
      </c>
      <c r="AI477" s="31">
        <f>Aggregate_Efficiency_Decarboniz!AI406</f>
        <v>0.40985609244618804</v>
      </c>
      <c r="AJ477" s="32">
        <f>Aggregate_Efficiency_Decarboniz!AJ406</f>
        <v>0.40985609244618804</v>
      </c>
    </row>
    <row r="478" spans="1:36" x14ac:dyDescent="0.3">
      <c r="A478" s="16" t="s">
        <v>290</v>
      </c>
      <c r="B478" s="34" t="s">
        <v>272</v>
      </c>
      <c r="C478" s="219">
        <f>Aggregate_Efficiency_Decarboniz!C407</f>
        <v>0.46793812796528966</v>
      </c>
      <c r="D478" s="27">
        <f>Aggregate_Efficiency_Decarboniz!D407</f>
        <v>0.46794224336098494</v>
      </c>
      <c r="E478" s="27">
        <f>Aggregate_Efficiency_Decarboniz!E407</f>
        <v>0.46794635875668023</v>
      </c>
      <c r="F478" s="27">
        <f>Aggregate_Efficiency_Decarboniz!F407</f>
        <v>0.46795047415237551</v>
      </c>
      <c r="G478" s="27">
        <f>Aggregate_Efficiency_Decarboniz!G407</f>
        <v>0.46795458954807084</v>
      </c>
      <c r="H478" s="27">
        <f>Aggregate_Efficiency_Decarboniz!H407</f>
        <v>0.46795870494376612</v>
      </c>
      <c r="I478" s="27">
        <f>Aggregate_Efficiency_Decarboniz!I407</f>
        <v>0.48891036012510991</v>
      </c>
      <c r="J478" s="27">
        <f>Aggregate_Efficiency_Decarboniz!J407</f>
        <v>0.49026072672196497</v>
      </c>
      <c r="K478" s="27">
        <f>Aggregate_Efficiency_Decarboniz!K407</f>
        <v>0.49161109331882002</v>
      </c>
      <c r="L478" s="27">
        <f>Aggregate_Efficiency_Decarboniz!L407</f>
        <v>0.49296145991567508</v>
      </c>
      <c r="M478" s="27">
        <f>Aggregate_Efficiency_Decarboniz!M407</f>
        <v>0.49431182651253014</v>
      </c>
      <c r="N478" s="27">
        <f>Aggregate_Efficiency_Decarboniz!N407</f>
        <v>0.4956621931093852</v>
      </c>
      <c r="O478" s="27">
        <f>Aggregate_Efficiency_Decarboniz!O407</f>
        <v>0.49701255970624025</v>
      </c>
      <c r="P478" s="27">
        <f>Aggregate_Efficiency_Decarboniz!P407</f>
        <v>0.49836292630309531</v>
      </c>
      <c r="Q478" s="27">
        <f>Aggregate_Efficiency_Decarboniz!Q407</f>
        <v>0.49971329289995037</v>
      </c>
      <c r="R478" s="27">
        <f>Aggregate_Efficiency_Decarboniz!R407</f>
        <v>0.50106365949680587</v>
      </c>
      <c r="S478" s="27">
        <f>Aggregate_Efficiency_Decarboniz!S407</f>
        <v>0.50241402609366093</v>
      </c>
      <c r="T478" s="27">
        <f>Aggregate_Efficiency_Decarboniz!T407</f>
        <v>0.50376439269051598</v>
      </c>
      <c r="U478" s="27">
        <f>Aggregate_Efficiency_Decarboniz!U407</f>
        <v>0.50511475928737104</v>
      </c>
      <c r="V478" s="27">
        <f>Aggregate_Efficiency_Decarboniz!V407</f>
        <v>0.5064651258842261</v>
      </c>
      <c r="W478" s="27">
        <f>Aggregate_Efficiency_Decarboniz!W407</f>
        <v>0.50781549248108115</v>
      </c>
      <c r="X478" s="27">
        <f>Aggregate_Efficiency_Decarboniz!X407</f>
        <v>0.50916585907793621</v>
      </c>
      <c r="Y478" s="27">
        <f>Aggregate_Efficiency_Decarboniz!Y407</f>
        <v>0.51051622567479127</v>
      </c>
      <c r="Z478" s="27">
        <f>Aggregate_Efficiency_Decarboniz!Z407</f>
        <v>0.51186659227164633</v>
      </c>
      <c r="AA478" s="27">
        <f>Aggregate_Efficiency_Decarboniz!AA407</f>
        <v>0.51321695886850138</v>
      </c>
      <c r="AB478" s="27">
        <f>Aggregate_Efficiency_Decarboniz!AB407</f>
        <v>0.51456732546535644</v>
      </c>
      <c r="AC478" s="27">
        <f>Aggregate_Efficiency_Decarboniz!AC407</f>
        <v>0.51591769206221194</v>
      </c>
      <c r="AD478" s="27">
        <f>Aggregate_Efficiency_Decarboniz!AD407</f>
        <v>0.517268058659067</v>
      </c>
      <c r="AE478" s="27">
        <f>Aggregate_Efficiency_Decarboniz!AE407</f>
        <v>0.51861842525592206</v>
      </c>
      <c r="AF478" s="27">
        <f>Aggregate_Efficiency_Decarboniz!AF407</f>
        <v>0.51996879185277711</v>
      </c>
      <c r="AG478" s="27">
        <f>Aggregate_Efficiency_Decarboniz!AG407</f>
        <v>0.52131915844963217</v>
      </c>
      <c r="AH478" s="27">
        <f>Aggregate_Efficiency_Decarboniz!AH407</f>
        <v>0.52266952504648723</v>
      </c>
      <c r="AI478" s="27">
        <f>Aggregate_Efficiency_Decarboniz!AI407</f>
        <v>0.52401989164334228</v>
      </c>
      <c r="AJ478" s="28">
        <f>Aggregate_Efficiency_Decarboniz!AJ407</f>
        <v>0.52537025824019734</v>
      </c>
    </row>
    <row r="479" spans="1:36" x14ac:dyDescent="0.3">
      <c r="A479" s="7" t="s">
        <v>290</v>
      </c>
      <c r="B479" s="35" t="s">
        <v>273</v>
      </c>
      <c r="C479" s="220">
        <f>Aggregate_Efficiency_Decarboniz!C408</f>
        <v>0.26338583875122973</v>
      </c>
      <c r="D479" s="31">
        <f>Aggregate_Efficiency_Decarboniz!D408</f>
        <v>0.26339293864675983</v>
      </c>
      <c r="E479" s="31">
        <f>Aggregate_Efficiency_Decarboniz!E408</f>
        <v>0.26340003854228994</v>
      </c>
      <c r="F479" s="31">
        <f>Aggregate_Efficiency_Decarboniz!F408</f>
        <v>0.26340713843782004</v>
      </c>
      <c r="G479" s="31">
        <f>Aggregate_Efficiency_Decarboniz!G408</f>
        <v>0.26341423833335015</v>
      </c>
      <c r="H479" s="31">
        <f>Aggregate_Efficiency_Decarboniz!H408</f>
        <v>0.26342133822888025</v>
      </c>
      <c r="I479" s="31">
        <f>Aggregate_Efficiency_Decarboniz!I408</f>
        <v>0.2749789532985738</v>
      </c>
      <c r="J479" s="31">
        <f>Aggregate_Efficiency_Decarboniz!J408</f>
        <v>0.27571867030822372</v>
      </c>
      <c r="K479" s="31">
        <f>Aggregate_Efficiency_Decarboniz!K408</f>
        <v>0.27645838731787364</v>
      </c>
      <c r="L479" s="31">
        <f>Aggregate_Efficiency_Decarboniz!L408</f>
        <v>0.27719810432752356</v>
      </c>
      <c r="M479" s="31">
        <f>Aggregate_Efficiency_Decarboniz!M408</f>
        <v>0.27793782133717349</v>
      </c>
      <c r="N479" s="31">
        <f>Aggregate_Efficiency_Decarboniz!N408</f>
        <v>0.27867753834682341</v>
      </c>
      <c r="O479" s="31">
        <f>Aggregate_Efficiency_Decarboniz!O408</f>
        <v>0.27941725535647333</v>
      </c>
      <c r="P479" s="31">
        <f>Aggregate_Efficiency_Decarboniz!P408</f>
        <v>0.28015697236612325</v>
      </c>
      <c r="Q479" s="31">
        <f>Aggregate_Efficiency_Decarboniz!Q408</f>
        <v>0.28089668937577317</v>
      </c>
      <c r="R479" s="31">
        <f>Aggregate_Efficiency_Decarboniz!R408</f>
        <v>0.28163640638542287</v>
      </c>
      <c r="S479" s="31">
        <f>Aggregate_Efficiency_Decarboniz!S408</f>
        <v>0.28237612339507279</v>
      </c>
      <c r="T479" s="31">
        <f>Aggregate_Efficiency_Decarboniz!T408</f>
        <v>0.28311584040472271</v>
      </c>
      <c r="U479" s="31">
        <f>Aggregate_Efficiency_Decarboniz!U408</f>
        <v>0.28385555741437263</v>
      </c>
      <c r="V479" s="31">
        <f>Aggregate_Efficiency_Decarboniz!V408</f>
        <v>0.28459527442402255</v>
      </c>
      <c r="W479" s="31">
        <f>Aggregate_Efficiency_Decarboniz!W408</f>
        <v>0.28533499143367247</v>
      </c>
      <c r="X479" s="31">
        <f>Aggregate_Efficiency_Decarboniz!X408</f>
        <v>0.28607470844332239</v>
      </c>
      <c r="Y479" s="31">
        <f>Aggregate_Efficiency_Decarboniz!Y408</f>
        <v>0.28681442545297231</v>
      </c>
      <c r="Z479" s="31">
        <f>Aggregate_Efficiency_Decarboniz!Z408</f>
        <v>0.28755414246262223</v>
      </c>
      <c r="AA479" s="31">
        <f>Aggregate_Efficiency_Decarboniz!AA408</f>
        <v>0.28829385947227215</v>
      </c>
      <c r="AB479" s="31">
        <f>Aggregate_Efficiency_Decarboniz!AB408</f>
        <v>0.28903357648192207</v>
      </c>
      <c r="AC479" s="31">
        <f>Aggregate_Efficiency_Decarboniz!AC408</f>
        <v>0.28977329349157199</v>
      </c>
      <c r="AD479" s="31">
        <f>Aggregate_Efficiency_Decarboniz!AD408</f>
        <v>0.29051301050122191</v>
      </c>
      <c r="AE479" s="31">
        <f>Aggregate_Efficiency_Decarboniz!AE408</f>
        <v>0.29125272751087183</v>
      </c>
      <c r="AF479" s="31">
        <f>Aggregate_Efficiency_Decarboniz!AF408</f>
        <v>0.29199244452052175</v>
      </c>
      <c r="AG479" s="31">
        <f>Aggregate_Efficiency_Decarboniz!AG408</f>
        <v>0.29273216153017168</v>
      </c>
      <c r="AH479" s="31">
        <f>Aggregate_Efficiency_Decarboniz!AH408</f>
        <v>0.2934718785398216</v>
      </c>
      <c r="AI479" s="31">
        <f>Aggregate_Efficiency_Decarboniz!AI408</f>
        <v>0.29421159554947152</v>
      </c>
      <c r="AJ479" s="32">
        <f>Aggregate_Efficiency_Decarboniz!AJ408</f>
        <v>0.29495131255912144</v>
      </c>
    </row>
    <row r="480" spans="1:36" x14ac:dyDescent="0.3">
      <c r="A480" s="7" t="s">
        <v>290</v>
      </c>
      <c r="B480" s="35" t="s">
        <v>274</v>
      </c>
      <c r="C480" s="220">
        <f>Aggregate_Efficiency_Decarboniz!C409</f>
        <v>0.19531060317019872</v>
      </c>
      <c r="D480" s="31">
        <f>Aggregate_Efficiency_Decarboniz!D409</f>
        <v>0.19531869631068408</v>
      </c>
      <c r="E480" s="31">
        <f>Aggregate_Efficiency_Decarboniz!E409</f>
        <v>0.19532678945116944</v>
      </c>
      <c r="F480" s="31">
        <f>Aggregate_Efficiency_Decarboniz!F409</f>
        <v>0.1953348825916548</v>
      </c>
      <c r="G480" s="31">
        <f>Aggregate_Efficiency_Decarboniz!G409</f>
        <v>0.19534297573214013</v>
      </c>
      <c r="H480" s="31">
        <f>Aggregate_Efficiency_Decarboniz!H409</f>
        <v>0.19535106887262549</v>
      </c>
      <c r="I480" s="31">
        <f>Aggregate_Efficiency_Decarboniz!I409</f>
        <v>0.20378233665911138</v>
      </c>
      <c r="J480" s="31">
        <f>Aggregate_Efficiency_Decarboniz!J409</f>
        <v>0.20431882878838392</v>
      </c>
      <c r="K480" s="31">
        <f>Aggregate_Efficiency_Decarboniz!K409</f>
        <v>0.20485532091765646</v>
      </c>
      <c r="L480" s="31">
        <f>Aggregate_Efficiency_Decarboniz!L409</f>
        <v>0.20539181304692899</v>
      </c>
      <c r="M480" s="31">
        <f>Aggregate_Efficiency_Decarboniz!M409</f>
        <v>0.20592830517620153</v>
      </c>
      <c r="N480" s="31">
        <f>Aggregate_Efficiency_Decarboniz!N409</f>
        <v>0.20646479730547407</v>
      </c>
      <c r="O480" s="31">
        <f>Aggregate_Efficiency_Decarboniz!O409</f>
        <v>0.20700128943474638</v>
      </c>
      <c r="P480" s="31">
        <f>Aggregate_Efficiency_Decarboniz!P409</f>
        <v>0.20753778156401892</v>
      </c>
      <c r="Q480" s="31">
        <f>Aggregate_Efficiency_Decarboniz!Q409</f>
        <v>0.20807427369329146</v>
      </c>
      <c r="R480" s="31">
        <f>Aggregate_Efficiency_Decarboniz!R409</f>
        <v>0.20861076582256399</v>
      </c>
      <c r="S480" s="31">
        <f>Aggregate_Efficiency_Decarboniz!S409</f>
        <v>0.20914725795183653</v>
      </c>
      <c r="T480" s="31">
        <f>Aggregate_Efficiency_Decarboniz!T409</f>
        <v>0.20968375008110907</v>
      </c>
      <c r="U480" s="31">
        <f>Aggregate_Efficiency_Decarboniz!U409</f>
        <v>0.2102202422103816</v>
      </c>
      <c r="V480" s="31">
        <f>Aggregate_Efficiency_Decarboniz!V409</f>
        <v>0.21075673433965414</v>
      </c>
      <c r="W480" s="31">
        <f>Aggregate_Efficiency_Decarboniz!W409</f>
        <v>0.21129322646892645</v>
      </c>
      <c r="X480" s="31">
        <f>Aggregate_Efficiency_Decarboniz!X409</f>
        <v>0.21182971859819899</v>
      </c>
      <c r="Y480" s="31">
        <f>Aggregate_Efficiency_Decarboniz!Y409</f>
        <v>0.21236621072747153</v>
      </c>
      <c r="Z480" s="31">
        <f>Aggregate_Efficiency_Decarboniz!Z409</f>
        <v>0.21290270285674406</v>
      </c>
      <c r="AA480" s="31">
        <f>Aggregate_Efficiency_Decarboniz!AA409</f>
        <v>0.2134391949860166</v>
      </c>
      <c r="AB480" s="31">
        <f>Aggregate_Efficiency_Decarboniz!AB409</f>
        <v>0.21397568711528914</v>
      </c>
      <c r="AC480" s="31">
        <f>Aggregate_Efficiency_Decarboniz!AC409</f>
        <v>0.21451217924456167</v>
      </c>
      <c r="AD480" s="31">
        <f>Aggregate_Efficiency_Decarboniz!AD409</f>
        <v>0.21504867137383421</v>
      </c>
      <c r="AE480" s="31">
        <f>Aggregate_Efficiency_Decarboniz!AE409</f>
        <v>0.21558516350310652</v>
      </c>
      <c r="AF480" s="31">
        <f>Aggregate_Efficiency_Decarboniz!AF409</f>
        <v>0.21612165563237906</v>
      </c>
      <c r="AG480" s="31">
        <f>Aggregate_Efficiency_Decarboniz!AG409</f>
        <v>0.2166581477616516</v>
      </c>
      <c r="AH480" s="31">
        <f>Aggregate_Efficiency_Decarboniz!AH409</f>
        <v>0.21719463989092413</v>
      </c>
      <c r="AI480" s="31">
        <f>Aggregate_Efficiency_Decarboniz!AI409</f>
        <v>0.21773113202019667</v>
      </c>
      <c r="AJ480" s="32">
        <f>Aggregate_Efficiency_Decarboniz!AJ409</f>
        <v>0.21826762414946921</v>
      </c>
    </row>
    <row r="481" spans="1:36" x14ac:dyDescent="0.3">
      <c r="A481" s="11" t="s">
        <v>290</v>
      </c>
      <c r="B481" s="36" t="s">
        <v>276</v>
      </c>
      <c r="C481" s="221">
        <f>Aggregate_Efficiency_Decarboniz!C410</f>
        <v>8.7962246634689753E-2</v>
      </c>
      <c r="D481" s="70">
        <f>Aggregate_Efficiency_Decarboniz!D410</f>
        <v>8.7962246634689753E-2</v>
      </c>
      <c r="E481" s="70">
        <f>Aggregate_Efficiency_Decarboniz!E410</f>
        <v>8.7962246634689753E-2</v>
      </c>
      <c r="F481" s="70">
        <f>Aggregate_Efficiency_Decarboniz!F410</f>
        <v>8.7962246634689753E-2</v>
      </c>
      <c r="G481" s="70">
        <f>Aggregate_Efficiency_Decarboniz!G410</f>
        <v>8.7962246634689753E-2</v>
      </c>
      <c r="H481" s="70">
        <f>Aggregate_Efficiency_Decarboniz!H410</f>
        <v>8.7962246634689753E-2</v>
      </c>
      <c r="I481" s="70">
        <f>Aggregate_Efficiency_Decarboniz!I410</f>
        <v>9.1938763409971258E-2</v>
      </c>
      <c r="J481" s="70">
        <f>Aggregate_Efficiency_Decarboniz!J410</f>
        <v>9.2195895283197549E-2</v>
      </c>
      <c r="K481" s="70">
        <f>Aggregate_Efficiency_Decarboniz!K410</f>
        <v>9.2453027156423728E-2</v>
      </c>
      <c r="L481" s="70">
        <f>Aggregate_Efficiency_Decarboniz!L410</f>
        <v>9.2710159029649908E-2</v>
      </c>
      <c r="M481" s="70">
        <f>Aggregate_Efficiency_Decarboniz!M410</f>
        <v>9.2967290902876087E-2</v>
      </c>
      <c r="N481" s="70">
        <f>Aggregate_Efficiency_Decarboniz!N410</f>
        <v>9.3224422776102267E-2</v>
      </c>
      <c r="O481" s="70">
        <f>Aggregate_Efficiency_Decarboniz!O410</f>
        <v>9.3481554649328447E-2</v>
      </c>
      <c r="P481" s="70">
        <f>Aggregate_Efficiency_Decarboniz!P410</f>
        <v>9.3738686522554737E-2</v>
      </c>
      <c r="Q481" s="70">
        <f>Aggregate_Efficiency_Decarboniz!Q410</f>
        <v>9.3995818395780917E-2</v>
      </c>
      <c r="R481" s="70">
        <f>Aggregate_Efficiency_Decarboniz!R410</f>
        <v>9.4252950269007096E-2</v>
      </c>
      <c r="S481" s="70">
        <f>Aggregate_Efficiency_Decarboniz!S410</f>
        <v>9.4510082142233276E-2</v>
      </c>
      <c r="T481" s="70">
        <f>Aggregate_Efficiency_Decarboniz!T410</f>
        <v>9.4767214015459456E-2</v>
      </c>
      <c r="U481" s="70">
        <f>Aggregate_Efficiency_Decarboniz!U410</f>
        <v>9.5024345888685746E-2</v>
      </c>
      <c r="V481" s="70">
        <f>Aggregate_Efficiency_Decarboniz!V410</f>
        <v>9.5281477761911926E-2</v>
      </c>
      <c r="W481" s="70">
        <f>Aggregate_Efficiency_Decarboniz!W410</f>
        <v>9.5538609635138105E-2</v>
      </c>
      <c r="X481" s="70">
        <f>Aggregate_Efficiency_Decarboniz!X410</f>
        <v>9.5795741508364285E-2</v>
      </c>
      <c r="Y481" s="70">
        <f>Aggregate_Efficiency_Decarboniz!Y410</f>
        <v>9.6052873381590465E-2</v>
      </c>
      <c r="Z481" s="70">
        <f>Aggregate_Efficiency_Decarboniz!Z410</f>
        <v>9.6310005254816755E-2</v>
      </c>
      <c r="AA481" s="70">
        <f>Aggregate_Efficiency_Decarboniz!AA410</f>
        <v>9.6567137128042935E-2</v>
      </c>
      <c r="AB481" s="70">
        <f>Aggregate_Efficiency_Decarboniz!AB410</f>
        <v>9.6824269001269114E-2</v>
      </c>
      <c r="AC481" s="70">
        <f>Aggregate_Efficiency_Decarboniz!AC410</f>
        <v>9.7081400874495294E-2</v>
      </c>
      <c r="AD481" s="70">
        <f>Aggregate_Efficiency_Decarboniz!AD410</f>
        <v>9.7338532747721473E-2</v>
      </c>
      <c r="AE481" s="70">
        <f>Aggregate_Efficiency_Decarboniz!AE410</f>
        <v>9.7595664620947653E-2</v>
      </c>
      <c r="AF481" s="70">
        <f>Aggregate_Efficiency_Decarboniz!AF410</f>
        <v>9.7852796494173944E-2</v>
      </c>
      <c r="AG481" s="70">
        <f>Aggregate_Efficiency_Decarboniz!AG410</f>
        <v>9.8109928367400123E-2</v>
      </c>
      <c r="AH481" s="70">
        <f>Aggregate_Efficiency_Decarboniz!AH410</f>
        <v>9.8367060240626303E-2</v>
      </c>
      <c r="AI481" s="70">
        <f>Aggregate_Efficiency_Decarboniz!AI410</f>
        <v>9.8624192113852482E-2</v>
      </c>
      <c r="AJ481" s="86">
        <f>Aggregate_Efficiency_Decarboniz!AJ410</f>
        <v>9.8881323987078662E-2</v>
      </c>
    </row>
    <row r="482" spans="1:36" x14ac:dyDescent="0.3">
      <c r="A482" s="7" t="s">
        <v>291</v>
      </c>
      <c r="B482" s="35"/>
      <c r="C482" s="220">
        <f>Aggregate_Efficiency_Decarboniz!C411</f>
        <v>1</v>
      </c>
      <c r="D482" s="31">
        <f>Aggregate_Efficiency_Decarboniz!D411</f>
        <v>1</v>
      </c>
      <c r="E482" s="31">
        <f>Aggregate_Efficiency_Decarboniz!E411</f>
        <v>1</v>
      </c>
      <c r="F482" s="31">
        <f>Aggregate_Efficiency_Decarboniz!F411</f>
        <v>1</v>
      </c>
      <c r="G482" s="31">
        <f>Aggregate_Efficiency_Decarboniz!G411</f>
        <v>1</v>
      </c>
      <c r="H482" s="31">
        <f>Aggregate_Efficiency_Decarboniz!H411</f>
        <v>1</v>
      </c>
      <c r="I482" s="31">
        <f>Aggregate_Efficiency_Decarboniz!I411</f>
        <v>1</v>
      </c>
      <c r="J482" s="31">
        <f>Aggregate_Efficiency_Decarboniz!J411</f>
        <v>1</v>
      </c>
      <c r="K482" s="31">
        <f>Aggregate_Efficiency_Decarboniz!K411</f>
        <v>1</v>
      </c>
      <c r="L482" s="31">
        <f>Aggregate_Efficiency_Decarboniz!L411</f>
        <v>1</v>
      </c>
      <c r="M482" s="31">
        <f>Aggregate_Efficiency_Decarboniz!M411</f>
        <v>1</v>
      </c>
      <c r="N482" s="31">
        <f>Aggregate_Efficiency_Decarboniz!N411</f>
        <v>1</v>
      </c>
      <c r="O482" s="31">
        <f>Aggregate_Efficiency_Decarboniz!O411</f>
        <v>1</v>
      </c>
      <c r="P482" s="31">
        <f>Aggregate_Efficiency_Decarboniz!P411</f>
        <v>1</v>
      </c>
      <c r="Q482" s="31">
        <f>Aggregate_Efficiency_Decarboniz!Q411</f>
        <v>1</v>
      </c>
      <c r="R482" s="31">
        <f>Aggregate_Efficiency_Decarboniz!R411</f>
        <v>1</v>
      </c>
      <c r="S482" s="31">
        <f>Aggregate_Efficiency_Decarboniz!S411</f>
        <v>1</v>
      </c>
      <c r="T482" s="31">
        <f>Aggregate_Efficiency_Decarboniz!T411</f>
        <v>1</v>
      </c>
      <c r="U482" s="31">
        <f>Aggregate_Efficiency_Decarboniz!U411</f>
        <v>1</v>
      </c>
      <c r="V482" s="31">
        <f>Aggregate_Efficiency_Decarboniz!V411</f>
        <v>1</v>
      </c>
      <c r="W482" s="31">
        <f>Aggregate_Efficiency_Decarboniz!W411</f>
        <v>1</v>
      </c>
      <c r="X482" s="31">
        <f>Aggregate_Efficiency_Decarboniz!X411</f>
        <v>1</v>
      </c>
      <c r="Y482" s="31">
        <f>Aggregate_Efficiency_Decarboniz!Y411</f>
        <v>1</v>
      </c>
      <c r="Z482" s="31">
        <f>Aggregate_Efficiency_Decarboniz!Z411</f>
        <v>1</v>
      </c>
      <c r="AA482" s="31">
        <f>Aggregate_Efficiency_Decarboniz!AA411</f>
        <v>1</v>
      </c>
      <c r="AB482" s="31">
        <f>Aggregate_Efficiency_Decarboniz!AB411</f>
        <v>1</v>
      </c>
      <c r="AC482" s="31">
        <f>Aggregate_Efficiency_Decarboniz!AC411</f>
        <v>1</v>
      </c>
      <c r="AD482" s="31">
        <f>Aggregate_Efficiency_Decarboniz!AD411</f>
        <v>1</v>
      </c>
      <c r="AE482" s="31">
        <f>Aggregate_Efficiency_Decarboniz!AE411</f>
        <v>1</v>
      </c>
      <c r="AF482" s="31">
        <f>Aggregate_Efficiency_Decarboniz!AF411</f>
        <v>1</v>
      </c>
      <c r="AG482" s="31">
        <f>Aggregate_Efficiency_Decarboniz!AG411</f>
        <v>1</v>
      </c>
      <c r="AH482" s="31">
        <f>Aggregate_Efficiency_Decarboniz!AH411</f>
        <v>1</v>
      </c>
      <c r="AI482" s="31">
        <f>Aggregate_Efficiency_Decarboniz!AI411</f>
        <v>1</v>
      </c>
      <c r="AJ482" s="32">
        <f>Aggregate_Efficiency_Decarboniz!AJ411</f>
        <v>1</v>
      </c>
    </row>
    <row r="483" spans="1:36" x14ac:dyDescent="0.3">
      <c r="A483" s="16" t="s">
        <v>473</v>
      </c>
      <c r="B483" s="34" t="s">
        <v>474</v>
      </c>
      <c r="C483" s="219">
        <f>Aggregate_Efficiency_Decarboniz!C412</f>
        <v>0.52500000000000002</v>
      </c>
      <c r="D483" s="27">
        <f>Aggregate_Efficiency_Decarboniz!D412</f>
        <v>0.53333333333333333</v>
      </c>
      <c r="E483" s="27">
        <f>Aggregate_Efficiency_Decarboniz!E412</f>
        <v>0.54166666666666663</v>
      </c>
      <c r="F483" s="27">
        <f>Aggregate_Efficiency_Decarboniz!F412</f>
        <v>0.55000000000000004</v>
      </c>
      <c r="G483" s="27">
        <f>Aggregate_Efficiency_Decarboniz!G412</f>
        <v>0.55833333333333335</v>
      </c>
      <c r="H483" s="27">
        <f>Aggregate_Efficiency_Decarboniz!H412</f>
        <v>0.56666666666666665</v>
      </c>
      <c r="I483" s="27">
        <f>Aggregate_Efficiency_Decarboniz!I412</f>
        <v>0.57499999999999996</v>
      </c>
      <c r="J483" s="27">
        <f>Aggregate_Efficiency_Decarboniz!J412</f>
        <v>0.58333333333333337</v>
      </c>
      <c r="K483" s="27">
        <f>Aggregate_Efficiency_Decarboniz!K412</f>
        <v>0.59166666666666667</v>
      </c>
      <c r="L483" s="27">
        <f>Aggregate_Efficiency_Decarboniz!L412</f>
        <v>0.6</v>
      </c>
      <c r="M483" s="27">
        <f>Aggregate_Efficiency_Decarboniz!M412</f>
        <v>0.60833333333333339</v>
      </c>
      <c r="N483" s="27">
        <f>Aggregate_Efficiency_Decarboniz!N412</f>
        <v>0.6166666666666667</v>
      </c>
      <c r="O483" s="27">
        <f>Aggregate_Efficiency_Decarboniz!O412</f>
        <v>0.625</v>
      </c>
      <c r="P483" s="27">
        <f>Aggregate_Efficiency_Decarboniz!P412</f>
        <v>0.6333333333333333</v>
      </c>
      <c r="Q483" s="27">
        <f>Aggregate_Efficiency_Decarboniz!Q412</f>
        <v>0.64166666666666672</v>
      </c>
      <c r="R483" s="27">
        <f>Aggregate_Efficiency_Decarboniz!R412</f>
        <v>0.65</v>
      </c>
      <c r="S483" s="27">
        <f>Aggregate_Efficiency_Decarboniz!S412</f>
        <v>0.65833333333333333</v>
      </c>
      <c r="T483" s="27">
        <f>Aggregate_Efficiency_Decarboniz!T412</f>
        <v>0.66666666666666674</v>
      </c>
      <c r="U483" s="27">
        <f>Aggregate_Efficiency_Decarboniz!U412</f>
        <v>0.67500000000000004</v>
      </c>
      <c r="V483" s="27">
        <f>Aggregate_Efficiency_Decarboniz!V412</f>
        <v>0.68333333333333335</v>
      </c>
      <c r="W483" s="27">
        <f>Aggregate_Efficiency_Decarboniz!W412</f>
        <v>0.69166666666666665</v>
      </c>
      <c r="X483" s="27">
        <f>Aggregate_Efficiency_Decarboniz!X412</f>
        <v>0.70000000000000007</v>
      </c>
      <c r="Y483" s="27">
        <f>Aggregate_Efficiency_Decarboniz!Y412</f>
        <v>0.70833333333333337</v>
      </c>
      <c r="Z483" s="27">
        <f>Aggregate_Efficiency_Decarboniz!Z412</f>
        <v>0.71666666666666667</v>
      </c>
      <c r="AA483" s="27">
        <f>Aggregate_Efficiency_Decarboniz!AA412</f>
        <v>0.72500000000000009</v>
      </c>
      <c r="AB483" s="27">
        <f>Aggregate_Efficiency_Decarboniz!AB412</f>
        <v>0.73333333333333339</v>
      </c>
      <c r="AC483" s="27">
        <f>Aggregate_Efficiency_Decarboniz!AC412</f>
        <v>0.7416666666666667</v>
      </c>
      <c r="AD483" s="27">
        <f>Aggregate_Efficiency_Decarboniz!AD412</f>
        <v>0.75</v>
      </c>
      <c r="AE483" s="27">
        <f>Aggregate_Efficiency_Decarboniz!AE412</f>
        <v>0.7583333333333333</v>
      </c>
      <c r="AF483" s="27">
        <f>Aggregate_Efficiency_Decarboniz!AF412</f>
        <v>0.76666666666666672</v>
      </c>
      <c r="AG483" s="27">
        <f>Aggregate_Efficiency_Decarboniz!AG412</f>
        <v>0.77500000000000013</v>
      </c>
      <c r="AH483" s="27">
        <f>Aggregate_Efficiency_Decarboniz!AH412</f>
        <v>0.78333333333333344</v>
      </c>
      <c r="AI483" s="27">
        <f>Aggregate_Efficiency_Decarboniz!AI412</f>
        <v>0.79166666666666674</v>
      </c>
      <c r="AJ483" s="28">
        <f>Aggregate_Efficiency_Decarboniz!AJ412</f>
        <v>0.8</v>
      </c>
    </row>
    <row r="484" spans="1:36" x14ac:dyDescent="0.3">
      <c r="A484" s="11" t="s">
        <v>473</v>
      </c>
      <c r="B484" s="36" t="s">
        <v>475</v>
      </c>
      <c r="C484" s="221">
        <f>Aggregate_Efficiency_Decarboniz!C413</f>
        <v>0.47500000000000003</v>
      </c>
      <c r="D484" s="70">
        <f>Aggregate_Efficiency_Decarboniz!D413</f>
        <v>0.48333333333333334</v>
      </c>
      <c r="E484" s="70">
        <f>Aggregate_Efficiency_Decarboniz!E413</f>
        <v>0.4916666666666667</v>
      </c>
      <c r="F484" s="70">
        <f>Aggregate_Efficiency_Decarboniz!F413</f>
        <v>0.5</v>
      </c>
      <c r="G484" s="70">
        <f>Aggregate_Efficiency_Decarboniz!G413</f>
        <v>0.5083333333333333</v>
      </c>
      <c r="H484" s="70">
        <f>Aggregate_Efficiency_Decarboniz!H413</f>
        <v>0.51666666666666672</v>
      </c>
      <c r="I484" s="70">
        <f>Aggregate_Efficiency_Decarboniz!I413</f>
        <v>0.52500000000000002</v>
      </c>
      <c r="J484" s="70">
        <f>Aggregate_Efficiency_Decarboniz!J413</f>
        <v>0.53333333333333333</v>
      </c>
      <c r="K484" s="70">
        <f>Aggregate_Efficiency_Decarboniz!K413</f>
        <v>0.54166666666666663</v>
      </c>
      <c r="L484" s="70">
        <f>Aggregate_Efficiency_Decarboniz!L413</f>
        <v>0.55000000000000004</v>
      </c>
      <c r="M484" s="70">
        <f>Aggregate_Efficiency_Decarboniz!M413</f>
        <v>0.55833333333333335</v>
      </c>
      <c r="N484" s="70">
        <f>Aggregate_Efficiency_Decarboniz!N413</f>
        <v>0.56666666666666665</v>
      </c>
      <c r="O484" s="70">
        <f>Aggregate_Efficiency_Decarboniz!O413</f>
        <v>0.57499999999999996</v>
      </c>
      <c r="P484" s="70">
        <f>Aggregate_Efficiency_Decarboniz!P413</f>
        <v>0.58333333333333337</v>
      </c>
      <c r="Q484" s="70">
        <f>Aggregate_Efficiency_Decarboniz!Q413</f>
        <v>0.59166666666666667</v>
      </c>
      <c r="R484" s="70">
        <f>Aggregate_Efficiency_Decarboniz!R413</f>
        <v>0.6</v>
      </c>
      <c r="S484" s="70">
        <f>Aggregate_Efficiency_Decarboniz!S413</f>
        <v>0.60833333333333339</v>
      </c>
      <c r="T484" s="70">
        <f>Aggregate_Efficiency_Decarboniz!T413</f>
        <v>0.6166666666666667</v>
      </c>
      <c r="U484" s="70">
        <f>Aggregate_Efficiency_Decarboniz!U413</f>
        <v>0.625</v>
      </c>
      <c r="V484" s="70">
        <f>Aggregate_Efficiency_Decarboniz!V413</f>
        <v>0.6333333333333333</v>
      </c>
      <c r="W484" s="70">
        <f>Aggregate_Efficiency_Decarboniz!W413</f>
        <v>0.64166666666666661</v>
      </c>
      <c r="X484" s="70">
        <f>Aggregate_Efficiency_Decarboniz!X413</f>
        <v>0.65</v>
      </c>
      <c r="Y484" s="70">
        <f>Aggregate_Efficiency_Decarboniz!Y413</f>
        <v>0.65833333333333333</v>
      </c>
      <c r="Z484" s="70">
        <f>Aggregate_Efficiency_Decarboniz!Z413</f>
        <v>0.66666666666666674</v>
      </c>
      <c r="AA484" s="70">
        <f>Aggregate_Efficiency_Decarboniz!AA413</f>
        <v>0.67500000000000004</v>
      </c>
      <c r="AB484" s="70">
        <f>Aggregate_Efficiency_Decarboniz!AB413</f>
        <v>0.68333333333333335</v>
      </c>
      <c r="AC484" s="70">
        <f>Aggregate_Efficiency_Decarboniz!AC413</f>
        <v>0.69166666666666665</v>
      </c>
      <c r="AD484" s="70">
        <f>Aggregate_Efficiency_Decarboniz!AD413</f>
        <v>0.7</v>
      </c>
      <c r="AE484" s="70">
        <f>Aggregate_Efficiency_Decarboniz!AE413</f>
        <v>0.70833333333333326</v>
      </c>
      <c r="AF484" s="70">
        <f>Aggregate_Efficiency_Decarboniz!AF413</f>
        <v>0.71666666666666667</v>
      </c>
      <c r="AG484" s="70">
        <f>Aggregate_Efficiency_Decarboniz!AG413</f>
        <v>0.72500000000000009</v>
      </c>
      <c r="AH484" s="70">
        <f>Aggregate_Efficiency_Decarboniz!AH413</f>
        <v>0.73333333333333339</v>
      </c>
      <c r="AI484" s="70">
        <f>Aggregate_Efficiency_Decarboniz!AI413</f>
        <v>0.7416666666666667</v>
      </c>
      <c r="AJ484" s="86">
        <f>Aggregate_Efficiency_Decarboniz!AJ413</f>
        <v>0.75</v>
      </c>
    </row>
    <row r="485" spans="1:36" x14ac:dyDescent="0.3">
      <c r="A485" s="7" t="s">
        <v>292</v>
      </c>
      <c r="B485" s="35" t="s">
        <v>293</v>
      </c>
      <c r="C485" s="220">
        <f>Aggregate_Efficiency_Decarboniz!C414</f>
        <v>0.74813267457927346</v>
      </c>
      <c r="D485" s="31">
        <f>Aggregate_Efficiency_Decarboniz!D414</f>
        <v>0.74681111877418616</v>
      </c>
      <c r="E485" s="31">
        <f>Aggregate_Efficiency_Decarboniz!E414</f>
        <v>0.74548957503422186</v>
      </c>
      <c r="F485" s="31">
        <f>Aggregate_Efficiency_Decarboniz!F414</f>
        <v>0.74416804335937847</v>
      </c>
      <c r="G485" s="31">
        <f>Aggregate_Efficiency_Decarboniz!G414</f>
        <v>0.74284652374965709</v>
      </c>
      <c r="H485" s="31">
        <f>Aggregate_Efficiency_Decarboniz!H414</f>
        <v>0.74152501620505784</v>
      </c>
      <c r="I485" s="31">
        <f>Aggregate_Efficiency_Decarboniz!I414</f>
        <v>0.72932769419773436</v>
      </c>
      <c r="J485" s="31">
        <f>Aggregate_Efficiency_Decarboniz!J414</f>
        <v>0.71713037219041087</v>
      </c>
      <c r="K485" s="31">
        <f>Aggregate_Efficiency_Decarboniz!K414</f>
        <v>0.70493305018308738</v>
      </c>
      <c r="L485" s="31">
        <f>Aggregate_Efficiency_Decarboniz!L414</f>
        <v>0.69273572817576379</v>
      </c>
      <c r="M485" s="31">
        <f>Aggregate_Efficiency_Decarboniz!M414</f>
        <v>0.6805384061684403</v>
      </c>
      <c r="N485" s="31">
        <f>Aggregate_Efficiency_Decarboniz!N414</f>
        <v>0.66834108416111682</v>
      </c>
      <c r="O485" s="31">
        <f>Aggregate_Efficiency_Decarboniz!O414</f>
        <v>0.65614376215379333</v>
      </c>
      <c r="P485" s="31">
        <f>Aggregate_Efficiency_Decarboniz!P414</f>
        <v>0.64394644014646985</v>
      </c>
      <c r="Q485" s="31">
        <f>Aggregate_Efficiency_Decarboniz!Q414</f>
        <v>0.63174911813914636</v>
      </c>
      <c r="R485" s="31">
        <f>Aggregate_Efficiency_Decarboniz!R414</f>
        <v>0.61955179613182287</v>
      </c>
      <c r="S485" s="31">
        <f>Aggregate_Efficiency_Decarboniz!S414</f>
        <v>0.60735447412449939</v>
      </c>
      <c r="T485" s="31">
        <f>Aggregate_Efficiency_Decarboniz!T414</f>
        <v>0.5951571521171759</v>
      </c>
      <c r="U485" s="31">
        <f>Aggregate_Efficiency_Decarboniz!U414</f>
        <v>0.58295983010985242</v>
      </c>
      <c r="V485" s="31">
        <f>Aggregate_Efficiency_Decarboniz!V414</f>
        <v>0.57076250810252882</v>
      </c>
      <c r="W485" s="31">
        <f>Aggregate_Efficiency_Decarboniz!W414</f>
        <v>0.55856518609520533</v>
      </c>
      <c r="X485" s="31">
        <f>Aggregate_Efficiency_Decarboniz!X414</f>
        <v>0.54636786408788185</v>
      </c>
      <c r="Y485" s="31">
        <f>Aggregate_Efficiency_Decarboniz!Y414</f>
        <v>0.53417054208055836</v>
      </c>
      <c r="Z485" s="31">
        <f>Aggregate_Efficiency_Decarboniz!Z414</f>
        <v>0.52197322007323488</v>
      </c>
      <c r="AA485" s="31">
        <f>Aggregate_Efficiency_Decarboniz!AA414</f>
        <v>0.50977589806591128</v>
      </c>
      <c r="AB485" s="31">
        <f>Aggregate_Efficiency_Decarboniz!AB414</f>
        <v>0.49757857605858785</v>
      </c>
      <c r="AC485" s="31">
        <f>Aggregate_Efficiency_Decarboniz!AC414</f>
        <v>0.48538125405126437</v>
      </c>
      <c r="AD485" s="31">
        <f>Aggregate_Efficiency_Decarboniz!AD414</f>
        <v>0.47318393204394082</v>
      </c>
      <c r="AE485" s="31">
        <f>Aggregate_Efficiency_Decarboniz!AE414</f>
        <v>0.46098661003661734</v>
      </c>
      <c r="AF485" s="31">
        <f>Aggregate_Efficiency_Decarboniz!AF414</f>
        <v>0.44878928802929385</v>
      </c>
      <c r="AG485" s="31">
        <f>Aggregate_Efficiency_Decarboniz!AG414</f>
        <v>0.43659196602197037</v>
      </c>
      <c r="AH485" s="31">
        <f>Aggregate_Efficiency_Decarboniz!AH414</f>
        <v>0.42439464401464688</v>
      </c>
      <c r="AI485" s="31">
        <f>Aggregate_Efficiency_Decarboniz!AI414</f>
        <v>0.41219732200732334</v>
      </c>
      <c r="AJ485" s="32">
        <f>Aggregate_Efficiency_Decarboniz!AJ414</f>
        <v>0.39999999999999986</v>
      </c>
    </row>
    <row r="486" spans="1:36" x14ac:dyDescent="0.3">
      <c r="A486" s="7" t="s">
        <v>292</v>
      </c>
      <c r="B486" s="35" t="s">
        <v>294</v>
      </c>
      <c r="C486" s="220">
        <f>Aggregate_Efficiency_Decarboniz!C415</f>
        <v>0.87713091219566852</v>
      </c>
      <c r="D486" s="31">
        <f>Aggregate_Efficiency_Decarboniz!D415</f>
        <v>0.87713091219566852</v>
      </c>
      <c r="E486" s="31">
        <f>Aggregate_Efficiency_Decarboniz!E415</f>
        <v>0.87713091219566852</v>
      </c>
      <c r="F486" s="31">
        <f>Aggregate_Efficiency_Decarboniz!F415</f>
        <v>0.87713091219566852</v>
      </c>
      <c r="G486" s="31">
        <f>Aggregate_Efficiency_Decarboniz!G415</f>
        <v>0.87713091219566852</v>
      </c>
      <c r="H486" s="31">
        <f>Aggregate_Efficiency_Decarboniz!H415</f>
        <v>0.87713091219566852</v>
      </c>
      <c r="I486" s="31">
        <f>Aggregate_Efficiency_Decarboniz!I415</f>
        <v>0.88597950132832626</v>
      </c>
      <c r="J486" s="31">
        <f>Aggregate_Efficiency_Decarboniz!J415</f>
        <v>0.8890480812097743</v>
      </c>
      <c r="K486" s="31">
        <f>Aggregate_Efficiency_Decarboniz!K415</f>
        <v>0.89222098630905533</v>
      </c>
      <c r="L486" s="31">
        <f>Aggregate_Efficiency_Decarboniz!L415</f>
        <v>0.89550920735497685</v>
      </c>
      <c r="M486" s="31">
        <f>Aggregate_Efficiency_Decarboniz!M415</f>
        <v>0.89892462439185339</v>
      </c>
      <c r="N486" s="31">
        <f>Aggregate_Efficiency_Decarboniz!N415</f>
        <v>0.9</v>
      </c>
      <c r="O486" s="31">
        <f>Aggregate_Efficiency_Decarboniz!O415</f>
        <v>0.9</v>
      </c>
      <c r="P486" s="31">
        <f>Aggregate_Efficiency_Decarboniz!P415</f>
        <v>0.9</v>
      </c>
      <c r="Q486" s="31">
        <f>Aggregate_Efficiency_Decarboniz!Q415</f>
        <v>0.9</v>
      </c>
      <c r="R486" s="31">
        <f>Aggregate_Efficiency_Decarboniz!R415</f>
        <v>0.9</v>
      </c>
      <c r="S486" s="31">
        <f>Aggregate_Efficiency_Decarboniz!S415</f>
        <v>0.9</v>
      </c>
      <c r="T486" s="31">
        <f>Aggregate_Efficiency_Decarboniz!T415</f>
        <v>0.9</v>
      </c>
      <c r="U486" s="31">
        <f>Aggregate_Efficiency_Decarboniz!U415</f>
        <v>0.9</v>
      </c>
      <c r="V486" s="31">
        <f>Aggregate_Efficiency_Decarboniz!V415</f>
        <v>0.9</v>
      </c>
      <c r="W486" s="31">
        <f>Aggregate_Efficiency_Decarboniz!W415</f>
        <v>0.9</v>
      </c>
      <c r="X486" s="31">
        <f>Aggregate_Efficiency_Decarboniz!X415</f>
        <v>0.9</v>
      </c>
      <c r="Y486" s="31">
        <f>Aggregate_Efficiency_Decarboniz!Y415</f>
        <v>0.9</v>
      </c>
      <c r="Z486" s="31">
        <f>Aggregate_Efficiency_Decarboniz!Z415</f>
        <v>0.9</v>
      </c>
      <c r="AA486" s="31">
        <f>Aggregate_Efficiency_Decarboniz!AA415</f>
        <v>0.9</v>
      </c>
      <c r="AB486" s="31">
        <f>Aggregate_Efficiency_Decarboniz!AB415</f>
        <v>0.9</v>
      </c>
      <c r="AC486" s="31">
        <f>Aggregate_Efficiency_Decarboniz!AC415</f>
        <v>0.9</v>
      </c>
      <c r="AD486" s="31">
        <f>Aggregate_Efficiency_Decarboniz!AD415</f>
        <v>0.9</v>
      </c>
      <c r="AE486" s="31">
        <f>Aggregate_Efficiency_Decarboniz!AE415</f>
        <v>0.9</v>
      </c>
      <c r="AF486" s="31">
        <f>Aggregate_Efficiency_Decarboniz!AF415</f>
        <v>0.9</v>
      </c>
      <c r="AG486" s="31">
        <f>Aggregate_Efficiency_Decarboniz!AG415</f>
        <v>0.9</v>
      </c>
      <c r="AH486" s="31">
        <f>Aggregate_Efficiency_Decarboniz!AH415</f>
        <v>0.9</v>
      </c>
      <c r="AI486" s="31">
        <f>Aggregate_Efficiency_Decarboniz!AI415</f>
        <v>0.9</v>
      </c>
      <c r="AJ486" s="32">
        <f>Aggregate_Efficiency_Decarboniz!AJ415</f>
        <v>0.9</v>
      </c>
    </row>
    <row r="487" spans="1:36" x14ac:dyDescent="0.3">
      <c r="A487" s="7" t="s">
        <v>292</v>
      </c>
      <c r="B487" s="35" t="s">
        <v>295</v>
      </c>
      <c r="C487" s="220">
        <f>Aggregate_Efficiency_Decarboniz!C416</f>
        <v>0.17110247158610592</v>
      </c>
      <c r="D487" s="31">
        <f>Aggregate_Efficiency_Decarboniz!D416</f>
        <v>0.1704334271354043</v>
      </c>
      <c r="E487" s="31">
        <f>Aggregate_Efficiency_Decarboniz!E416</f>
        <v>0.16974092632926058</v>
      </c>
      <c r="F487" s="31">
        <f>Aggregate_Efficiency_Decarboniz!F416</f>
        <v>0.16908158402145793</v>
      </c>
      <c r="G487" s="31">
        <f>Aggregate_Efficiency_Decarboniz!G416</f>
        <v>0.16832824719752146</v>
      </c>
      <c r="H487" s="31">
        <f>Aggregate_Efficiency_Decarboniz!H416</f>
        <v>0.16768685887820428</v>
      </c>
      <c r="I487" s="31">
        <f>Aggregate_Efficiency_Decarboniz!I416</f>
        <v>0.19532308078999749</v>
      </c>
      <c r="J487" s="31">
        <f>Aggregate_Efficiency_Decarboniz!J416</f>
        <v>0.19665414948769544</v>
      </c>
      <c r="K487" s="31">
        <f>Aggregate_Efficiency_Decarboniz!K416</f>
        <v>0.19785008675868565</v>
      </c>
      <c r="L487" s="31">
        <f>Aggregate_Efficiency_Decarboniz!L416</f>
        <v>0.19896453402393899</v>
      </c>
      <c r="M487" s="31">
        <f>Aggregate_Efficiency_Decarboniz!M416</f>
        <v>0.19996622906152628</v>
      </c>
      <c r="N487" s="31">
        <f>Aggregate_Efficiency_Decarboniz!N416</f>
        <v>0.20080826640121807</v>
      </c>
      <c r="O487" s="31">
        <f>Aggregate_Efficiency_Decarboniz!O416</f>
        <v>0.20150345120188184</v>
      </c>
      <c r="P487" s="31">
        <f>Aggregate_Efficiency_Decarboniz!P416</f>
        <v>0.20199989594806644</v>
      </c>
      <c r="Q487" s="31">
        <f>Aggregate_Efficiency_Decarboniz!Q416</f>
        <v>0.20231713530785433</v>
      </c>
      <c r="R487" s="31">
        <f>Aggregate_Efficiency_Decarboniz!R416</f>
        <v>0.2023892232446205</v>
      </c>
      <c r="S487" s="31">
        <f>Aggregate_Efficiency_Decarboniz!S416</f>
        <v>0.20223165322015135</v>
      </c>
      <c r="T487" s="31">
        <f>Aggregate_Efficiency_Decarboniz!T416</f>
        <v>0.20177696698316594</v>
      </c>
      <c r="U487" s="31">
        <f>Aggregate_Efficiency_Decarboniz!U416</f>
        <v>0.20138980704781384</v>
      </c>
      <c r="V487" s="31">
        <f>Aggregate_Efficiency_Decarboniz!V416</f>
        <v>0.2012995359670422</v>
      </c>
      <c r="W487" s="31">
        <f>Aggregate_Efficiency_Decarboniz!W416</f>
        <v>0.20127878121427656</v>
      </c>
      <c r="X487" s="31">
        <f>Aggregate_Efficiency_Decarboniz!X416</f>
        <v>0.20142635758223471</v>
      </c>
      <c r="Y487" s="31">
        <f>Aggregate_Efficiency_Decarboniz!Y416</f>
        <v>0.20178522677811683</v>
      </c>
      <c r="Z487" s="31">
        <f>Aggregate_Efficiency_Decarboniz!Z416</f>
        <v>0.2024089565217051</v>
      </c>
      <c r="AA487" s="31">
        <f>Aggregate_Efficiency_Decarboniz!AA416</f>
        <v>0.20336809262293865</v>
      </c>
      <c r="AB487" s="31">
        <f>Aggregate_Efficiency_Decarboniz!AB416</f>
        <v>0.20442430113493759</v>
      </c>
      <c r="AC487" s="31">
        <f>Aggregate_Efficiency_Decarboniz!AC416</f>
        <v>0.20563534677219442</v>
      </c>
      <c r="AD487" s="31">
        <f>Aggregate_Efficiency_Decarboniz!AD416</f>
        <v>0.20698771201334298</v>
      </c>
      <c r="AE487" s="31">
        <f>Aggregate_Efficiency_Decarboniz!AE416</f>
        <v>0.20848263888920604</v>
      </c>
      <c r="AF487" s="31">
        <f>Aggregate_Efficiency_Decarboniz!AF416</f>
        <v>0.21022183795804084</v>
      </c>
      <c r="AG487" s="31">
        <f>Aggregate_Efficiency_Decarboniz!AG416</f>
        <v>0.21220838413211796</v>
      </c>
      <c r="AH487" s="31">
        <f>Aggregate_Efficiency_Decarboniz!AH416</f>
        <v>0.21450345070450727</v>
      </c>
      <c r="AI487" s="31">
        <f>Aggregate_Efficiency_Decarboniz!AI416</f>
        <v>0.21709894562280208</v>
      </c>
      <c r="AJ487" s="32">
        <f>Aggregate_Efficiency_Decarboniz!AJ416</f>
        <v>0.22008562500356332</v>
      </c>
    </row>
    <row r="488" spans="1:36" x14ac:dyDescent="0.3">
      <c r="A488" s="7" t="s">
        <v>292</v>
      </c>
      <c r="B488" s="35" t="s">
        <v>296</v>
      </c>
      <c r="C488" s="220">
        <f>Aggregate_Efficiency_Decarboniz!C417</f>
        <v>0.17118308217670111</v>
      </c>
      <c r="D488" s="31">
        <f>Aggregate_Efficiency_Decarboniz!D417</f>
        <v>0.17048252780653897</v>
      </c>
      <c r="E488" s="31">
        <f>Aggregate_Efficiency_Decarboniz!E417</f>
        <v>0.16978691188316022</v>
      </c>
      <c r="F488" s="31">
        <f>Aggregate_Efficiency_Decarboniz!F417</f>
        <v>0.16909623440656546</v>
      </c>
      <c r="G488" s="31">
        <f>Aggregate_Efficiency_Decarboniz!G417</f>
        <v>0.16841049537675462</v>
      </c>
      <c r="H488" s="31">
        <f>Aggregate_Efficiency_Decarboniz!H417</f>
        <v>0.1677296947937274</v>
      </c>
      <c r="I488" s="31">
        <f>Aggregate_Efficiency_Decarboniz!I417</f>
        <v>0.19534523767765144</v>
      </c>
      <c r="J488" s="31">
        <f>Aggregate_Efficiency_Decarboniz!J417</f>
        <v>0.19667764866973525</v>
      </c>
      <c r="K488" s="31">
        <f>Aggregate_Efficiency_Decarboniz!K417</f>
        <v>0.19787501078046499</v>
      </c>
      <c r="L488" s="31">
        <f>Aggregate_Efficiency_Decarboniz!L417</f>
        <v>0.19899097158668266</v>
      </c>
      <c r="M488" s="31">
        <f>Aggregate_Efficiency_Decarboniz!M417</f>
        <v>0.19999427554077909</v>
      </c>
      <c r="N488" s="31">
        <f>Aggregate_Efficiency_Decarboniz!N417</f>
        <v>0.20083802441712373</v>
      </c>
      <c r="O488" s="31">
        <f>Aggregate_Efficiency_Decarboniz!O417</f>
        <v>0.2015350312469586</v>
      </c>
      <c r="P488" s="31">
        <f>Aggregate_Efficiency_Decarboniz!P417</f>
        <v>0.20203341707883049</v>
      </c>
      <c r="Q488" s="31">
        <f>Aggregate_Efficiency_Decarboniz!Q417</f>
        <v>0.20235272590741449</v>
      </c>
      <c r="R488" s="31">
        <f>Aggregate_Efficiency_Decarboniz!R417</f>
        <v>0.20242702186425388</v>
      </c>
      <c r="S488" s="31">
        <f>Aggregate_Efficiency_Decarboniz!S417</f>
        <v>0.20227180950884849</v>
      </c>
      <c r="T488" s="31">
        <f>Aggregate_Efficiency_Decarboniz!T417</f>
        <v>0.20181964271526498</v>
      </c>
      <c r="U488" s="31">
        <f>Aggregate_Efficiency_Decarboniz!U417</f>
        <v>0.20143517726010929</v>
      </c>
      <c r="V488" s="31">
        <f>Aggregate_Efficiency_Decarboniz!V417</f>
        <v>0.20134779021819882</v>
      </c>
      <c r="W488" s="31">
        <f>Aggregate_Efficiency_Decarboniz!W417</f>
        <v>0.20133012498100589</v>
      </c>
      <c r="X488" s="31">
        <f>Aggregate_Efficiency_Decarboniz!X417</f>
        <v>0.20148101380855898</v>
      </c>
      <c r="Y488" s="31">
        <f>Aggregate_Efficiency_Decarboniz!Y417</f>
        <v>0.2018434375961492</v>
      </c>
      <c r="Z488" s="31">
        <f>Aggregate_Efficiency_Decarboniz!Z417</f>
        <v>0.20247098516477902</v>
      </c>
      <c r="AA488" s="31">
        <f>Aggregate_Efficiency_Decarboniz!AA417</f>
        <v>0.20343422555465474</v>
      </c>
      <c r="AB488" s="31">
        <f>Aggregate_Efficiency_Decarboniz!AB417</f>
        <v>0.20449485042081217</v>
      </c>
      <c r="AC488" s="31">
        <f>Aggregate_Efficiency_Decarboniz!AC417</f>
        <v>0.2057106527241519</v>
      </c>
      <c r="AD488" s="31">
        <f>Aggregate_Efficiency_Decarboniz!AD417</f>
        <v>0.20706814614135371</v>
      </c>
      <c r="AE488" s="31">
        <f>Aggregate_Efficiency_Decarboniz!AE417</f>
        <v>0.20856860719900439</v>
      </c>
      <c r="AF488" s="31">
        <f>Aggregate_Efficiency_Decarboniz!AF417</f>
        <v>0.21031378463917383</v>
      </c>
      <c r="AG488" s="31">
        <f>Aggregate_Efficiency_Decarboniz!AG417</f>
        <v>0.21230679568663557</v>
      </c>
      <c r="AH488" s="31">
        <f>Aggregate_Efficiency_Decarboniz!AH417</f>
        <v>0.21460886057357165</v>
      </c>
      <c r="AI488" s="31">
        <f>Aggregate_Efficiency_Decarboniz!AI417</f>
        <v>0.21721193937646077</v>
      </c>
      <c r="AJ488" s="32">
        <f>Aggregate_Efficiency_Decarboniz!AJ417</f>
        <v>0.2202068461680915</v>
      </c>
    </row>
    <row r="489" spans="1:36" s="6" customFormat="1" x14ac:dyDescent="0.3">
      <c r="A489" s="11" t="s">
        <v>292</v>
      </c>
      <c r="B489" s="36" t="s">
        <v>297</v>
      </c>
      <c r="C489" s="221">
        <f>Aggregate_Efficiency_Decarboniz!C418</f>
        <v>0.74813267457927346</v>
      </c>
      <c r="D489" s="70">
        <f>Aggregate_Efficiency_Decarboniz!D418</f>
        <v>0.74681111877418616</v>
      </c>
      <c r="E489" s="70">
        <f>Aggregate_Efficiency_Decarboniz!E418</f>
        <v>0.74548957503422186</v>
      </c>
      <c r="F489" s="70">
        <f>Aggregate_Efficiency_Decarboniz!F418</f>
        <v>0.74416804335937847</v>
      </c>
      <c r="G489" s="70">
        <f>Aggregate_Efficiency_Decarboniz!G418</f>
        <v>0.74284652374965709</v>
      </c>
      <c r="H489" s="70">
        <f>Aggregate_Efficiency_Decarboniz!H418</f>
        <v>0.74152501620505784</v>
      </c>
      <c r="I489" s="70">
        <f>Aggregate_Efficiency_Decarboniz!I418</f>
        <v>0.72575626562630569</v>
      </c>
      <c r="J489" s="70">
        <f>Aggregate_Efficiency_Decarboniz!J418</f>
        <v>0.70998751504755364</v>
      </c>
      <c r="K489" s="70">
        <f>Aggregate_Efficiency_Decarboniz!K418</f>
        <v>0.6942187644688016</v>
      </c>
      <c r="L489" s="70">
        <f>Aggregate_Efficiency_Decarboniz!L418</f>
        <v>0.67845001389004944</v>
      </c>
      <c r="M489" s="70">
        <f>Aggregate_Efficiency_Decarboniz!M418</f>
        <v>0.66268126331129729</v>
      </c>
      <c r="N489" s="70">
        <f>Aggregate_Efficiency_Decarboniz!N418</f>
        <v>0.64691251273254524</v>
      </c>
      <c r="O489" s="70">
        <f>Aggregate_Efficiency_Decarboniz!O418</f>
        <v>0.6311437621537932</v>
      </c>
      <c r="P489" s="70">
        <f>Aggregate_Efficiency_Decarboniz!P418</f>
        <v>0.61537501157504104</v>
      </c>
      <c r="Q489" s="70">
        <f>Aggregate_Efficiency_Decarboniz!Q418</f>
        <v>0.59960626099628889</v>
      </c>
      <c r="R489" s="70">
        <f>Aggregate_Efficiency_Decarboniz!R418</f>
        <v>0.58383751041753684</v>
      </c>
      <c r="S489" s="70">
        <f>Aggregate_Efficiency_Decarboniz!S418</f>
        <v>0.5680687598387848</v>
      </c>
      <c r="T489" s="70">
        <f>Aggregate_Efficiency_Decarboniz!T418</f>
        <v>0.55230000926003264</v>
      </c>
      <c r="U489" s="70">
        <f>Aggregate_Efficiency_Decarboniz!U418</f>
        <v>0.53653125868128049</v>
      </c>
      <c r="V489" s="70">
        <f>Aggregate_Efficiency_Decarboniz!V418</f>
        <v>0.52076250810252844</v>
      </c>
      <c r="W489" s="70">
        <f>Aggregate_Efficiency_Decarboniz!W418</f>
        <v>0.5049937575237764</v>
      </c>
      <c r="X489" s="70">
        <f>Aggregate_Efficiency_Decarboniz!X418</f>
        <v>0.48922500694502424</v>
      </c>
      <c r="Y489" s="70">
        <f>Aggregate_Efficiency_Decarboniz!Y418</f>
        <v>0.47345625636627214</v>
      </c>
      <c r="Z489" s="70">
        <f>Aggregate_Efficiency_Decarboniz!Z418</f>
        <v>0.45768750578752004</v>
      </c>
      <c r="AA489" s="70">
        <f>Aggregate_Efficiency_Decarboniz!AA418</f>
        <v>0.44191875520876794</v>
      </c>
      <c r="AB489" s="70">
        <f>Aggregate_Efficiency_Decarboniz!AB418</f>
        <v>0.42615000463001584</v>
      </c>
      <c r="AC489" s="70">
        <f>Aggregate_Efficiency_Decarboniz!AC418</f>
        <v>0.41038125405126374</v>
      </c>
      <c r="AD489" s="70">
        <f>Aggregate_Efficiency_Decarboniz!AD418</f>
        <v>0.39461250347251164</v>
      </c>
      <c r="AE489" s="70">
        <f>Aggregate_Efficiency_Decarboniz!AE418</f>
        <v>0.37884375289375954</v>
      </c>
      <c r="AF489" s="70">
        <f>Aggregate_Efficiency_Decarboniz!AF418</f>
        <v>0.36307500231500744</v>
      </c>
      <c r="AG489" s="70">
        <f>Aggregate_Efficiency_Decarboniz!AG418</f>
        <v>0.34730625173625534</v>
      </c>
      <c r="AH489" s="70">
        <f>Aggregate_Efficiency_Decarboniz!AH418</f>
        <v>0.33153750115750324</v>
      </c>
      <c r="AI489" s="70">
        <f>Aggregate_Efficiency_Decarboniz!AI418</f>
        <v>0.31576875057875115</v>
      </c>
      <c r="AJ489" s="86">
        <f>Aggregate_Efficiency_Decarboniz!AJ418</f>
        <v>0.29999999999999905</v>
      </c>
    </row>
    <row r="490" spans="1:36" x14ac:dyDescent="0.3">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row>
    <row r="491" spans="1:36" x14ac:dyDescent="0.3">
      <c r="A491" s="72" t="s">
        <v>76</v>
      </c>
      <c r="B491" s="95" t="s">
        <v>529</v>
      </c>
      <c r="C491" s="87">
        <f>Aggregate_Efficiency_Decarboniz!C420</f>
        <v>0.23573970139255021</v>
      </c>
      <c r="D491" s="87">
        <f>Aggregate_Efficiency_Decarboniz!D420</f>
        <v>0.23372224944330283</v>
      </c>
      <c r="E491" s="87">
        <f>Aggregate_Efficiency_Decarboniz!E420</f>
        <v>0.23134229683098001</v>
      </c>
      <c r="F491" s="87">
        <f>Aggregate_Efficiency_Decarboniz!F420</f>
        <v>0.23395674952256054</v>
      </c>
      <c r="G491" s="87">
        <f>Aggregate_Efficiency_Decarboniz!G420</f>
        <v>0.23072951759521426</v>
      </c>
      <c r="H491" s="87">
        <f>Aggregate_Efficiency_Decarboniz!H420</f>
        <v>0.2303071230062585</v>
      </c>
      <c r="I491" s="87">
        <f>Aggregate_Efficiency_Decarboniz!I420</f>
        <v>0.244272035646004</v>
      </c>
      <c r="J491" s="87">
        <f>Aggregate_Efficiency_Decarboniz!J420</f>
        <v>0.25174590107504141</v>
      </c>
      <c r="K491" s="87">
        <f>Aggregate_Efficiency_Decarboniz!K420</f>
        <v>0.25876146017619228</v>
      </c>
      <c r="L491" s="87">
        <f>Aggregate_Efficiency_Decarboniz!L420</f>
        <v>0.26532836528939396</v>
      </c>
      <c r="M491" s="87">
        <f>Aggregate_Efficiency_Decarboniz!M420</f>
        <v>0.27144270617998184</v>
      </c>
      <c r="N491" s="87">
        <f>Aggregate_Efficiency_Decarboniz!N420</f>
        <v>0.27702651813155993</v>
      </c>
      <c r="O491" s="87">
        <f>Aggregate_Efficiency_Decarboniz!O420</f>
        <v>0.28209661181582063</v>
      </c>
      <c r="P491" s="87">
        <f>Aggregate_Efficiency_Decarboniz!P420</f>
        <v>0.28666854123136526</v>
      </c>
      <c r="Q491" s="87">
        <f>Aggregate_Efficiency_Decarboniz!Q420</f>
        <v>0.30036458456506337</v>
      </c>
      <c r="R491" s="87">
        <f>Aggregate_Efficiency_Decarboniz!R420</f>
        <v>0.31311748217161645</v>
      </c>
      <c r="S491" s="87">
        <f>Aggregate_Efficiency_Decarboniz!S420</f>
        <v>0.32493208216055836</v>
      </c>
      <c r="T491" s="87">
        <f>Aggregate_Efficiency_Decarboniz!T420</f>
        <v>0.33579589009990468</v>
      </c>
      <c r="U491" s="87">
        <f>Aggregate_Efficiency_Decarboniz!U420</f>
        <v>0.34578927401504128</v>
      </c>
      <c r="V491" s="87">
        <f>Aggregate_Efficiency_Decarboniz!V420</f>
        <v>0.35497078344836569</v>
      </c>
      <c r="W491" s="87">
        <f>Aggregate_Efficiency_Decarboniz!W420</f>
        <v>0.36329925693605369</v>
      </c>
      <c r="X491" s="87">
        <f>Aggregate_Efficiency_Decarboniz!X420</f>
        <v>0.37080508176414556</v>
      </c>
      <c r="Y491" s="87">
        <f>Aggregate_Efficiency_Decarboniz!Y420</f>
        <v>0.37750855668800087</v>
      </c>
      <c r="Z491" s="87">
        <f>Aggregate_Efficiency_Decarboniz!Z420</f>
        <v>0.38343289805711855</v>
      </c>
      <c r="AA491" s="87">
        <f>Aggregate_Efficiency_Decarboniz!AA420</f>
        <v>0.38755809077149861</v>
      </c>
      <c r="AB491" s="87">
        <f>Aggregate_Efficiency_Decarboniz!AB420</f>
        <v>0.39125969356966611</v>
      </c>
      <c r="AC491" s="87">
        <f>Aggregate_Efficiency_Decarboniz!AC420</f>
        <v>0.39455006624669919</v>
      </c>
      <c r="AD491" s="87">
        <f>Aggregate_Efficiency_Decarboniz!AD420</f>
        <v>0.39742351072649768</v>
      </c>
      <c r="AE491" s="87">
        <f>Aggregate_Efficiency_Decarboniz!AE420</f>
        <v>0.39987808245023443</v>
      </c>
      <c r="AF491" s="87">
        <f>Aggregate_Efficiency_Decarboniz!AF420</f>
        <v>0.40193993537483497</v>
      </c>
      <c r="AG491" s="87">
        <f>Aggregate_Efficiency_Decarboniz!AG420</f>
        <v>0.40360912825562312</v>
      </c>
      <c r="AH491" s="87">
        <f>Aggregate_Efficiency_Decarboniz!AH420</f>
        <v>0.40490253732985615</v>
      </c>
      <c r="AI491" s="87">
        <f>Aggregate_Efficiency_Decarboniz!AI420</f>
        <v>0.40581777324301754</v>
      </c>
      <c r="AJ491" s="87">
        <f>Aggregate_Efficiency_Decarboniz!AJ420</f>
        <v>0.40638176855176428</v>
      </c>
    </row>
    <row r="493" spans="1:36" x14ac:dyDescent="0.3">
      <c r="A493" s="16" t="s">
        <v>548</v>
      </c>
      <c r="B493" s="54" t="s">
        <v>529</v>
      </c>
      <c r="C493" s="18">
        <f t="shared" ref="C493:AJ493" si="260">+C137+C143+C149+C155+C161+C166</f>
        <v>14550.388982403734</v>
      </c>
      <c r="D493" s="18">
        <f t="shared" si="260"/>
        <v>12535.29415342504</v>
      </c>
      <c r="E493" s="18">
        <f t="shared" si="260"/>
        <v>12673.698124462106</v>
      </c>
      <c r="F493" s="18">
        <f t="shared" si="260"/>
        <v>13385.066378302861</v>
      </c>
      <c r="G493" s="18">
        <f t="shared" si="260"/>
        <v>11509.933225136168</v>
      </c>
      <c r="H493" s="18">
        <f t="shared" si="260"/>
        <v>12460.472531908232</v>
      </c>
      <c r="I493" s="18">
        <f t="shared" si="260"/>
        <v>12004.074094643514</v>
      </c>
      <c r="J493" s="18">
        <f t="shared" si="260"/>
        <v>10525.448006501822</v>
      </c>
      <c r="K493" s="18">
        <f t="shared" si="260"/>
        <v>8976.7683247366494</v>
      </c>
      <c r="L493" s="18">
        <f t="shared" si="260"/>
        <v>7365.917424401393</v>
      </c>
      <c r="M493" s="18">
        <f t="shared" si="260"/>
        <v>5703.0307412440079</v>
      </c>
      <c r="N493" s="18">
        <f t="shared" si="260"/>
        <v>3992.1038818845695</v>
      </c>
      <c r="O493" s="18">
        <f t="shared" si="260"/>
        <v>2239.3183744525454</v>
      </c>
      <c r="P493" s="18">
        <f t="shared" si="260"/>
        <v>450.63476158754804</v>
      </c>
      <c r="Q493" s="18">
        <f t="shared" si="260"/>
        <v>479.77702699243838</v>
      </c>
      <c r="R493" s="18">
        <f t="shared" si="260"/>
        <v>508.92210941450969</v>
      </c>
      <c r="S493" s="18">
        <f t="shared" si="260"/>
        <v>537.97669774493932</v>
      </c>
      <c r="T493" s="18">
        <f t="shared" si="260"/>
        <v>566.82996615545778</v>
      </c>
      <c r="U493" s="18">
        <f t="shared" si="260"/>
        <v>595.49808772300059</v>
      </c>
      <c r="V493" s="18">
        <f t="shared" si="260"/>
        <v>623.97384148492904</v>
      </c>
      <c r="W493" s="18">
        <f t="shared" si="260"/>
        <v>652.11621412517093</v>
      </c>
      <c r="X493" s="18">
        <f t="shared" si="260"/>
        <v>679.88524372772895</v>
      </c>
      <c r="Y493" s="18">
        <f t="shared" si="260"/>
        <v>707.22774831754623</v>
      </c>
      <c r="Z493" s="18">
        <f t="shared" si="260"/>
        <v>734.09715164835723</v>
      </c>
      <c r="AA493" s="18">
        <f t="shared" si="260"/>
        <v>753.41026283056124</v>
      </c>
      <c r="AB493" s="18">
        <f t="shared" si="260"/>
        <v>772.24708625708388</v>
      </c>
      <c r="AC493" s="18">
        <f t="shared" si="260"/>
        <v>790.59462057789528</v>
      </c>
      <c r="AD493" s="18">
        <f t="shared" si="260"/>
        <v>808.41250622457846</v>
      </c>
      <c r="AE493" s="18">
        <f t="shared" si="260"/>
        <v>825.66324018151568</v>
      </c>
      <c r="AF493" s="18">
        <f t="shared" si="260"/>
        <v>842.35939963081864</v>
      </c>
      <c r="AG493" s="18">
        <f t="shared" si="260"/>
        <v>858.46904823538114</v>
      </c>
      <c r="AH493" s="18">
        <f t="shared" si="260"/>
        <v>873.99072785664976</v>
      </c>
      <c r="AI493" s="18">
        <f t="shared" si="260"/>
        <v>888.88867782173475</v>
      </c>
      <c r="AJ493" s="19">
        <f t="shared" si="260"/>
        <v>903.1816289296836</v>
      </c>
    </row>
    <row r="494" spans="1:36" x14ac:dyDescent="0.3">
      <c r="A494" s="7" t="s">
        <v>549</v>
      </c>
      <c r="B494" s="55" t="s">
        <v>529</v>
      </c>
      <c r="C494" s="20">
        <f t="shared" ref="C494:AJ494" si="261">+C138+C144+C150+C156+C162+C167</f>
        <v>356638.27697772795</v>
      </c>
      <c r="D494" s="20">
        <f t="shared" si="261"/>
        <v>345425.37360111874</v>
      </c>
      <c r="E494" s="20">
        <f t="shared" si="261"/>
        <v>356520.65856221085</v>
      </c>
      <c r="F494" s="20">
        <f t="shared" si="261"/>
        <v>312767.11394384585</v>
      </c>
      <c r="G494" s="20">
        <f t="shared" si="261"/>
        <v>321576.8577191325</v>
      </c>
      <c r="H494" s="20">
        <f t="shared" si="261"/>
        <v>340516.30152973469</v>
      </c>
      <c r="I494" s="20">
        <f t="shared" si="261"/>
        <v>357811.74524415139</v>
      </c>
      <c r="J494" s="20">
        <f t="shared" si="261"/>
        <v>348365.22602207132</v>
      </c>
      <c r="K494" s="20">
        <f t="shared" si="261"/>
        <v>338068.38355655229</v>
      </c>
      <c r="L494" s="20">
        <f t="shared" si="261"/>
        <v>327010.61693155277</v>
      </c>
      <c r="M494" s="20">
        <f t="shared" si="261"/>
        <v>315416.32275490434</v>
      </c>
      <c r="N494" s="20">
        <f t="shared" si="261"/>
        <v>303266.77985082177</v>
      </c>
      <c r="O494" s="20">
        <f t="shared" si="261"/>
        <v>290630.67476692901</v>
      </c>
      <c r="P494" s="20">
        <f t="shared" si="261"/>
        <v>277573.30536620825</v>
      </c>
      <c r="Q494" s="20">
        <f t="shared" si="261"/>
        <v>263120.97539311793</v>
      </c>
      <c r="R494" s="20">
        <f t="shared" si="261"/>
        <v>247432.35066309868</v>
      </c>
      <c r="S494" s="20">
        <f t="shared" si="261"/>
        <v>230715.15442773231</v>
      </c>
      <c r="T494" s="20">
        <f t="shared" si="261"/>
        <v>213163.77941290263</v>
      </c>
      <c r="U494" s="20">
        <f t="shared" si="261"/>
        <v>195009.89173595124</v>
      </c>
      <c r="V494" s="20">
        <f t="shared" si="261"/>
        <v>176450.06771181553</v>
      </c>
      <c r="W494" s="20">
        <f t="shared" si="261"/>
        <v>157627.32127319271</v>
      </c>
      <c r="X494" s="20">
        <f t="shared" si="261"/>
        <v>138706.43390469858</v>
      </c>
      <c r="Y494" s="20">
        <f t="shared" si="261"/>
        <v>119834.87651941727</v>
      </c>
      <c r="Z494" s="20">
        <f t="shared" si="261"/>
        <v>101148.68608928133</v>
      </c>
      <c r="AA494" s="20">
        <f t="shared" si="261"/>
        <v>91995.94917712982</v>
      </c>
      <c r="AB494" s="20">
        <f t="shared" si="261"/>
        <v>82813.122074658284</v>
      </c>
      <c r="AC494" s="20">
        <f t="shared" si="261"/>
        <v>73638.908834171569</v>
      </c>
      <c r="AD494" s="20">
        <f t="shared" si="261"/>
        <v>64507.176308582406</v>
      </c>
      <c r="AE494" s="20">
        <f t="shared" si="261"/>
        <v>55450.845422615901</v>
      </c>
      <c r="AF494" s="20">
        <f t="shared" si="261"/>
        <v>46504.264796435287</v>
      </c>
      <c r="AG494" s="20">
        <f t="shared" si="261"/>
        <v>37696.191188730409</v>
      </c>
      <c r="AH494" s="20">
        <f t="shared" si="261"/>
        <v>29054.939109312025</v>
      </c>
      <c r="AI494" s="20">
        <f t="shared" si="261"/>
        <v>20605.338139707073</v>
      </c>
      <c r="AJ494" s="21">
        <f t="shared" si="261"/>
        <v>12371.747009560935</v>
      </c>
    </row>
    <row r="495" spans="1:36" x14ac:dyDescent="0.3">
      <c r="A495" s="7" t="s">
        <v>550</v>
      </c>
      <c r="B495" s="55" t="s">
        <v>529</v>
      </c>
      <c r="C495" s="20">
        <f t="shared" ref="C495:AJ495" si="262">+C139+C145+C151+C157+C163+C168</f>
        <v>86342.009877335571</v>
      </c>
      <c r="D495" s="20">
        <f t="shared" si="262"/>
        <v>85973.286975128096</v>
      </c>
      <c r="E495" s="20">
        <f t="shared" si="262"/>
        <v>88678.848269016089</v>
      </c>
      <c r="F495" s="20">
        <f t="shared" si="262"/>
        <v>83246.364165120773</v>
      </c>
      <c r="G495" s="20">
        <f t="shared" si="262"/>
        <v>92047.474537817703</v>
      </c>
      <c r="H495" s="20">
        <f t="shared" si="262"/>
        <v>80819.350827323273</v>
      </c>
      <c r="I495" s="20">
        <f t="shared" si="262"/>
        <v>91815.916859218079</v>
      </c>
      <c r="J495" s="20">
        <f t="shared" si="262"/>
        <v>96696.604521718429</v>
      </c>
      <c r="K495" s="20">
        <f t="shared" si="262"/>
        <v>101574.74272864446</v>
      </c>
      <c r="L495" s="20">
        <f t="shared" si="262"/>
        <v>106440.78305862479</v>
      </c>
      <c r="M495" s="20">
        <f t="shared" si="262"/>
        <v>111334.39320334721</v>
      </c>
      <c r="N495" s="20">
        <f t="shared" si="262"/>
        <v>116220.54757783437</v>
      </c>
      <c r="O495" s="20">
        <f t="shared" si="262"/>
        <v>121091.63785744473</v>
      </c>
      <c r="P495" s="20">
        <f t="shared" si="262"/>
        <v>125940.15264515384</v>
      </c>
      <c r="Q495" s="20">
        <f t="shared" si="262"/>
        <v>127806.38408212968</v>
      </c>
      <c r="R495" s="20">
        <f t="shared" si="262"/>
        <v>129108.13011581705</v>
      </c>
      <c r="S495" s="20">
        <f t="shared" si="262"/>
        <v>129845.89633648648</v>
      </c>
      <c r="T495" s="20">
        <f t="shared" si="262"/>
        <v>130019.16608729781</v>
      </c>
      <c r="U495" s="20">
        <f t="shared" si="262"/>
        <v>129658.70744100134</v>
      </c>
      <c r="V495" s="20">
        <f t="shared" si="262"/>
        <v>128788.11784667635</v>
      </c>
      <c r="W495" s="20">
        <f t="shared" si="262"/>
        <v>127403.72842656783</v>
      </c>
      <c r="X495" s="20">
        <f t="shared" si="262"/>
        <v>125525.24542581294</v>
      </c>
      <c r="Y495" s="20">
        <f t="shared" si="262"/>
        <v>123170.27847220372</v>
      </c>
      <c r="Z495" s="20">
        <f t="shared" si="262"/>
        <v>120358.2729553011</v>
      </c>
      <c r="AA495" s="20">
        <f t="shared" si="262"/>
        <v>115851.33586458176</v>
      </c>
      <c r="AB495" s="20">
        <f t="shared" si="262"/>
        <v>111035.93040752319</v>
      </c>
      <c r="AC495" s="20">
        <f t="shared" si="262"/>
        <v>105930.23044896217</v>
      </c>
      <c r="AD495" s="20">
        <f t="shared" si="262"/>
        <v>100548.71700601178</v>
      </c>
      <c r="AE495" s="20">
        <f t="shared" si="262"/>
        <v>94906.964402717684</v>
      </c>
      <c r="AF495" s="20">
        <f t="shared" si="262"/>
        <v>89026.472942063119</v>
      </c>
      <c r="AG495" s="20">
        <f t="shared" si="262"/>
        <v>82923.235161415869</v>
      </c>
      <c r="AH495" s="20">
        <f t="shared" si="262"/>
        <v>76616.359772241834</v>
      </c>
      <c r="AI495" s="20">
        <f t="shared" si="262"/>
        <v>70121.61242766463</v>
      </c>
      <c r="AJ495" s="21">
        <f t="shared" si="262"/>
        <v>63459.168854464457</v>
      </c>
    </row>
    <row r="496" spans="1:36" x14ac:dyDescent="0.3">
      <c r="A496" s="7" t="s">
        <v>551</v>
      </c>
      <c r="B496" s="55" t="s">
        <v>529</v>
      </c>
      <c r="C496" s="20">
        <f t="shared" ref="C496:AJ496" si="263">+C140+C146+C152+C158+C164+C169</f>
        <v>107208.01450809003</v>
      </c>
      <c r="D496" s="20">
        <f t="shared" si="263"/>
        <v>104343.86528840965</v>
      </c>
      <c r="E496" s="20">
        <f t="shared" si="263"/>
        <v>109617.07575665374</v>
      </c>
      <c r="F496" s="20">
        <f t="shared" si="263"/>
        <v>108796.07341771362</v>
      </c>
      <c r="G496" s="20">
        <f t="shared" si="263"/>
        <v>111103.27185628255</v>
      </c>
      <c r="H496" s="20">
        <f t="shared" si="263"/>
        <v>112370.14393189289</v>
      </c>
      <c r="I496" s="20">
        <f t="shared" si="263"/>
        <v>118805.17291914669</v>
      </c>
      <c r="J496" s="20">
        <f t="shared" si="263"/>
        <v>116335.75092406553</v>
      </c>
      <c r="K496" s="20">
        <f t="shared" si="263"/>
        <v>113498.1310091733</v>
      </c>
      <c r="L496" s="20">
        <f t="shared" si="263"/>
        <v>110314.8881944977</v>
      </c>
      <c r="M496" s="20">
        <f t="shared" si="263"/>
        <v>106855.36630586891</v>
      </c>
      <c r="N496" s="20">
        <f t="shared" si="263"/>
        <v>103107.92285893013</v>
      </c>
      <c r="O496" s="20">
        <f t="shared" si="263"/>
        <v>99091.07636111317</v>
      </c>
      <c r="P496" s="20">
        <f t="shared" si="263"/>
        <v>94822.985853438251</v>
      </c>
      <c r="Q496" s="20">
        <f t="shared" si="263"/>
        <v>95339.064856432364</v>
      </c>
      <c r="R496" s="20">
        <f t="shared" si="263"/>
        <v>95508.971928104947</v>
      </c>
      <c r="S496" s="20">
        <f t="shared" si="263"/>
        <v>95348.961937920612</v>
      </c>
      <c r="T496" s="20">
        <f t="shared" si="263"/>
        <v>94872.937000940321</v>
      </c>
      <c r="U496" s="20">
        <f t="shared" si="263"/>
        <v>94115.938487500694</v>
      </c>
      <c r="V496" s="20">
        <f t="shared" si="263"/>
        <v>93105.87166278495</v>
      </c>
      <c r="W496" s="20">
        <f t="shared" si="263"/>
        <v>91849.331572759693</v>
      </c>
      <c r="X496" s="20">
        <f t="shared" si="263"/>
        <v>90368.370430950585</v>
      </c>
      <c r="Y496" s="20">
        <f t="shared" si="263"/>
        <v>88682.040525611636</v>
      </c>
      <c r="Z496" s="20">
        <f t="shared" si="263"/>
        <v>86809.313215880247</v>
      </c>
      <c r="AA496" s="20">
        <f t="shared" si="263"/>
        <v>84156.874742794549</v>
      </c>
      <c r="AB496" s="20">
        <f t="shared" si="263"/>
        <v>81399.213189669535</v>
      </c>
      <c r="AC496" s="20">
        <f t="shared" si="263"/>
        <v>78550.203251850195</v>
      </c>
      <c r="AD496" s="20">
        <f t="shared" si="263"/>
        <v>75620.412112190927</v>
      </c>
      <c r="AE496" s="20">
        <f t="shared" si="263"/>
        <v>72620.561063317698</v>
      </c>
      <c r="AF496" s="20">
        <f t="shared" si="263"/>
        <v>69565.326207799255</v>
      </c>
      <c r="AG496" s="20">
        <f t="shared" si="263"/>
        <v>66464.707894272055</v>
      </c>
      <c r="AH496" s="20">
        <f t="shared" si="263"/>
        <v>63330.656354701998</v>
      </c>
      <c r="AI496" s="20">
        <f t="shared" si="263"/>
        <v>60171.955065495327</v>
      </c>
      <c r="AJ496" s="21">
        <f t="shared" si="263"/>
        <v>57000.662979223373</v>
      </c>
    </row>
    <row r="497" spans="1:36" x14ac:dyDescent="0.3">
      <c r="A497" s="7" t="s">
        <v>552</v>
      </c>
      <c r="B497" s="55" t="s">
        <v>529</v>
      </c>
      <c r="C497" s="20">
        <f t="shared" ref="C497:AJ497" si="264">+C142+C148+C154+C160+C165+C170</f>
        <v>12580.663416483898</v>
      </c>
      <c r="D497" s="20">
        <f t="shared" si="264"/>
        <v>12814.043364809359</v>
      </c>
      <c r="E497" s="20">
        <f t="shared" si="264"/>
        <v>13690.163141634795</v>
      </c>
      <c r="F497" s="20">
        <f t="shared" si="264"/>
        <v>13481.736982154078</v>
      </c>
      <c r="G497" s="20">
        <f t="shared" si="264"/>
        <v>11093.393434325357</v>
      </c>
      <c r="H497" s="20">
        <f t="shared" si="264"/>
        <v>7592.2305445846714</v>
      </c>
      <c r="I497" s="20">
        <f t="shared" si="264"/>
        <v>15109.360782648202</v>
      </c>
      <c r="J497" s="20">
        <f t="shared" si="264"/>
        <v>22287.646287469561</v>
      </c>
      <c r="K497" s="20">
        <f t="shared" si="264"/>
        <v>29672.183616035767</v>
      </c>
      <c r="L497" s="20">
        <f t="shared" si="264"/>
        <v>37233.771870078439</v>
      </c>
      <c r="M497" s="20">
        <f t="shared" si="264"/>
        <v>44963.922174680913</v>
      </c>
      <c r="N497" s="20">
        <f t="shared" si="264"/>
        <v>52830.961471794486</v>
      </c>
      <c r="O497" s="20">
        <f t="shared" si="264"/>
        <v>60811.962308173112</v>
      </c>
      <c r="P497" s="20">
        <f t="shared" si="264"/>
        <v>68884.738149698635</v>
      </c>
      <c r="Q497" s="20">
        <f t="shared" si="264"/>
        <v>73626.298152995412</v>
      </c>
      <c r="R497" s="20">
        <f t="shared" si="264"/>
        <v>78396.742710347928</v>
      </c>
      <c r="S497" s="20">
        <f t="shared" si="264"/>
        <v>83180.794009538076</v>
      </c>
      <c r="T497" s="20">
        <f t="shared" si="264"/>
        <v>87960.284718726107</v>
      </c>
      <c r="U497" s="20">
        <f t="shared" si="264"/>
        <v>92736.622895786466</v>
      </c>
      <c r="V497" s="20">
        <f t="shared" si="264"/>
        <v>97507.64219033542</v>
      </c>
      <c r="W497" s="20">
        <f t="shared" si="264"/>
        <v>102250.22533008152</v>
      </c>
      <c r="X497" s="20">
        <f t="shared" si="264"/>
        <v>106956.90017899069</v>
      </c>
      <c r="Y497" s="20">
        <f t="shared" si="264"/>
        <v>111618.07349334462</v>
      </c>
      <c r="Z497" s="20">
        <f t="shared" si="264"/>
        <v>116225.13808092335</v>
      </c>
      <c r="AA497" s="20">
        <f t="shared" si="264"/>
        <v>114471.8873971221</v>
      </c>
      <c r="AB497" s="20">
        <f t="shared" si="264"/>
        <v>112502.58503902255</v>
      </c>
      <c r="AC497" s="20">
        <f t="shared" si="264"/>
        <v>110327.99330661117</v>
      </c>
      <c r="AD497" s="20">
        <f t="shared" si="264"/>
        <v>107955.01774430234</v>
      </c>
      <c r="AE497" s="20">
        <f t="shared" si="264"/>
        <v>105391.38559658008</v>
      </c>
      <c r="AF497" s="20">
        <f t="shared" si="264"/>
        <v>102651.30143708513</v>
      </c>
      <c r="AG497" s="20">
        <f t="shared" si="264"/>
        <v>99743.023266026372</v>
      </c>
      <c r="AH497" s="20">
        <f t="shared" si="264"/>
        <v>96678.438290250109</v>
      </c>
      <c r="AI497" s="20">
        <f t="shared" si="264"/>
        <v>93465.410822718768</v>
      </c>
      <c r="AJ497" s="21">
        <f t="shared" si="264"/>
        <v>90117.586193556694</v>
      </c>
    </row>
    <row r="498" spans="1:36" x14ac:dyDescent="0.3">
      <c r="A498" s="7" t="s">
        <v>553</v>
      </c>
      <c r="B498" s="55" t="s">
        <v>529</v>
      </c>
      <c r="C498" s="20">
        <f t="shared" ref="C498:AJ498" si="265">+C131+C132+C133+C134+C135+C136</f>
        <v>192718.85545334988</v>
      </c>
      <c r="D498" s="20">
        <f t="shared" si="265"/>
        <v>190340.03735514457</v>
      </c>
      <c r="E498" s="20">
        <f t="shared" si="265"/>
        <v>193121.48234921685</v>
      </c>
      <c r="F498" s="20">
        <f t="shared" si="265"/>
        <v>187728.54224913899</v>
      </c>
      <c r="G498" s="20">
        <f t="shared" si="265"/>
        <v>191074.46167454653</v>
      </c>
      <c r="H498" s="20">
        <f t="shared" si="265"/>
        <v>193556.08712428756</v>
      </c>
      <c r="I498" s="20">
        <f t="shared" si="265"/>
        <v>221901.37090830412</v>
      </c>
      <c r="J498" s="20">
        <f t="shared" si="265"/>
        <v>235377.26268077467</v>
      </c>
      <c r="K498" s="20">
        <f t="shared" si="265"/>
        <v>248602.59187279482</v>
      </c>
      <c r="L498" s="20">
        <f t="shared" si="265"/>
        <v>261535.27447209018</v>
      </c>
      <c r="M498" s="20">
        <f t="shared" si="265"/>
        <v>274257.23525615985</v>
      </c>
      <c r="N498" s="20">
        <f t="shared" si="265"/>
        <v>286669.44624346466</v>
      </c>
      <c r="O498" s="20">
        <f t="shared" si="265"/>
        <v>298742.19196459203</v>
      </c>
      <c r="P498" s="20">
        <f t="shared" si="265"/>
        <v>310448.10029134364</v>
      </c>
      <c r="Q498" s="20">
        <f t="shared" si="265"/>
        <v>341323.93826141226</v>
      </c>
      <c r="R498" s="20">
        <f t="shared" si="265"/>
        <v>372203.34473510226</v>
      </c>
      <c r="S498" s="20">
        <f t="shared" si="265"/>
        <v>402902.3258849011</v>
      </c>
      <c r="T498" s="20">
        <f t="shared" si="265"/>
        <v>433231.18242652115</v>
      </c>
      <c r="U498" s="20">
        <f t="shared" si="265"/>
        <v>463106.0624069809</v>
      </c>
      <c r="V498" s="20">
        <f t="shared" si="265"/>
        <v>492438.15153150796</v>
      </c>
      <c r="W498" s="20">
        <f t="shared" si="265"/>
        <v>521042.57790915127</v>
      </c>
      <c r="X498" s="20">
        <f t="shared" si="265"/>
        <v>548821.33475496725</v>
      </c>
      <c r="Y498" s="20">
        <f t="shared" si="265"/>
        <v>575674.62506666163</v>
      </c>
      <c r="Z498" s="20">
        <f t="shared" si="265"/>
        <v>601516.15023423766</v>
      </c>
      <c r="AA498" s="20">
        <f t="shared" si="265"/>
        <v>625434.61190050154</v>
      </c>
      <c r="AB498" s="20">
        <f t="shared" si="265"/>
        <v>648984.35601658328</v>
      </c>
      <c r="AC498" s="20">
        <f t="shared" si="265"/>
        <v>672128.07280438882</v>
      </c>
      <c r="AD498" s="20">
        <f t="shared" si="265"/>
        <v>694806.49757454509</v>
      </c>
      <c r="AE498" s="20">
        <f t="shared" si="265"/>
        <v>716963.35325013939</v>
      </c>
      <c r="AF498" s="20">
        <f t="shared" si="265"/>
        <v>738586.91754179762</v>
      </c>
      <c r="AG498" s="20">
        <f t="shared" si="265"/>
        <v>759628.36248648411</v>
      </c>
      <c r="AH498" s="20">
        <f t="shared" si="265"/>
        <v>780066.80842127069</v>
      </c>
      <c r="AI498" s="20">
        <f t="shared" si="265"/>
        <v>799852.15079428325</v>
      </c>
      <c r="AJ498" s="21">
        <f t="shared" si="265"/>
        <v>818984.28214502998</v>
      </c>
    </row>
    <row r="499" spans="1:36" x14ac:dyDescent="0.3">
      <c r="A499" s="7" t="s">
        <v>554</v>
      </c>
      <c r="B499" s="55" t="s">
        <v>529</v>
      </c>
      <c r="C499" s="20">
        <f t="shared" ref="C499:AJ499" si="266">+C147</f>
        <v>0</v>
      </c>
      <c r="D499" s="20">
        <f t="shared" si="266"/>
        <v>0</v>
      </c>
      <c r="E499" s="20">
        <f t="shared" si="266"/>
        <v>0</v>
      </c>
      <c r="F499" s="20">
        <f t="shared" si="266"/>
        <v>0</v>
      </c>
      <c r="G499" s="20">
        <f t="shared" si="266"/>
        <v>0</v>
      </c>
      <c r="H499" s="20">
        <f t="shared" si="266"/>
        <v>0</v>
      </c>
      <c r="I499" s="20">
        <f t="shared" si="266"/>
        <v>251.25520222662215</v>
      </c>
      <c r="J499" s="20">
        <f t="shared" si="266"/>
        <v>501.78539148852053</v>
      </c>
      <c r="K499" s="20">
        <f t="shared" si="266"/>
        <v>750.02301936706556</v>
      </c>
      <c r="L499" s="20">
        <f t="shared" si="266"/>
        <v>994.52273245412186</v>
      </c>
      <c r="M499" s="20">
        <f t="shared" si="266"/>
        <v>1234.5011253412767</v>
      </c>
      <c r="N499" s="20">
        <f t="shared" si="266"/>
        <v>1468.6464985874575</v>
      </c>
      <c r="O499" s="20">
        <f t="shared" si="266"/>
        <v>1695.9442493236259</v>
      </c>
      <c r="P499" s="20">
        <f t="shared" si="266"/>
        <v>1915.4710221386727</v>
      </c>
      <c r="Q499" s="20">
        <f t="shared" si="266"/>
        <v>4993.3591796554983</v>
      </c>
      <c r="R499" s="20">
        <f t="shared" si="266"/>
        <v>8070.9280372066696</v>
      </c>
      <c r="S499" s="20">
        <f t="shared" si="266"/>
        <v>11114.97658472743</v>
      </c>
      <c r="T499" s="20">
        <f t="shared" si="266"/>
        <v>14093.979652600307</v>
      </c>
      <c r="U499" s="20">
        <f t="shared" si="266"/>
        <v>16981.981860384054</v>
      </c>
      <c r="V499" s="20">
        <f t="shared" si="266"/>
        <v>19755.987496413247</v>
      </c>
      <c r="W499" s="20">
        <f t="shared" si="266"/>
        <v>22391.379924863486</v>
      </c>
      <c r="X499" s="20">
        <f t="shared" si="266"/>
        <v>24868.697505601511</v>
      </c>
      <c r="Y499" s="20">
        <f t="shared" si="266"/>
        <v>27170.431991895744</v>
      </c>
      <c r="Z499" s="20">
        <f t="shared" si="266"/>
        <v>29281.557858088585</v>
      </c>
      <c r="AA499" s="20">
        <f t="shared" si="266"/>
        <v>32156.720698426092</v>
      </c>
      <c r="AB499" s="20">
        <f t="shared" si="266"/>
        <v>34937.710038670361</v>
      </c>
      <c r="AC499" s="20">
        <f t="shared" si="266"/>
        <v>37615.163425691753</v>
      </c>
      <c r="AD499" s="20">
        <f t="shared" si="266"/>
        <v>40179.22100123288</v>
      </c>
      <c r="AE499" s="20">
        <f t="shared" si="266"/>
        <v>42620.78157700767</v>
      </c>
      <c r="AF499" s="20">
        <f t="shared" si="266"/>
        <v>44934.061487185907</v>
      </c>
      <c r="AG499" s="20">
        <f t="shared" si="266"/>
        <v>47111.795813845099</v>
      </c>
      <c r="AH499" s="20">
        <f t="shared" si="266"/>
        <v>49149.0703766386</v>
      </c>
      <c r="AI499" s="20">
        <f t="shared" si="266"/>
        <v>51039.782075534582</v>
      </c>
      <c r="AJ499" s="21">
        <f t="shared" si="266"/>
        <v>52781.60182119871</v>
      </c>
    </row>
    <row r="500" spans="1:36" x14ac:dyDescent="0.3">
      <c r="A500" s="11" t="s">
        <v>555</v>
      </c>
      <c r="B500" s="78" t="s">
        <v>529</v>
      </c>
      <c r="C500" s="23">
        <f t="shared" ref="C500:AJ500" si="267">+C141+C153+C159</f>
        <v>4025.5626846089881</v>
      </c>
      <c r="D500" s="23">
        <f t="shared" si="267"/>
        <v>4203.0794619647058</v>
      </c>
      <c r="E500" s="23">
        <f t="shared" si="267"/>
        <v>4394.184196805415</v>
      </c>
      <c r="F500" s="23">
        <f t="shared" si="267"/>
        <v>4604.4951637240056</v>
      </c>
      <c r="G500" s="23">
        <f t="shared" si="267"/>
        <v>4835.6495527591796</v>
      </c>
      <c r="H500" s="23">
        <f t="shared" si="267"/>
        <v>4987.6896102686715</v>
      </c>
      <c r="I500" s="23">
        <f t="shared" si="267"/>
        <v>6548.4596675765824</v>
      </c>
      <c r="J500" s="23">
        <f t="shared" si="267"/>
        <v>7795.6133532711319</v>
      </c>
      <c r="K500" s="23">
        <f t="shared" si="267"/>
        <v>9103.8627290046679</v>
      </c>
      <c r="L500" s="23">
        <f t="shared" si="267"/>
        <v>10469.890887301384</v>
      </c>
      <c r="M500" s="23">
        <f t="shared" si="267"/>
        <v>11895.482917930211</v>
      </c>
      <c r="N500" s="23">
        <f t="shared" si="267"/>
        <v>13375.298500955523</v>
      </c>
      <c r="O500" s="23">
        <f t="shared" si="267"/>
        <v>14906.341861508481</v>
      </c>
      <c r="P500" s="23">
        <f t="shared" si="267"/>
        <v>16485.520171735003</v>
      </c>
      <c r="Q500" s="23">
        <f t="shared" si="267"/>
        <v>18153.090826837488</v>
      </c>
      <c r="R500" s="23">
        <f t="shared" si="267"/>
        <v>19863.342804736265</v>
      </c>
      <c r="S500" s="23">
        <f t="shared" si="267"/>
        <v>21609.433548255303</v>
      </c>
      <c r="T500" s="23">
        <f t="shared" si="267"/>
        <v>23383.664043051664</v>
      </c>
      <c r="U500" s="23">
        <f t="shared" si="267"/>
        <v>25183.516970940851</v>
      </c>
      <c r="V500" s="23">
        <f t="shared" si="267"/>
        <v>27005.799832206219</v>
      </c>
      <c r="W500" s="23">
        <f t="shared" si="267"/>
        <v>28841.616971798499</v>
      </c>
      <c r="X500" s="23">
        <f t="shared" si="267"/>
        <v>30686.341538707264</v>
      </c>
      <c r="Y500" s="23">
        <f t="shared" si="267"/>
        <v>32534.829996312259</v>
      </c>
      <c r="Z500" s="23">
        <f t="shared" si="267"/>
        <v>34382.287942798124</v>
      </c>
      <c r="AA500" s="23">
        <f t="shared" si="267"/>
        <v>36584.468787208316</v>
      </c>
      <c r="AB500" s="23">
        <f t="shared" si="267"/>
        <v>38802.011958689254</v>
      </c>
      <c r="AC500" s="23">
        <f t="shared" si="267"/>
        <v>41030.844215429417</v>
      </c>
      <c r="AD500" s="23">
        <f t="shared" si="267"/>
        <v>43265.484477145401</v>
      </c>
      <c r="AE500" s="23">
        <f t="shared" si="267"/>
        <v>45500.48737056071</v>
      </c>
      <c r="AF500" s="23">
        <f t="shared" si="267"/>
        <v>47733.145933422871</v>
      </c>
      <c r="AG500" s="23">
        <f t="shared" si="267"/>
        <v>49958.372906243545</v>
      </c>
      <c r="AH500" s="23">
        <f t="shared" si="267"/>
        <v>52172.832344704453</v>
      </c>
      <c r="AI500" s="23">
        <f t="shared" si="267"/>
        <v>54371.203473443675</v>
      </c>
      <c r="AJ500" s="24">
        <f t="shared" si="267"/>
        <v>56551.486084119955</v>
      </c>
    </row>
    <row r="501" spans="1:36" x14ac:dyDescent="0.3">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row>
    <row r="502" spans="1:36" x14ac:dyDescent="0.3">
      <c r="A502" s="16" t="s">
        <v>500</v>
      </c>
      <c r="B502" s="54" t="s">
        <v>529</v>
      </c>
      <c r="C502" s="18">
        <f t="shared" ref="C502:AJ502" si="268">+C493/C$74</f>
        <v>1.8797403406038068E-2</v>
      </c>
      <c r="D502" s="18">
        <f t="shared" si="268"/>
        <v>1.6589086638243274E-2</v>
      </c>
      <c r="E502" s="18">
        <f t="shared" si="268"/>
        <v>1.627553798612387E-2</v>
      </c>
      <c r="F502" s="18">
        <f t="shared" si="268"/>
        <v>1.8487420910082111E-2</v>
      </c>
      <c r="G502" s="18">
        <f t="shared" si="268"/>
        <v>1.548613784050985E-2</v>
      </c>
      <c r="H502" s="18">
        <f t="shared" si="268"/>
        <v>1.6563119543522315E-2</v>
      </c>
      <c r="I502" s="18">
        <f t="shared" si="268"/>
        <v>1.456367923045452E-2</v>
      </c>
      <c r="J502" s="18">
        <f t="shared" si="268"/>
        <v>1.256191932160308E-2</v>
      </c>
      <c r="K502" s="18">
        <f t="shared" si="268"/>
        <v>1.0557839816967986E-2</v>
      </c>
      <c r="L502" s="18">
        <f t="shared" si="268"/>
        <v>8.5514407165492405E-3</v>
      </c>
      <c r="M502" s="18">
        <f t="shared" si="268"/>
        <v>6.5427220203468457E-3</v>
      </c>
      <c r="N502" s="18">
        <f t="shared" si="268"/>
        <v>4.5316837283608047E-3</v>
      </c>
      <c r="O502" s="18">
        <f t="shared" si="268"/>
        <v>2.5183258405911089E-3</v>
      </c>
      <c r="P502" s="18">
        <f t="shared" si="268"/>
        <v>5.0264835703776368E-4</v>
      </c>
      <c r="Q502" s="18">
        <f t="shared" si="268"/>
        <v>5.1876597996479196E-4</v>
      </c>
      <c r="R502" s="18">
        <f t="shared" si="268"/>
        <v>5.3509199650140951E-4</v>
      </c>
      <c r="S502" s="18">
        <f t="shared" si="268"/>
        <v>5.5162640664761613E-4</v>
      </c>
      <c r="T502" s="18">
        <f t="shared" si="268"/>
        <v>5.683692104034117E-4</v>
      </c>
      <c r="U502" s="18">
        <f t="shared" si="268"/>
        <v>5.8532040776879634E-4</v>
      </c>
      <c r="V502" s="18">
        <f t="shared" si="268"/>
        <v>6.0247999874377025E-4</v>
      </c>
      <c r="W502" s="18">
        <f t="shared" si="268"/>
        <v>6.1984798332833334E-4</v>
      </c>
      <c r="X502" s="18">
        <f t="shared" si="268"/>
        <v>6.3742436152248528E-4</v>
      </c>
      <c r="Y502" s="18">
        <f t="shared" si="268"/>
        <v>6.5520913332622649E-4</v>
      </c>
      <c r="Z502" s="18">
        <f t="shared" si="268"/>
        <v>6.7320229873955677E-4</v>
      </c>
      <c r="AA502" s="18">
        <f t="shared" si="268"/>
        <v>6.8404454835315246E-4</v>
      </c>
      <c r="AB502" s="18">
        <f t="shared" si="268"/>
        <v>6.9493727684251589E-4</v>
      </c>
      <c r="AC502" s="18">
        <f t="shared" si="268"/>
        <v>7.0588048420764673E-4</v>
      </c>
      <c r="AD502" s="18">
        <f t="shared" si="268"/>
        <v>7.1687417044854508E-4</v>
      </c>
      <c r="AE502" s="18">
        <f t="shared" si="268"/>
        <v>7.2791833556521096E-4</v>
      </c>
      <c r="AF502" s="18">
        <f t="shared" si="268"/>
        <v>7.3901297955764425E-4</v>
      </c>
      <c r="AG502" s="18">
        <f t="shared" si="268"/>
        <v>7.5015810242584527E-4</v>
      </c>
      <c r="AH502" s="18">
        <f t="shared" si="268"/>
        <v>7.6135370416981381E-4</v>
      </c>
      <c r="AI502" s="18">
        <f t="shared" si="268"/>
        <v>7.7259978478954987E-4</v>
      </c>
      <c r="AJ502" s="19">
        <f t="shared" si="268"/>
        <v>7.8389634428505345E-4</v>
      </c>
    </row>
    <row r="503" spans="1:36" x14ac:dyDescent="0.3">
      <c r="A503" s="7" t="s">
        <v>501</v>
      </c>
      <c r="B503" s="55" t="s">
        <v>529</v>
      </c>
      <c r="C503" s="20">
        <f t="shared" ref="C503:C509" si="269">+C494/C$74</f>
        <v>0.46073500649995724</v>
      </c>
      <c r="D503" s="20">
        <f t="shared" ref="D503:R503" si="270">+D494/D$74</f>
        <v>0.45713258736340162</v>
      </c>
      <c r="E503" s="20">
        <f t="shared" si="270"/>
        <v>0.45784312236910185</v>
      </c>
      <c r="F503" s="20">
        <f t="shared" si="270"/>
        <v>0.43199317200880721</v>
      </c>
      <c r="G503" s="20">
        <f t="shared" si="270"/>
        <v>0.43266832635317864</v>
      </c>
      <c r="H503" s="20">
        <f t="shared" si="270"/>
        <v>0.45263228937043842</v>
      </c>
      <c r="I503" s="20">
        <f t="shared" si="270"/>
        <v>0.4341072407200669</v>
      </c>
      <c r="J503" s="20">
        <f t="shared" si="270"/>
        <v>0.41576718264515083</v>
      </c>
      <c r="K503" s="20">
        <f t="shared" si="270"/>
        <v>0.39761211514569017</v>
      </c>
      <c r="L503" s="20">
        <f t="shared" si="270"/>
        <v>0.37964203822168469</v>
      </c>
      <c r="M503" s="20">
        <f t="shared" si="270"/>
        <v>0.36185695187313466</v>
      </c>
      <c r="N503" s="20">
        <f t="shared" si="270"/>
        <v>0.34425685610003998</v>
      </c>
      <c r="O503" s="20">
        <f t="shared" si="270"/>
        <v>0.3268417509024007</v>
      </c>
      <c r="P503" s="20">
        <f t="shared" si="270"/>
        <v>0.30961163628021665</v>
      </c>
      <c r="Q503" s="20">
        <f t="shared" si="270"/>
        <v>0.28450343173945686</v>
      </c>
      <c r="R503" s="20">
        <f t="shared" si="270"/>
        <v>0.26015586288375853</v>
      </c>
      <c r="S503" s="20">
        <f t="shared" ref="S503:AJ503" si="271">+S494/S$74</f>
        <v>0.2365689297131216</v>
      </c>
      <c r="T503" s="20">
        <f t="shared" si="271"/>
        <v>0.21374263222754625</v>
      </c>
      <c r="U503" s="20">
        <f t="shared" si="271"/>
        <v>0.19167697042703219</v>
      </c>
      <c r="V503" s="20">
        <f t="shared" si="271"/>
        <v>0.1703719443115797</v>
      </c>
      <c r="W503" s="20">
        <f t="shared" si="271"/>
        <v>0.14982755388118862</v>
      </c>
      <c r="X503" s="20">
        <f t="shared" si="271"/>
        <v>0.13004379913585898</v>
      </c>
      <c r="Y503" s="20">
        <f t="shared" si="271"/>
        <v>0.11102068007559082</v>
      </c>
      <c r="Z503" s="20">
        <f t="shared" si="271"/>
        <v>9.2758196700384099E-2</v>
      </c>
      <c r="AA503" s="20">
        <f t="shared" si="271"/>
        <v>8.3525975965291405E-2</v>
      </c>
      <c r="AB503" s="20">
        <f t="shared" si="271"/>
        <v>7.4522683951223467E-2</v>
      </c>
      <c r="AC503" s="20">
        <f t="shared" si="271"/>
        <v>6.5748320658180218E-2</v>
      </c>
      <c r="AD503" s="20">
        <f t="shared" si="271"/>
        <v>5.7202886086161704E-2</v>
      </c>
      <c r="AE503" s="20">
        <f t="shared" si="271"/>
        <v>4.8886380235167934E-2</v>
      </c>
      <c r="AF503" s="20">
        <f t="shared" si="271"/>
        <v>4.0798803105198879E-2</v>
      </c>
      <c r="AG503" s="20">
        <f t="shared" si="271"/>
        <v>3.294015469625456E-2</v>
      </c>
      <c r="AH503" s="20">
        <f t="shared" si="271"/>
        <v>2.531043500833496E-2</v>
      </c>
      <c r="AI503" s="20">
        <f t="shared" si="271"/>
        <v>1.7909644041440086E-2</v>
      </c>
      <c r="AJ503" s="21">
        <f t="shared" si="271"/>
        <v>1.0737781795569936E-2</v>
      </c>
    </row>
    <row r="504" spans="1:36" x14ac:dyDescent="0.3">
      <c r="A504" s="7" t="s">
        <v>502</v>
      </c>
      <c r="B504" s="55" t="s">
        <v>529</v>
      </c>
      <c r="C504" s="20">
        <f t="shared" si="269"/>
        <v>0.11154379395046787</v>
      </c>
      <c r="D504" s="20">
        <f t="shared" ref="D504:R504" si="272">+D495/D$74</f>
        <v>0.11377621368504255</v>
      </c>
      <c r="E504" s="20">
        <f t="shared" si="272"/>
        <v>0.1138812010033845</v>
      </c>
      <c r="F504" s="20">
        <f t="shared" si="272"/>
        <v>0.11497967436674755</v>
      </c>
      <c r="G504" s="20">
        <f t="shared" si="272"/>
        <v>0.12384605980601608</v>
      </c>
      <c r="H504" s="20">
        <f t="shared" si="272"/>
        <v>0.10742935837745669</v>
      </c>
      <c r="I504" s="20">
        <f t="shared" si="272"/>
        <v>0.11139364442813726</v>
      </c>
      <c r="J504" s="20">
        <f t="shared" si="272"/>
        <v>0.11540553370502048</v>
      </c>
      <c r="K504" s="20">
        <f t="shared" si="272"/>
        <v>0.11946502620810626</v>
      </c>
      <c r="L504" s="20">
        <f t="shared" si="272"/>
        <v>0.12357212193739463</v>
      </c>
      <c r="M504" s="20">
        <f t="shared" si="272"/>
        <v>0.12772682089288559</v>
      </c>
      <c r="N504" s="20">
        <f t="shared" si="272"/>
        <v>0.13192912307457919</v>
      </c>
      <c r="O504" s="20">
        <f t="shared" si="272"/>
        <v>0.13617902848247537</v>
      </c>
      <c r="P504" s="20">
        <f t="shared" si="272"/>
        <v>0.14047653711657418</v>
      </c>
      <c r="Q504" s="20">
        <f t="shared" si="272"/>
        <v>0.13819253601979478</v>
      </c>
      <c r="R504" s="20">
        <f t="shared" si="272"/>
        <v>0.13574715232496962</v>
      </c>
      <c r="S504" s="20">
        <f t="shared" ref="S504:AJ504" si="273">+S495/S$74</f>
        <v>0.13314038603209868</v>
      </c>
      <c r="T504" s="20">
        <f t="shared" si="273"/>
        <v>0.13037223714118198</v>
      </c>
      <c r="U504" s="20">
        <f t="shared" si="273"/>
        <v>0.12744270565221955</v>
      </c>
      <c r="V504" s="20">
        <f t="shared" si="273"/>
        <v>0.12435179156521133</v>
      </c>
      <c r="W504" s="20">
        <f t="shared" si="273"/>
        <v>0.12109949488015734</v>
      </c>
      <c r="X504" s="20">
        <f t="shared" si="273"/>
        <v>0.11768581559705762</v>
      </c>
      <c r="Y504" s="20">
        <f t="shared" si="273"/>
        <v>0.11411075371591207</v>
      </c>
      <c r="Z504" s="20">
        <f t="shared" si="273"/>
        <v>0.11037430923672083</v>
      </c>
      <c r="AA504" s="20">
        <f t="shared" si="273"/>
        <v>0.10518502153111714</v>
      </c>
      <c r="AB504" s="20">
        <f t="shared" si="273"/>
        <v>9.9920101328024202E-2</v>
      </c>
      <c r="AC504" s="20">
        <f t="shared" si="273"/>
        <v>9.4579548627441903E-2</v>
      </c>
      <c r="AD504" s="20">
        <f t="shared" si="273"/>
        <v>8.9163363429370354E-2</v>
      </c>
      <c r="AE504" s="20">
        <f t="shared" si="273"/>
        <v>8.3671545733809444E-2</v>
      </c>
      <c r="AF504" s="20">
        <f t="shared" si="273"/>
        <v>7.8104095540759255E-2</v>
      </c>
      <c r="AG504" s="20">
        <f t="shared" si="273"/>
        <v>7.2461012850219733E-2</v>
      </c>
      <c r="AH504" s="20">
        <f t="shared" si="273"/>
        <v>6.6742297662190933E-2</v>
      </c>
      <c r="AI504" s="20">
        <f t="shared" si="273"/>
        <v>6.0947949976672799E-2</v>
      </c>
      <c r="AJ504" s="21">
        <f t="shared" si="273"/>
        <v>5.5077969793665381E-2</v>
      </c>
    </row>
    <row r="505" spans="1:36" x14ac:dyDescent="0.3">
      <c r="A505" s="7" t="s">
        <v>503</v>
      </c>
      <c r="B505" s="55" t="s">
        <v>529</v>
      </c>
      <c r="C505" s="20">
        <f t="shared" si="269"/>
        <v>0.13850023525185731</v>
      </c>
      <c r="D505" s="20">
        <f t="shared" ref="D505:R505" si="274">+D496/D$74</f>
        <v>0.13808765875395568</v>
      </c>
      <c r="E505" s="20">
        <f t="shared" si="274"/>
        <v>0.14077003120042006</v>
      </c>
      <c r="F505" s="20">
        <f t="shared" si="274"/>
        <v>0.15026887023122065</v>
      </c>
      <c r="G505" s="20">
        <f t="shared" si="274"/>
        <v>0.14948484485909561</v>
      </c>
      <c r="H505" s="20">
        <f t="shared" si="274"/>
        <v>0.14936834235625263</v>
      </c>
      <c r="I505" s="20">
        <f t="shared" si="274"/>
        <v>0.14413776653421412</v>
      </c>
      <c r="J505" s="20">
        <f t="shared" si="274"/>
        <v>0.13884447639886494</v>
      </c>
      <c r="K505" s="20">
        <f t="shared" si="274"/>
        <v>0.13348847195020519</v>
      </c>
      <c r="L505" s="20">
        <f t="shared" si="274"/>
        <v>0.12806975318823485</v>
      </c>
      <c r="M505" s="20">
        <f t="shared" si="274"/>
        <v>0.12258832011295386</v>
      </c>
      <c r="N505" s="20">
        <f t="shared" si="274"/>
        <v>0.11704417272436228</v>
      </c>
      <c r="O505" s="20">
        <f t="shared" si="274"/>
        <v>0.1114373110224601</v>
      </c>
      <c r="P505" s="20">
        <f t="shared" si="274"/>
        <v>0.1057677350072473</v>
      </c>
      <c r="Q505" s="20">
        <f t="shared" si="274"/>
        <v>0.10308676870006429</v>
      </c>
      <c r="R505" s="20">
        <f t="shared" si="274"/>
        <v>0.10042025199416436</v>
      </c>
      <c r="S505" s="20">
        <f t="shared" ref="S505:AJ505" si="275">+S496/S$74</f>
        <v>9.7768184889547555E-2</v>
      </c>
      <c r="T505" s="20">
        <f t="shared" si="275"/>
        <v>9.5130567386213824E-2</v>
      </c>
      <c r="U505" s="20">
        <f t="shared" si="275"/>
        <v>9.2507399484163172E-2</v>
      </c>
      <c r="V505" s="20">
        <f t="shared" si="275"/>
        <v>8.9898681183395682E-2</v>
      </c>
      <c r="W505" s="20">
        <f t="shared" si="275"/>
        <v>8.7304412483911242E-2</v>
      </c>
      <c r="X505" s="20">
        <f t="shared" si="275"/>
        <v>8.4724593385709909E-2</v>
      </c>
      <c r="Y505" s="20">
        <f t="shared" si="275"/>
        <v>8.2159223888791683E-2</v>
      </c>
      <c r="Z505" s="20">
        <f t="shared" si="275"/>
        <v>7.9608303993156548E-2</v>
      </c>
      <c r="AA505" s="20">
        <f t="shared" si="275"/>
        <v>7.6408637118863226E-2</v>
      </c>
      <c r="AB505" s="20">
        <f t="shared" si="275"/>
        <v>7.3250321765954668E-2</v>
      </c>
      <c r="AC505" s="20">
        <f t="shared" si="275"/>
        <v>7.0133357934430859E-2</v>
      </c>
      <c r="AD505" s="20">
        <f t="shared" si="275"/>
        <v>6.7057745624291787E-2</v>
      </c>
      <c r="AE505" s="20">
        <f t="shared" si="275"/>
        <v>6.402348483553745E-2</v>
      </c>
      <c r="AF505" s="20">
        <f t="shared" si="275"/>
        <v>6.1030575568167884E-2</v>
      </c>
      <c r="AG505" s="20">
        <f t="shared" si="275"/>
        <v>5.8079017822183047E-2</v>
      </c>
      <c r="AH505" s="20">
        <f t="shared" si="275"/>
        <v>5.5168811597582974E-2</v>
      </c>
      <c r="AI505" s="20">
        <f t="shared" si="275"/>
        <v>5.2299956894367616E-2</v>
      </c>
      <c r="AJ505" s="21">
        <f t="shared" si="275"/>
        <v>4.947245371253705E-2</v>
      </c>
    </row>
    <row r="506" spans="1:36" x14ac:dyDescent="0.3">
      <c r="A506" s="7" t="s">
        <v>504</v>
      </c>
      <c r="B506" s="55" t="s">
        <v>529</v>
      </c>
      <c r="C506" s="20">
        <f t="shared" si="269"/>
        <v>1.6252747994656404E-2</v>
      </c>
      <c r="D506" s="20">
        <f t="shared" ref="D506:R506" si="276">+D497/D$74</f>
        <v>1.6957980639564572E-2</v>
      </c>
      <c r="E506" s="20">
        <f t="shared" si="276"/>
        <v>1.758088034445484E-2</v>
      </c>
      <c r="F506" s="20">
        <f t="shared" si="276"/>
        <v>1.8620942111435754E-2</v>
      </c>
      <c r="G506" s="20">
        <f t="shared" si="276"/>
        <v>1.4925700825769736E-2</v>
      </c>
      <c r="H506" s="20">
        <f t="shared" si="276"/>
        <v>1.0091994648671609E-2</v>
      </c>
      <c r="I506" s="20">
        <f t="shared" si="276"/>
        <v>1.8331100098248138E-2</v>
      </c>
      <c r="J506" s="20">
        <f t="shared" si="276"/>
        <v>2.6599876257872482E-2</v>
      </c>
      <c r="K506" s="20">
        <f t="shared" si="276"/>
        <v>3.4898323127544678E-2</v>
      </c>
      <c r="L506" s="20">
        <f t="shared" si="276"/>
        <v>4.3226440707264675E-2</v>
      </c>
      <c r="M506" s="20">
        <f t="shared" si="276"/>
        <v>5.1584228997032459E-2</v>
      </c>
      <c r="N506" s="20">
        <f t="shared" si="276"/>
        <v>5.9971687996848128E-2</v>
      </c>
      <c r="O506" s="20">
        <f t="shared" si="276"/>
        <v>6.8388817706711597E-2</v>
      </c>
      <c r="P506" s="20">
        <f t="shared" si="276"/>
        <v>7.6835618126622873E-2</v>
      </c>
      <c r="Q506" s="20">
        <f t="shared" si="276"/>
        <v>7.9609519763689296E-2</v>
      </c>
      <c r="R506" s="20">
        <f t="shared" si="276"/>
        <v>8.242807455221042E-2</v>
      </c>
      <c r="S506" s="20">
        <f t="shared" ref="S506:AJ506" si="277">+S497/S$74</f>
        <v>8.5291282492186107E-2</v>
      </c>
      <c r="T506" s="20">
        <f t="shared" si="277"/>
        <v>8.8199143583616385E-2</v>
      </c>
      <c r="U506" s="20">
        <f t="shared" si="277"/>
        <v>9.1151657826501351E-2</v>
      </c>
      <c r="V506" s="20">
        <f t="shared" si="277"/>
        <v>9.414882522084092E-2</v>
      </c>
      <c r="W506" s="20">
        <f t="shared" si="277"/>
        <v>9.7190645766635164E-2</v>
      </c>
      <c r="X506" s="20">
        <f t="shared" si="277"/>
        <v>0.10027711946388396</v>
      </c>
      <c r="Y506" s="20">
        <f t="shared" si="277"/>
        <v>0.1034082463125874</v>
      </c>
      <c r="Z506" s="20">
        <f t="shared" si="277"/>
        <v>0.10658402631274545</v>
      </c>
      <c r="AA506" s="20">
        <f t="shared" si="277"/>
        <v>0.10393257747712355</v>
      </c>
      <c r="AB506" s="20">
        <f t="shared" si="277"/>
        <v>0.10123992887262866</v>
      </c>
      <c r="AC506" s="20">
        <f t="shared" si="277"/>
        <v>9.8506080499260795E-2</v>
      </c>
      <c r="AD506" s="20">
        <f t="shared" si="277"/>
        <v>9.5731032357019949E-2</v>
      </c>
      <c r="AE506" s="20">
        <f t="shared" si="277"/>
        <v>9.291478444590609E-2</v>
      </c>
      <c r="AF506" s="20">
        <f t="shared" si="277"/>
        <v>9.0057336765919233E-2</v>
      </c>
      <c r="AG506" s="20">
        <f t="shared" si="277"/>
        <v>8.7158689317059418E-2</v>
      </c>
      <c r="AH506" s="20">
        <f t="shared" si="277"/>
        <v>8.4218842099326563E-2</v>
      </c>
      <c r="AI506" s="20">
        <f t="shared" si="277"/>
        <v>8.1237795112720806E-2</v>
      </c>
      <c r="AJ506" s="21">
        <f t="shared" si="277"/>
        <v>7.8215548357242023E-2</v>
      </c>
    </row>
    <row r="507" spans="1:36" x14ac:dyDescent="0.3">
      <c r="A507" s="7" t="s">
        <v>505</v>
      </c>
      <c r="B507" s="55" t="s">
        <v>529</v>
      </c>
      <c r="C507" s="20">
        <f t="shared" si="269"/>
        <v>0.24897025600398062</v>
      </c>
      <c r="D507" s="20">
        <f t="shared" ref="D507:R507" si="278">+D498/D$74</f>
        <v>0.25189415834715029</v>
      </c>
      <c r="E507" s="20">
        <f t="shared" si="278"/>
        <v>0.24800622446927897</v>
      </c>
      <c r="F507" s="20">
        <f t="shared" si="278"/>
        <v>0.25929020292509125</v>
      </c>
      <c r="G507" s="20">
        <f t="shared" si="278"/>
        <v>0.25708276437531091</v>
      </c>
      <c r="H507" s="20">
        <f t="shared" si="278"/>
        <v>0.25728499470678068</v>
      </c>
      <c r="I507" s="20">
        <f t="shared" si="278"/>
        <v>0.26921696427621272</v>
      </c>
      <c r="J507" s="20">
        <f t="shared" si="278"/>
        <v>0.28091822619894058</v>
      </c>
      <c r="K507" s="20">
        <f t="shared" si="278"/>
        <v>0.29238878047496403</v>
      </c>
      <c r="L507" s="20">
        <f t="shared" si="278"/>
        <v>0.30362862710428329</v>
      </c>
      <c r="M507" s="20">
        <f t="shared" si="278"/>
        <v>0.31463776608689831</v>
      </c>
      <c r="N507" s="20">
        <f t="shared" si="278"/>
        <v>0.32541619742280897</v>
      </c>
      <c r="O507" s="20">
        <f t="shared" si="278"/>
        <v>0.33596392111201545</v>
      </c>
      <c r="P507" s="20">
        <f t="shared" si="278"/>
        <v>0.34628093715451769</v>
      </c>
      <c r="Q507" s="20">
        <f t="shared" si="278"/>
        <v>0.36906153766385813</v>
      </c>
      <c r="R507" s="20">
        <f t="shared" si="278"/>
        <v>0.39134285415097353</v>
      </c>
      <c r="S507" s="20">
        <f t="shared" ref="S507:AJ507" si="279">+S498/S$74</f>
        <v>0.41312488661586366</v>
      </c>
      <c r="T507" s="20">
        <f t="shared" si="279"/>
        <v>0.43440763505852864</v>
      </c>
      <c r="U507" s="20">
        <f t="shared" si="279"/>
        <v>0.45519109947896824</v>
      </c>
      <c r="V507" s="20">
        <f t="shared" si="279"/>
        <v>0.47547527987718269</v>
      </c>
      <c r="W507" s="20">
        <f t="shared" si="279"/>
        <v>0.49526017625317198</v>
      </c>
      <c r="X507" s="20">
        <f t="shared" si="279"/>
        <v>0.51454578860693601</v>
      </c>
      <c r="Y507" s="20">
        <f t="shared" si="279"/>
        <v>0.53333211693847471</v>
      </c>
      <c r="Z507" s="20">
        <f t="shared" si="279"/>
        <v>0.55161916124778843</v>
      </c>
      <c r="AA507" s="20">
        <f t="shared" si="279"/>
        <v>0.56785148507875294</v>
      </c>
      <c r="AB507" s="20">
        <f t="shared" si="279"/>
        <v>0.5840144030448533</v>
      </c>
      <c r="AC507" s="20">
        <f t="shared" si="279"/>
        <v>0.60010791514608952</v>
      </c>
      <c r="AD507" s="20">
        <f t="shared" si="279"/>
        <v>0.61613202138246126</v>
      </c>
      <c r="AE507" s="20">
        <f t="shared" si="279"/>
        <v>0.63208672175396863</v>
      </c>
      <c r="AF507" s="20">
        <f t="shared" si="279"/>
        <v>0.64797201626061174</v>
      </c>
      <c r="AG507" s="20">
        <f t="shared" si="279"/>
        <v>0.6637879049023907</v>
      </c>
      <c r="AH507" s="20">
        <f t="shared" si="279"/>
        <v>0.67953438767930541</v>
      </c>
      <c r="AI507" s="20">
        <f t="shared" si="279"/>
        <v>0.69521146459135552</v>
      </c>
      <c r="AJ507" s="21">
        <f t="shared" si="279"/>
        <v>0.7108191356385416</v>
      </c>
    </row>
    <row r="508" spans="1:36" x14ac:dyDescent="0.3">
      <c r="A508" s="7" t="s">
        <v>508</v>
      </c>
      <c r="B508" s="55" t="s">
        <v>529</v>
      </c>
      <c r="C508" s="20">
        <f t="shared" si="269"/>
        <v>0</v>
      </c>
      <c r="D508" s="20">
        <f t="shared" ref="D508:AJ508" si="280">+D499/D$74</f>
        <v>0</v>
      </c>
      <c r="E508" s="20">
        <f t="shared" si="280"/>
        <v>0</v>
      </c>
      <c r="F508" s="20">
        <f t="shared" si="280"/>
        <v>0</v>
      </c>
      <c r="G508" s="20">
        <f t="shared" si="280"/>
        <v>0</v>
      </c>
      <c r="H508" s="20">
        <f t="shared" si="280"/>
        <v>0</v>
      </c>
      <c r="I508" s="20">
        <f t="shared" si="280"/>
        <v>3.0482985537754419E-4</v>
      </c>
      <c r="J508" s="20">
        <f t="shared" si="280"/>
        <v>5.9887119301183737E-4</v>
      </c>
      <c r="K508" s="20">
        <f t="shared" si="280"/>
        <v>8.8212401290287991E-4</v>
      </c>
      <c r="L508" s="20">
        <f t="shared" si="280"/>
        <v>1.1545883150506713E-3</v>
      </c>
      <c r="M508" s="20">
        <f t="shared" si="280"/>
        <v>1.4162640994552116E-3</v>
      </c>
      <c r="N508" s="20">
        <f t="shared" si="280"/>
        <v>1.6671513661165019E-3</v>
      </c>
      <c r="O508" s="20">
        <f t="shared" si="280"/>
        <v>1.9072501150345404E-3</v>
      </c>
      <c r="P508" s="20">
        <f t="shared" si="280"/>
        <v>2.1365603462093282E-3</v>
      </c>
      <c r="Q508" s="20">
        <f t="shared" si="280"/>
        <v>5.3991431903032752E-3</v>
      </c>
      <c r="R508" s="20">
        <f t="shared" si="280"/>
        <v>8.485952795441648E-3</v>
      </c>
      <c r="S508" s="20">
        <f t="shared" si="280"/>
        <v>1.1396989161624448E-2</v>
      </c>
      <c r="T508" s="20">
        <f t="shared" si="280"/>
        <v>1.4132252288851678E-2</v>
      </c>
      <c r="U508" s="20">
        <f t="shared" si="280"/>
        <v>1.6691742177123329E-2</v>
      </c>
      <c r="V508" s="20">
        <f t="shared" si="280"/>
        <v>1.907545882643941E-2</v>
      </c>
      <c r="W508" s="20">
        <f t="shared" si="280"/>
        <v>2.128340223679992E-2</v>
      </c>
      <c r="X508" s="20">
        <f t="shared" si="280"/>
        <v>2.3315572408204848E-2</v>
      </c>
      <c r="Y508" s="20">
        <f t="shared" si="280"/>
        <v>2.5171969340654216E-2</v>
      </c>
      <c r="Z508" s="20">
        <f t="shared" si="280"/>
        <v>2.6852593034148001E-2</v>
      </c>
      <c r="AA508" s="20">
        <f t="shared" si="280"/>
        <v>2.9196084221141401E-2</v>
      </c>
      <c r="AB508" s="20">
        <f t="shared" si="280"/>
        <v>3.1440088937162103E-2</v>
      </c>
      <c r="AC508" s="20">
        <f t="shared" si="280"/>
        <v>3.3584607182210111E-2</v>
      </c>
      <c r="AD508" s="20">
        <f t="shared" si="280"/>
        <v>3.5629638956285438E-2</v>
      </c>
      <c r="AE508" s="20">
        <f t="shared" si="280"/>
        <v>3.7575184259388057E-2</v>
      </c>
      <c r="AF508" s="20">
        <f t="shared" si="280"/>
        <v>3.9421243091517989E-2</v>
      </c>
      <c r="AG508" s="20">
        <f t="shared" si="280"/>
        <v>4.1167815452675227E-2</v>
      </c>
      <c r="AH508" s="20">
        <f t="shared" si="280"/>
        <v>4.2814901342859771E-2</v>
      </c>
      <c r="AI508" s="20">
        <f t="shared" si="280"/>
        <v>4.436250076207162E-2</v>
      </c>
      <c r="AJ508" s="21">
        <f t="shared" si="280"/>
        <v>4.5810613710310782E-2</v>
      </c>
    </row>
    <row r="509" spans="1:36" x14ac:dyDescent="0.3">
      <c r="A509" s="7" t="s">
        <v>509</v>
      </c>
      <c r="B509" s="80" t="s">
        <v>529</v>
      </c>
      <c r="C509" s="20">
        <f t="shared" si="269"/>
        <v>5.2005568930424554E-3</v>
      </c>
      <c r="D509" s="20">
        <f t="shared" ref="D509:AJ509" si="281">+D500/D$74</f>
        <v>5.5623145726422605E-3</v>
      </c>
      <c r="E509" s="20">
        <f t="shared" si="281"/>
        <v>5.6430026272356925E-3</v>
      </c>
      <c r="F509" s="20">
        <f t="shared" si="281"/>
        <v>6.3597174466157903E-3</v>
      </c>
      <c r="G509" s="20">
        <f t="shared" si="281"/>
        <v>6.5061659401193031E-3</v>
      </c>
      <c r="H509" s="20">
        <f t="shared" si="281"/>
        <v>6.629900996877592E-3</v>
      </c>
      <c r="I509" s="20">
        <f t="shared" si="281"/>
        <v>7.9447748572886809E-3</v>
      </c>
      <c r="J509" s="20">
        <f t="shared" si="281"/>
        <v>9.3039142795357712E-3</v>
      </c>
      <c r="K509" s="20">
        <f t="shared" si="281"/>
        <v>1.0707319263618858E-2</v>
      </c>
      <c r="L509" s="20">
        <f t="shared" si="281"/>
        <v>1.2154989809537945E-2</v>
      </c>
      <c r="M509" s="20">
        <f t="shared" si="281"/>
        <v>1.3646925917293032E-2</v>
      </c>
      <c r="N509" s="20">
        <f t="shared" si="281"/>
        <v>1.5183127586884122E-2</v>
      </c>
      <c r="O509" s="20">
        <f t="shared" si="281"/>
        <v>1.6763594818311214E-2</v>
      </c>
      <c r="P509" s="20">
        <f t="shared" si="281"/>
        <v>1.8388327611574301E-2</v>
      </c>
      <c r="Q509" s="20">
        <f t="shared" si="281"/>
        <v>1.9628296942868519E-2</v>
      </c>
      <c r="R509" s="20">
        <f t="shared" si="281"/>
        <v>2.0884759301980534E-2</v>
      </c>
      <c r="S509" s="20">
        <f t="shared" si="281"/>
        <v>2.2157714688910337E-2</v>
      </c>
      <c r="T509" s="20">
        <f t="shared" si="281"/>
        <v>2.3447163103657933E-2</v>
      </c>
      <c r="U509" s="20">
        <f t="shared" si="281"/>
        <v>2.4753104546223325E-2</v>
      </c>
      <c r="V509" s="20">
        <f t="shared" si="281"/>
        <v>2.6075539016606513E-2</v>
      </c>
      <c r="W509" s="20">
        <f t="shared" si="281"/>
        <v>2.7414466514807494E-2</v>
      </c>
      <c r="X509" s="20">
        <f t="shared" si="281"/>
        <v>2.8769887040826267E-2</v>
      </c>
      <c r="Y509" s="20">
        <f t="shared" si="281"/>
        <v>3.0141800594662833E-2</v>
      </c>
      <c r="Z509" s="20">
        <f t="shared" si="281"/>
        <v>3.1530207176317195E-2</v>
      </c>
      <c r="AA509" s="20">
        <f t="shared" si="281"/>
        <v>3.3216174059357118E-2</v>
      </c>
      <c r="AB509" s="20">
        <f t="shared" si="281"/>
        <v>3.4917534823311086E-2</v>
      </c>
      <c r="AC509" s="20">
        <f t="shared" si="281"/>
        <v>3.66342894681791E-2</v>
      </c>
      <c r="AD509" s="20">
        <f t="shared" si="281"/>
        <v>3.8366437993961139E-2</v>
      </c>
      <c r="AE509" s="20">
        <f t="shared" si="281"/>
        <v>4.0113980400657216E-2</v>
      </c>
      <c r="AF509" s="20">
        <f t="shared" si="281"/>
        <v>4.1876916688267339E-2</v>
      </c>
      <c r="AG509" s="20">
        <f t="shared" si="281"/>
        <v>4.3655246856791508E-2</v>
      </c>
      <c r="AH509" s="20">
        <f t="shared" si="281"/>
        <v>4.5448970906229715E-2</v>
      </c>
      <c r="AI509" s="20">
        <f t="shared" si="281"/>
        <v>4.7258088836581946E-2</v>
      </c>
      <c r="AJ509" s="21">
        <f t="shared" si="281"/>
        <v>4.9082600647848224E-2</v>
      </c>
    </row>
    <row r="510" spans="1:36" x14ac:dyDescent="0.3">
      <c r="A510" s="11" t="s">
        <v>510</v>
      </c>
      <c r="B510" s="78" t="s">
        <v>529</v>
      </c>
      <c r="C510" s="23">
        <f>+SUM(C502:C509)</f>
        <v>0.99999999999999989</v>
      </c>
      <c r="D510" s="23">
        <f t="shared" ref="D510:AJ510" si="282">+SUM(D502:D509)</f>
        <v>1.0000000000000002</v>
      </c>
      <c r="E510" s="23">
        <f t="shared" si="282"/>
        <v>0.99999999999999978</v>
      </c>
      <c r="F510" s="23">
        <f t="shared" si="282"/>
        <v>1.0000000000000004</v>
      </c>
      <c r="G510" s="23">
        <f t="shared" si="282"/>
        <v>1.0000000000000002</v>
      </c>
      <c r="H510" s="23">
        <f t="shared" si="282"/>
        <v>0.99999999999999989</v>
      </c>
      <c r="I510" s="23">
        <f t="shared" si="282"/>
        <v>0.99999999999999989</v>
      </c>
      <c r="J510" s="23">
        <f t="shared" si="282"/>
        <v>1</v>
      </c>
      <c r="K510" s="23">
        <f t="shared" si="282"/>
        <v>1.0000000000000002</v>
      </c>
      <c r="L510" s="23">
        <f t="shared" si="282"/>
        <v>1</v>
      </c>
      <c r="M510" s="23">
        <f t="shared" si="282"/>
        <v>0.99999999999999978</v>
      </c>
      <c r="N510" s="23">
        <f t="shared" si="282"/>
        <v>1.0000000000000002</v>
      </c>
      <c r="O510" s="23">
        <f t="shared" si="282"/>
        <v>1</v>
      </c>
      <c r="P510" s="23">
        <f t="shared" si="282"/>
        <v>1.0000000000000002</v>
      </c>
      <c r="Q510" s="23">
        <f t="shared" si="282"/>
        <v>1</v>
      </c>
      <c r="R510" s="23">
        <f t="shared" si="282"/>
        <v>1.0000000000000002</v>
      </c>
      <c r="S510" s="23">
        <f t="shared" si="282"/>
        <v>1</v>
      </c>
      <c r="T510" s="23">
        <f t="shared" si="282"/>
        <v>1.0000000000000002</v>
      </c>
      <c r="U510" s="23">
        <f t="shared" si="282"/>
        <v>1</v>
      </c>
      <c r="V510" s="23">
        <f t="shared" si="282"/>
        <v>1</v>
      </c>
      <c r="W510" s="23">
        <f t="shared" si="282"/>
        <v>1</v>
      </c>
      <c r="X510" s="23">
        <f t="shared" si="282"/>
        <v>1</v>
      </c>
      <c r="Y510" s="23">
        <f t="shared" si="282"/>
        <v>1</v>
      </c>
      <c r="Z510" s="23">
        <f t="shared" si="282"/>
        <v>1</v>
      </c>
      <c r="AA510" s="23">
        <f t="shared" si="282"/>
        <v>0.99999999999999978</v>
      </c>
      <c r="AB510" s="23">
        <f t="shared" si="282"/>
        <v>0.99999999999999989</v>
      </c>
      <c r="AC510" s="23">
        <f t="shared" si="282"/>
        <v>1.0000000000000002</v>
      </c>
      <c r="AD510" s="23">
        <f t="shared" si="282"/>
        <v>1.0000000000000002</v>
      </c>
      <c r="AE510" s="23">
        <f t="shared" si="282"/>
        <v>1</v>
      </c>
      <c r="AF510" s="23">
        <f t="shared" si="282"/>
        <v>0.99999999999999989</v>
      </c>
      <c r="AG510" s="23">
        <f t="shared" si="282"/>
        <v>1</v>
      </c>
      <c r="AH510" s="23">
        <f t="shared" si="282"/>
        <v>1.0000000000000002</v>
      </c>
      <c r="AI510" s="23">
        <f t="shared" si="282"/>
        <v>1</v>
      </c>
      <c r="AJ510" s="24">
        <f t="shared" si="282"/>
        <v>1.0000000000000002</v>
      </c>
    </row>
    <row r="511" spans="1:36" x14ac:dyDescent="0.3">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row>
    <row r="512" spans="1:36" x14ac:dyDescent="0.3">
      <c r="A512" s="16" t="s">
        <v>386</v>
      </c>
      <c r="B512" s="54" t="s">
        <v>526</v>
      </c>
      <c r="C512" s="222">
        <v>94.6</v>
      </c>
      <c r="D512" s="222">
        <v>94.6</v>
      </c>
      <c r="E512" s="222">
        <v>94.6</v>
      </c>
      <c r="F512" s="222">
        <v>94.6</v>
      </c>
      <c r="G512" s="222">
        <v>94.6</v>
      </c>
      <c r="H512" s="222">
        <v>94.6</v>
      </c>
      <c r="I512" s="222">
        <v>94.6</v>
      </c>
      <c r="J512" s="222">
        <v>94.6</v>
      </c>
      <c r="K512" s="222">
        <v>94.6</v>
      </c>
      <c r="L512" s="222">
        <v>94.6</v>
      </c>
      <c r="M512" s="222">
        <v>94.6</v>
      </c>
      <c r="N512" s="222">
        <v>94.6</v>
      </c>
      <c r="O512" s="222">
        <v>94.6</v>
      </c>
      <c r="P512" s="222">
        <v>94.6</v>
      </c>
      <c r="Q512" s="222">
        <v>94.6</v>
      </c>
      <c r="R512" s="222">
        <v>94.6</v>
      </c>
      <c r="S512" s="222">
        <v>94.6</v>
      </c>
      <c r="T512" s="222">
        <v>94.6</v>
      </c>
      <c r="U512" s="222">
        <v>94.6</v>
      </c>
      <c r="V512" s="222">
        <v>94.6</v>
      </c>
      <c r="W512" s="222">
        <v>94.6</v>
      </c>
      <c r="X512" s="222">
        <v>94.6</v>
      </c>
      <c r="Y512" s="222">
        <v>94.6</v>
      </c>
      <c r="Z512" s="222">
        <v>94.6</v>
      </c>
      <c r="AA512" s="222">
        <v>94.6</v>
      </c>
      <c r="AB512" s="222">
        <v>94.6</v>
      </c>
      <c r="AC512" s="222">
        <v>94.6</v>
      </c>
      <c r="AD512" s="222">
        <v>94.6</v>
      </c>
      <c r="AE512" s="222">
        <v>94.6</v>
      </c>
      <c r="AF512" s="222">
        <v>94.6</v>
      </c>
      <c r="AG512" s="222">
        <v>94.6</v>
      </c>
      <c r="AH512" s="222">
        <v>94.6</v>
      </c>
      <c r="AI512" s="222">
        <v>94.6</v>
      </c>
      <c r="AJ512" s="223">
        <v>94.6</v>
      </c>
    </row>
    <row r="513" spans="1:36" x14ac:dyDescent="0.3">
      <c r="A513" s="7" t="s">
        <v>387</v>
      </c>
      <c r="B513" s="55" t="s">
        <v>526</v>
      </c>
      <c r="C513" s="225">
        <v>73.3</v>
      </c>
      <c r="D513" s="225">
        <v>73.3</v>
      </c>
      <c r="E513" s="225">
        <v>73.3</v>
      </c>
      <c r="F513" s="225">
        <v>73.3</v>
      </c>
      <c r="G513" s="225">
        <v>73.3</v>
      </c>
      <c r="H513" s="225">
        <v>73.3</v>
      </c>
      <c r="I513" s="225">
        <v>73.3</v>
      </c>
      <c r="J513" s="225">
        <v>73.3</v>
      </c>
      <c r="K513" s="225">
        <v>73.3</v>
      </c>
      <c r="L513" s="225">
        <v>73.3</v>
      </c>
      <c r="M513" s="225">
        <v>73.3</v>
      </c>
      <c r="N513" s="225">
        <v>73.3</v>
      </c>
      <c r="O513" s="225">
        <v>73.3</v>
      </c>
      <c r="P513" s="225">
        <v>73.3</v>
      </c>
      <c r="Q513" s="225">
        <v>73.3</v>
      </c>
      <c r="R513" s="225">
        <v>73.3</v>
      </c>
      <c r="S513" s="225">
        <v>73.3</v>
      </c>
      <c r="T513" s="225">
        <v>73.3</v>
      </c>
      <c r="U513" s="225">
        <v>73.3</v>
      </c>
      <c r="V513" s="225">
        <v>73.3</v>
      </c>
      <c r="W513" s="225">
        <v>73.3</v>
      </c>
      <c r="X513" s="225">
        <v>73.3</v>
      </c>
      <c r="Y513" s="225">
        <v>73.3</v>
      </c>
      <c r="Z513" s="225">
        <v>73.3</v>
      </c>
      <c r="AA513" s="225">
        <v>73.3</v>
      </c>
      <c r="AB513" s="225">
        <v>73.3</v>
      </c>
      <c r="AC513" s="225">
        <v>73.3</v>
      </c>
      <c r="AD513" s="225">
        <v>73.3</v>
      </c>
      <c r="AE513" s="225">
        <v>73.3</v>
      </c>
      <c r="AF513" s="225">
        <v>73.3</v>
      </c>
      <c r="AG513" s="225">
        <v>73.3</v>
      </c>
      <c r="AH513" s="225">
        <v>73.3</v>
      </c>
      <c r="AI513" s="225">
        <v>73.3</v>
      </c>
      <c r="AJ513" s="226">
        <v>73.3</v>
      </c>
    </row>
    <row r="514" spans="1:36" x14ac:dyDescent="0.3">
      <c r="A514" s="7" t="s">
        <v>388</v>
      </c>
      <c r="B514" s="55" t="s">
        <v>526</v>
      </c>
      <c r="C514" s="225">
        <v>56.1</v>
      </c>
      <c r="D514" s="225">
        <v>56.1</v>
      </c>
      <c r="E514" s="225">
        <v>56.1</v>
      </c>
      <c r="F514" s="225">
        <v>56.1</v>
      </c>
      <c r="G514" s="225">
        <v>56.1</v>
      </c>
      <c r="H514" s="225">
        <v>56.1</v>
      </c>
      <c r="I514" s="225">
        <v>56.1</v>
      </c>
      <c r="J514" s="225">
        <v>56.1</v>
      </c>
      <c r="K514" s="225">
        <v>56.1</v>
      </c>
      <c r="L514" s="225">
        <v>56.1</v>
      </c>
      <c r="M514" s="225">
        <v>56.1</v>
      </c>
      <c r="N514" s="225">
        <v>56.1</v>
      </c>
      <c r="O514" s="225">
        <v>56.1</v>
      </c>
      <c r="P514" s="225">
        <v>56.1</v>
      </c>
      <c r="Q514" s="225">
        <v>56.1</v>
      </c>
      <c r="R514" s="225">
        <v>56.1</v>
      </c>
      <c r="S514" s="225">
        <v>56.1</v>
      </c>
      <c r="T514" s="225">
        <v>56.1</v>
      </c>
      <c r="U514" s="225">
        <v>56.1</v>
      </c>
      <c r="V514" s="225">
        <v>56.1</v>
      </c>
      <c r="W514" s="225">
        <v>56.1</v>
      </c>
      <c r="X514" s="225">
        <v>56.1</v>
      </c>
      <c r="Y514" s="225">
        <v>56.1</v>
      </c>
      <c r="Z514" s="225">
        <v>56.1</v>
      </c>
      <c r="AA514" s="225">
        <v>56.1</v>
      </c>
      <c r="AB514" s="225">
        <v>56.1</v>
      </c>
      <c r="AC514" s="225">
        <v>56.1</v>
      </c>
      <c r="AD514" s="225">
        <v>56.1</v>
      </c>
      <c r="AE514" s="225">
        <v>56.1</v>
      </c>
      <c r="AF514" s="225">
        <v>56.1</v>
      </c>
      <c r="AG514" s="225">
        <v>56.1</v>
      </c>
      <c r="AH514" s="225">
        <v>56.1</v>
      </c>
      <c r="AI514" s="225">
        <v>56.1</v>
      </c>
      <c r="AJ514" s="226">
        <v>56.1</v>
      </c>
    </row>
    <row r="515" spans="1:36" x14ac:dyDescent="0.3">
      <c r="A515" s="7" t="s">
        <v>389</v>
      </c>
      <c r="B515" s="55" t="s">
        <v>526</v>
      </c>
      <c r="C515" s="225">
        <f t="shared" ref="C515:AJ515" si="283">+(112+100)/2</f>
        <v>106</v>
      </c>
      <c r="D515" s="225">
        <f t="shared" si="283"/>
        <v>106</v>
      </c>
      <c r="E515" s="225">
        <f t="shared" si="283"/>
        <v>106</v>
      </c>
      <c r="F515" s="225">
        <f t="shared" si="283"/>
        <v>106</v>
      </c>
      <c r="G515" s="225">
        <f t="shared" si="283"/>
        <v>106</v>
      </c>
      <c r="H515" s="225">
        <f t="shared" si="283"/>
        <v>106</v>
      </c>
      <c r="I515" s="225">
        <f t="shared" si="283"/>
        <v>106</v>
      </c>
      <c r="J515" s="225">
        <f t="shared" si="283"/>
        <v>106</v>
      </c>
      <c r="K515" s="225">
        <f t="shared" si="283"/>
        <v>106</v>
      </c>
      <c r="L515" s="225">
        <f t="shared" si="283"/>
        <v>106</v>
      </c>
      <c r="M515" s="225">
        <f t="shared" si="283"/>
        <v>106</v>
      </c>
      <c r="N515" s="225">
        <f t="shared" si="283"/>
        <v>106</v>
      </c>
      <c r="O515" s="225">
        <f t="shared" si="283"/>
        <v>106</v>
      </c>
      <c r="P515" s="225">
        <f t="shared" si="283"/>
        <v>106</v>
      </c>
      <c r="Q515" s="225">
        <f t="shared" si="283"/>
        <v>106</v>
      </c>
      <c r="R515" s="225">
        <f t="shared" si="283"/>
        <v>106</v>
      </c>
      <c r="S515" s="225">
        <f t="shared" si="283"/>
        <v>106</v>
      </c>
      <c r="T515" s="225">
        <f t="shared" si="283"/>
        <v>106</v>
      </c>
      <c r="U515" s="225">
        <f t="shared" si="283"/>
        <v>106</v>
      </c>
      <c r="V515" s="225">
        <f t="shared" si="283"/>
        <v>106</v>
      </c>
      <c r="W515" s="225">
        <f t="shared" si="283"/>
        <v>106</v>
      </c>
      <c r="X515" s="225">
        <f t="shared" si="283"/>
        <v>106</v>
      </c>
      <c r="Y515" s="225">
        <f t="shared" si="283"/>
        <v>106</v>
      </c>
      <c r="Z515" s="225">
        <f t="shared" si="283"/>
        <v>106</v>
      </c>
      <c r="AA515" s="225">
        <f t="shared" si="283"/>
        <v>106</v>
      </c>
      <c r="AB515" s="225">
        <f t="shared" si="283"/>
        <v>106</v>
      </c>
      <c r="AC515" s="225">
        <f t="shared" si="283"/>
        <v>106</v>
      </c>
      <c r="AD515" s="225">
        <f t="shared" si="283"/>
        <v>106</v>
      </c>
      <c r="AE515" s="225">
        <f t="shared" si="283"/>
        <v>106</v>
      </c>
      <c r="AF515" s="225">
        <f t="shared" si="283"/>
        <v>106</v>
      </c>
      <c r="AG515" s="225">
        <f t="shared" si="283"/>
        <v>106</v>
      </c>
      <c r="AH515" s="225">
        <f t="shared" si="283"/>
        <v>106</v>
      </c>
      <c r="AI515" s="225">
        <f t="shared" si="283"/>
        <v>106</v>
      </c>
      <c r="AJ515" s="226">
        <f t="shared" si="283"/>
        <v>106</v>
      </c>
    </row>
    <row r="516" spans="1:36" x14ac:dyDescent="0.3">
      <c r="A516" s="11" t="s">
        <v>390</v>
      </c>
      <c r="B516" s="56" t="s">
        <v>526</v>
      </c>
      <c r="C516" s="229">
        <v>65.646000000000001</v>
      </c>
      <c r="D516" s="229">
        <f>+($AJ$516-$C$516)*(D2-$C$2)/($AJ$2-$C$2)+$C$516</f>
        <v>63.656727272727274</v>
      </c>
      <c r="E516" s="229">
        <f t="shared" ref="E516:AI516" si="284">+($AJ$516-$C$516)*(E2-$C$2)/($AJ$2-$C$2)+$C$516</f>
        <v>61.667454545454547</v>
      </c>
      <c r="F516" s="229">
        <f t="shared" si="284"/>
        <v>59.67818181818182</v>
      </c>
      <c r="G516" s="229">
        <f t="shared" si="284"/>
        <v>57.688909090909092</v>
      </c>
      <c r="H516" s="229">
        <f t="shared" si="284"/>
        <v>55.699636363636365</v>
      </c>
      <c r="I516" s="229">
        <f t="shared" si="284"/>
        <v>53.710363636363638</v>
      </c>
      <c r="J516" s="229">
        <f t="shared" si="284"/>
        <v>51.721090909090911</v>
      </c>
      <c r="K516" s="229">
        <f t="shared" si="284"/>
        <v>49.731818181818184</v>
      </c>
      <c r="L516" s="229">
        <f t="shared" si="284"/>
        <v>47.742545454545457</v>
      </c>
      <c r="M516" s="229">
        <f t="shared" si="284"/>
        <v>45.75327272727273</v>
      </c>
      <c r="N516" s="229">
        <f t="shared" si="284"/>
        <v>43.763999999999996</v>
      </c>
      <c r="O516" s="229">
        <f t="shared" si="284"/>
        <v>41.774727272727276</v>
      </c>
      <c r="P516" s="229">
        <f t="shared" si="284"/>
        <v>39.785454545454542</v>
      </c>
      <c r="Q516" s="229">
        <f t="shared" si="284"/>
        <v>37.796181818181822</v>
      </c>
      <c r="R516" s="229">
        <f t="shared" si="284"/>
        <v>35.806909090909087</v>
      </c>
      <c r="S516" s="229">
        <f t="shared" si="284"/>
        <v>33.817636363636367</v>
      </c>
      <c r="T516" s="229">
        <f t="shared" si="284"/>
        <v>31.82836363636364</v>
      </c>
      <c r="U516" s="229">
        <f t="shared" si="284"/>
        <v>29.839090909090913</v>
      </c>
      <c r="V516" s="229">
        <f t="shared" si="284"/>
        <v>27.849818181818179</v>
      </c>
      <c r="W516" s="229">
        <f t="shared" si="284"/>
        <v>25.860545454545452</v>
      </c>
      <c r="X516" s="229">
        <f t="shared" si="284"/>
        <v>23.871272727272725</v>
      </c>
      <c r="Y516" s="229">
        <f t="shared" si="284"/>
        <v>21.881999999999998</v>
      </c>
      <c r="Z516" s="229">
        <f t="shared" si="284"/>
        <v>19.892727272727278</v>
      </c>
      <c r="AA516" s="229">
        <f t="shared" si="284"/>
        <v>17.903454545454551</v>
      </c>
      <c r="AB516" s="229">
        <f t="shared" si="284"/>
        <v>15.914181818181817</v>
      </c>
      <c r="AC516" s="229">
        <f t="shared" si="284"/>
        <v>13.92490909090909</v>
      </c>
      <c r="AD516" s="229">
        <f t="shared" si="284"/>
        <v>11.935636363636362</v>
      </c>
      <c r="AE516" s="229">
        <f t="shared" si="284"/>
        <v>9.9463636363636354</v>
      </c>
      <c r="AF516" s="229">
        <f t="shared" si="284"/>
        <v>7.9570909090909154</v>
      </c>
      <c r="AG516" s="229">
        <f t="shared" si="284"/>
        <v>5.9678181818181812</v>
      </c>
      <c r="AH516" s="229">
        <f t="shared" si="284"/>
        <v>3.9785454545454542</v>
      </c>
      <c r="AI516" s="229">
        <f t="shared" si="284"/>
        <v>1.9892727272727271</v>
      </c>
      <c r="AJ516" s="230">
        <v>0</v>
      </c>
    </row>
    <row r="518" spans="1:36" x14ac:dyDescent="0.3">
      <c r="A518" s="16" t="s">
        <v>391</v>
      </c>
      <c r="B518" s="54" t="s">
        <v>529</v>
      </c>
      <c r="C518" s="17">
        <f>+C493*C512</f>
        <v>1376466.7977353933</v>
      </c>
      <c r="D518" s="17">
        <f t="shared" ref="D518:E518" si="285">+D493*D512</f>
        <v>1185838.8269140087</v>
      </c>
      <c r="E518" s="17">
        <f t="shared" si="285"/>
        <v>1198931.8425741151</v>
      </c>
      <c r="F518" s="17">
        <f t="shared" ref="F518:AJ518" si="286">+F493*F512</f>
        <v>1266227.2793874505</v>
      </c>
      <c r="G518" s="17">
        <f t="shared" si="286"/>
        <v>1088839.6830978815</v>
      </c>
      <c r="H518" s="17">
        <f t="shared" si="286"/>
        <v>1178760.7015185186</v>
      </c>
      <c r="I518" s="17">
        <f t="shared" si="286"/>
        <v>1135585.4093532765</v>
      </c>
      <c r="J518" s="17">
        <f t="shared" si="286"/>
        <v>995707.38141507225</v>
      </c>
      <c r="K518" s="17">
        <f t="shared" si="286"/>
        <v>849202.28352008702</v>
      </c>
      <c r="L518" s="17">
        <f t="shared" si="286"/>
        <v>696815.78834837175</v>
      </c>
      <c r="M518" s="17">
        <f t="shared" si="286"/>
        <v>539506.7081216831</v>
      </c>
      <c r="N518" s="17">
        <f t="shared" si="286"/>
        <v>377653.02722628025</v>
      </c>
      <c r="O518" s="17">
        <f t="shared" si="286"/>
        <v>211839.51822321079</v>
      </c>
      <c r="P518" s="17">
        <f t="shared" si="286"/>
        <v>42630.048446182045</v>
      </c>
      <c r="Q518" s="17">
        <f t="shared" si="286"/>
        <v>45386.906753484669</v>
      </c>
      <c r="R518" s="17">
        <f t="shared" si="286"/>
        <v>48144.031550612614</v>
      </c>
      <c r="S518" s="17">
        <f t="shared" si="286"/>
        <v>50892.595606671253</v>
      </c>
      <c r="T518" s="17">
        <f t="shared" si="286"/>
        <v>53622.114798306306</v>
      </c>
      <c r="U518" s="17">
        <f t="shared" si="286"/>
        <v>56334.119098595853</v>
      </c>
      <c r="V518" s="17">
        <f t="shared" si="286"/>
        <v>59027.925404474285</v>
      </c>
      <c r="W518" s="17">
        <f t="shared" si="286"/>
        <v>61690.193856241167</v>
      </c>
      <c r="X518" s="17">
        <f t="shared" si="286"/>
        <v>64317.144056643156</v>
      </c>
      <c r="Y518" s="17">
        <f t="shared" si="286"/>
        <v>66903.74499083987</v>
      </c>
      <c r="Z518" s="17">
        <f t="shared" si="286"/>
        <v>69445.590545934596</v>
      </c>
      <c r="AA518" s="17">
        <f t="shared" si="286"/>
        <v>71272.610863771086</v>
      </c>
      <c r="AB518" s="17">
        <f t="shared" si="286"/>
        <v>73054.574359920138</v>
      </c>
      <c r="AC518" s="17">
        <f t="shared" si="286"/>
        <v>74790.251106668889</v>
      </c>
      <c r="AD518" s="17">
        <f t="shared" si="286"/>
        <v>76475.823088845122</v>
      </c>
      <c r="AE518" s="17">
        <f t="shared" si="286"/>
        <v>78107.742521171385</v>
      </c>
      <c r="AF518" s="17">
        <f t="shared" si="286"/>
        <v>79687.199205075434</v>
      </c>
      <c r="AG518" s="17">
        <f t="shared" si="286"/>
        <v>81211.171963067056</v>
      </c>
      <c r="AH518" s="17">
        <f t="shared" si="286"/>
        <v>82679.522855239062</v>
      </c>
      <c r="AI518" s="17">
        <f t="shared" si="286"/>
        <v>84088.868921936097</v>
      </c>
      <c r="AJ518" s="34">
        <f t="shared" si="286"/>
        <v>85440.982096748063</v>
      </c>
    </row>
    <row r="519" spans="1:36" x14ac:dyDescent="0.3">
      <c r="A519" s="7" t="s">
        <v>392</v>
      </c>
      <c r="B519" s="55" t="s">
        <v>529</v>
      </c>
      <c r="C519" s="3">
        <f>+C494*C513</f>
        <v>26141585.702467456</v>
      </c>
      <c r="D519" s="3">
        <f t="shared" ref="D519:AJ519" si="287">+D494*D513</f>
        <v>25319679.884962004</v>
      </c>
      <c r="E519" s="3">
        <f t="shared" si="287"/>
        <v>26132964.272610053</v>
      </c>
      <c r="F519" s="3">
        <f t="shared" si="287"/>
        <v>22925829.452083901</v>
      </c>
      <c r="G519" s="3">
        <f t="shared" si="287"/>
        <v>23571583.670812413</v>
      </c>
      <c r="H519" s="3">
        <f t="shared" si="287"/>
        <v>24959844.902129553</v>
      </c>
      <c r="I519" s="3">
        <f t="shared" si="287"/>
        <v>26227600.926396295</v>
      </c>
      <c r="J519" s="3">
        <f t="shared" si="287"/>
        <v>25535171.067417827</v>
      </c>
      <c r="K519" s="3">
        <f t="shared" si="287"/>
        <v>24780412.514695283</v>
      </c>
      <c r="L519" s="3">
        <f t="shared" si="287"/>
        <v>23969878.221082818</v>
      </c>
      <c r="M519" s="3">
        <f t="shared" si="287"/>
        <v>23120016.457934488</v>
      </c>
      <c r="N519" s="3">
        <f t="shared" si="287"/>
        <v>22229454.963065233</v>
      </c>
      <c r="O519" s="3">
        <f t="shared" si="287"/>
        <v>21303228.460415896</v>
      </c>
      <c r="P519" s="3">
        <f t="shared" si="287"/>
        <v>20346123.283343066</v>
      </c>
      <c r="Q519" s="3">
        <f t="shared" si="287"/>
        <v>19286767.496315543</v>
      </c>
      <c r="R519" s="3">
        <f t="shared" si="287"/>
        <v>18136791.303605132</v>
      </c>
      <c r="S519" s="3">
        <f t="shared" si="287"/>
        <v>16911420.819552779</v>
      </c>
      <c r="T519" s="3">
        <f t="shared" si="287"/>
        <v>15624905.030965762</v>
      </c>
      <c r="U519" s="3">
        <f t="shared" si="287"/>
        <v>14294225.064245226</v>
      </c>
      <c r="V519" s="3">
        <f t="shared" si="287"/>
        <v>12933789.963276077</v>
      </c>
      <c r="W519" s="3">
        <f t="shared" si="287"/>
        <v>11554082.649325024</v>
      </c>
      <c r="X519" s="3">
        <f t="shared" si="287"/>
        <v>10167181.605214406</v>
      </c>
      <c r="Y519" s="3">
        <f t="shared" si="287"/>
        <v>8783896.4488732852</v>
      </c>
      <c r="Z519" s="3">
        <f t="shared" si="287"/>
        <v>7414198.6903443206</v>
      </c>
      <c r="AA519" s="3">
        <f t="shared" si="287"/>
        <v>6743303.0746836159</v>
      </c>
      <c r="AB519" s="3">
        <f t="shared" si="287"/>
        <v>6070201.8480724515</v>
      </c>
      <c r="AC519" s="3">
        <f t="shared" si="287"/>
        <v>5397732.0175447762</v>
      </c>
      <c r="AD519" s="3">
        <f t="shared" si="287"/>
        <v>4728376.0234190905</v>
      </c>
      <c r="AE519" s="3">
        <f t="shared" si="287"/>
        <v>4064546.9694777452</v>
      </c>
      <c r="AF519" s="3">
        <f t="shared" si="287"/>
        <v>3408762.6095787063</v>
      </c>
      <c r="AG519" s="3">
        <f t="shared" si="287"/>
        <v>2763130.8141339389</v>
      </c>
      <c r="AH519" s="3">
        <f t="shared" si="287"/>
        <v>2129727.0367125715</v>
      </c>
      <c r="AI519" s="3">
        <f t="shared" si="287"/>
        <v>1510371.2856405284</v>
      </c>
      <c r="AJ519" s="35">
        <f t="shared" si="287"/>
        <v>906849.05580081651</v>
      </c>
    </row>
    <row r="520" spans="1:36" x14ac:dyDescent="0.3">
      <c r="A520" s="7" t="s">
        <v>393</v>
      </c>
      <c r="B520" s="55" t="s">
        <v>529</v>
      </c>
      <c r="C520" s="3">
        <f>+C495*C514</f>
        <v>4843786.7541185254</v>
      </c>
      <c r="D520" s="3">
        <f t="shared" ref="D520:E520" si="288">+D495*D514</f>
        <v>4823101.3993046861</v>
      </c>
      <c r="E520" s="3">
        <f t="shared" si="288"/>
        <v>4974883.3878918029</v>
      </c>
      <c r="F520" s="3">
        <f t="shared" ref="F520:AJ520" si="289">+F495*F514</f>
        <v>4670121.0296632759</v>
      </c>
      <c r="G520" s="3">
        <f t="shared" si="289"/>
        <v>5163863.3215715736</v>
      </c>
      <c r="H520" s="3">
        <f t="shared" si="289"/>
        <v>4533965.581412836</v>
      </c>
      <c r="I520" s="3">
        <f t="shared" si="289"/>
        <v>5150872.9358021347</v>
      </c>
      <c r="J520" s="3">
        <f t="shared" si="289"/>
        <v>5424679.513668404</v>
      </c>
      <c r="K520" s="3">
        <f t="shared" si="289"/>
        <v>5698343.0670769541</v>
      </c>
      <c r="L520" s="3">
        <f t="shared" si="289"/>
        <v>5971327.9295888506</v>
      </c>
      <c r="M520" s="3">
        <f t="shared" si="289"/>
        <v>6245859.4587077787</v>
      </c>
      <c r="N520" s="3">
        <f t="shared" si="289"/>
        <v>6519972.719116508</v>
      </c>
      <c r="O520" s="3">
        <f t="shared" si="289"/>
        <v>6793240.8838026496</v>
      </c>
      <c r="P520" s="3">
        <f t="shared" si="289"/>
        <v>7065242.5633931309</v>
      </c>
      <c r="Q520" s="3">
        <f t="shared" si="289"/>
        <v>7169938.1470074747</v>
      </c>
      <c r="R520" s="3">
        <f t="shared" si="289"/>
        <v>7242966.0994973369</v>
      </c>
      <c r="S520" s="3">
        <f t="shared" si="289"/>
        <v>7284354.7844768912</v>
      </c>
      <c r="T520" s="3">
        <f t="shared" si="289"/>
        <v>7294075.2174974075</v>
      </c>
      <c r="U520" s="3">
        <f t="shared" si="289"/>
        <v>7273853.4874401754</v>
      </c>
      <c r="V520" s="3">
        <f t="shared" si="289"/>
        <v>7225013.4111985434</v>
      </c>
      <c r="W520" s="3">
        <f t="shared" si="289"/>
        <v>7147349.1647304557</v>
      </c>
      <c r="X520" s="3">
        <f t="shared" si="289"/>
        <v>7041966.2683881065</v>
      </c>
      <c r="Y520" s="3">
        <f t="shared" si="289"/>
        <v>6909852.622290629</v>
      </c>
      <c r="Z520" s="3">
        <f t="shared" si="289"/>
        <v>6752099.1127923923</v>
      </c>
      <c r="AA520" s="3">
        <f t="shared" si="289"/>
        <v>6499259.9420030368</v>
      </c>
      <c r="AB520" s="3">
        <f t="shared" si="289"/>
        <v>6229115.6958620511</v>
      </c>
      <c r="AC520" s="3">
        <f t="shared" si="289"/>
        <v>5942685.928186778</v>
      </c>
      <c r="AD520" s="3">
        <f t="shared" si="289"/>
        <v>5640783.0240372606</v>
      </c>
      <c r="AE520" s="3">
        <f t="shared" si="289"/>
        <v>5324280.7029924626</v>
      </c>
      <c r="AF520" s="3">
        <f t="shared" si="289"/>
        <v>4994385.1320497412</v>
      </c>
      <c r="AG520" s="3">
        <f t="shared" si="289"/>
        <v>4651993.4925554302</v>
      </c>
      <c r="AH520" s="3">
        <f t="shared" si="289"/>
        <v>4298177.7832227666</v>
      </c>
      <c r="AI520" s="3">
        <f t="shared" si="289"/>
        <v>3933822.457191986</v>
      </c>
      <c r="AJ520" s="35">
        <f t="shared" si="289"/>
        <v>3560059.3727354561</v>
      </c>
    </row>
    <row r="521" spans="1:36" x14ac:dyDescent="0.3">
      <c r="A521" s="7" t="s">
        <v>394</v>
      </c>
      <c r="B521" s="55" t="s">
        <v>529</v>
      </c>
      <c r="C521" s="3">
        <f>+C496*C515</f>
        <v>11364049.537857542</v>
      </c>
      <c r="D521" s="3">
        <f t="shared" ref="D521:AJ521" si="290">+D496*D515</f>
        <v>11060449.720571423</v>
      </c>
      <c r="E521" s="3">
        <f t="shared" si="290"/>
        <v>11619410.030205296</v>
      </c>
      <c r="F521" s="3">
        <f t="shared" si="290"/>
        <v>11532383.782277644</v>
      </c>
      <c r="G521" s="3">
        <f t="shared" si="290"/>
        <v>11776946.816765949</v>
      </c>
      <c r="H521" s="3">
        <f t="shared" si="290"/>
        <v>11911235.256780647</v>
      </c>
      <c r="I521" s="3">
        <f t="shared" si="290"/>
        <v>12593348.329429548</v>
      </c>
      <c r="J521" s="3">
        <f t="shared" si="290"/>
        <v>12331589.597950947</v>
      </c>
      <c r="K521" s="3">
        <f t="shared" si="290"/>
        <v>12030801.88697237</v>
      </c>
      <c r="L521" s="3">
        <f t="shared" si="290"/>
        <v>11693378.148616757</v>
      </c>
      <c r="M521" s="3">
        <f t="shared" si="290"/>
        <v>11326668.828422105</v>
      </c>
      <c r="N521" s="3">
        <f t="shared" si="290"/>
        <v>10929439.823046595</v>
      </c>
      <c r="O521" s="3">
        <f t="shared" si="290"/>
        <v>10503654.094277997</v>
      </c>
      <c r="P521" s="3">
        <f t="shared" si="290"/>
        <v>10051236.500464454</v>
      </c>
      <c r="Q521" s="3">
        <f t="shared" si="290"/>
        <v>10105940.87478183</v>
      </c>
      <c r="R521" s="3">
        <f t="shared" si="290"/>
        <v>10123951.024379125</v>
      </c>
      <c r="S521" s="3">
        <f t="shared" si="290"/>
        <v>10106989.965419585</v>
      </c>
      <c r="T521" s="3">
        <f t="shared" si="290"/>
        <v>10056531.322099674</v>
      </c>
      <c r="U521" s="3">
        <f t="shared" si="290"/>
        <v>9976289.4796750732</v>
      </c>
      <c r="V521" s="3">
        <f t="shared" si="290"/>
        <v>9869222.3962552045</v>
      </c>
      <c r="W521" s="3">
        <f t="shared" si="290"/>
        <v>9736029.1467125267</v>
      </c>
      <c r="X521" s="3">
        <f t="shared" si="290"/>
        <v>9579047.265680762</v>
      </c>
      <c r="Y521" s="3">
        <f t="shared" si="290"/>
        <v>9400296.2957148328</v>
      </c>
      <c r="Z521" s="3">
        <f t="shared" si="290"/>
        <v>9201787.2008833066</v>
      </c>
      <c r="AA521" s="3">
        <f t="shared" si="290"/>
        <v>8920628.7227362227</v>
      </c>
      <c r="AB521" s="3">
        <f t="shared" si="290"/>
        <v>8628316.5981049705</v>
      </c>
      <c r="AC521" s="3">
        <f t="shared" si="290"/>
        <v>8326321.5446961205</v>
      </c>
      <c r="AD521" s="3">
        <f t="shared" si="290"/>
        <v>8015763.683892238</v>
      </c>
      <c r="AE521" s="3">
        <f t="shared" si="290"/>
        <v>7697779.4727116758</v>
      </c>
      <c r="AF521" s="3">
        <f t="shared" si="290"/>
        <v>7373924.5780267213</v>
      </c>
      <c r="AG521" s="3">
        <f t="shared" si="290"/>
        <v>7045259.036792838</v>
      </c>
      <c r="AH521" s="3">
        <f t="shared" si="290"/>
        <v>6713049.5735984119</v>
      </c>
      <c r="AI521" s="3">
        <f t="shared" si="290"/>
        <v>6378227.2369425045</v>
      </c>
      <c r="AJ521" s="35">
        <f t="shared" si="290"/>
        <v>6042070.2757976772</v>
      </c>
    </row>
    <row r="522" spans="1:36" x14ac:dyDescent="0.3">
      <c r="A522" s="11" t="s">
        <v>395</v>
      </c>
      <c r="B522" s="78" t="s">
        <v>529</v>
      </c>
      <c r="C522" s="22">
        <f>+C497*C516</f>
        <v>825870.23063850193</v>
      </c>
      <c r="D522" s="22">
        <f t="shared" ref="D522:AJ522" si="291">+D497*D516</f>
        <v>815700.06373456982</v>
      </c>
      <c r="E522" s="22">
        <f t="shared" si="291"/>
        <v>844237.51325662096</v>
      </c>
      <c r="F522" s="22">
        <f t="shared" si="291"/>
        <v>804565.55084589694</v>
      </c>
      <c r="G522" s="22">
        <f t="shared" si="291"/>
        <v>639965.7653424833</v>
      </c>
      <c r="H522" s="22">
        <f t="shared" si="291"/>
        <v>422884.48052225908</v>
      </c>
      <c r="I522" s="22">
        <f t="shared" si="291"/>
        <v>811529.26194904686</v>
      </c>
      <c r="J522" s="22">
        <f t="shared" si="291"/>
        <v>1152741.3797838758</v>
      </c>
      <c r="K522" s="22">
        <f t="shared" si="291"/>
        <v>1475651.6406502151</v>
      </c>
      <c r="L522" s="22">
        <f t="shared" si="291"/>
        <v>1777635.045951396</v>
      </c>
      <c r="M522" s="22">
        <f t="shared" si="291"/>
        <v>2057246.5941460417</v>
      </c>
      <c r="N522" s="22">
        <f t="shared" si="291"/>
        <v>2312094.1978516136</v>
      </c>
      <c r="O522" s="22">
        <f t="shared" si="291"/>
        <v>2540403.1403433024</v>
      </c>
      <c r="P522" s="22">
        <f t="shared" si="291"/>
        <v>2740610.6185303736</v>
      </c>
      <c r="Q522" s="22">
        <f t="shared" si="291"/>
        <v>2782792.9515902791</v>
      </c>
      <c r="R522" s="22">
        <f t="shared" si="291"/>
        <v>2807145.0392528181</v>
      </c>
      <c r="S522" s="22">
        <f t="shared" si="291"/>
        <v>2812977.8442531009</v>
      </c>
      <c r="T522" s="22">
        <f t="shared" si="291"/>
        <v>2799631.9275856945</v>
      </c>
      <c r="U522" s="22">
        <f t="shared" si="291"/>
        <v>2767176.521189454</v>
      </c>
      <c r="V522" s="22">
        <f t="shared" si="291"/>
        <v>2715570.1063386248</v>
      </c>
      <c r="W522" s="22">
        <f t="shared" si="291"/>
        <v>2644246.5998860877</v>
      </c>
      <c r="X522" s="22">
        <f t="shared" si="291"/>
        <v>2553197.3342363718</v>
      </c>
      <c r="Y522" s="22">
        <f t="shared" si="291"/>
        <v>2442426.6841813666</v>
      </c>
      <c r="Z522" s="22">
        <f t="shared" si="291"/>
        <v>2312034.9740788778</v>
      </c>
      <c r="AA522" s="22">
        <f t="shared" si="291"/>
        <v>2049442.2327467673</v>
      </c>
      <c r="AB522" s="22">
        <f t="shared" si="291"/>
        <v>1790386.5933264664</v>
      </c>
      <c r="AC522" s="22">
        <f t="shared" si="291"/>
        <v>1536307.276976987</v>
      </c>
      <c r="AD522" s="22">
        <f t="shared" si="291"/>
        <v>1288511.8354259038</v>
      </c>
      <c r="AE522" s="22">
        <f t="shared" si="291"/>
        <v>1048261.0452838023</v>
      </c>
      <c r="AF522" s="22">
        <f t="shared" si="291"/>
        <v>816805.73747138132</v>
      </c>
      <c r="AG522" s="22">
        <f t="shared" si="291"/>
        <v>595248.22775650606</v>
      </c>
      <c r="AH522" s="22">
        <f t="shared" si="291"/>
        <v>384639.56121222774</v>
      </c>
      <c r="AI522" s="22">
        <f t="shared" si="291"/>
        <v>185928.19269297563</v>
      </c>
      <c r="AJ522" s="36">
        <f t="shared" si="291"/>
        <v>0</v>
      </c>
    </row>
    <row r="524" spans="1:36" x14ac:dyDescent="0.3">
      <c r="A524" s="16" t="s">
        <v>495</v>
      </c>
      <c r="B524" s="54" t="s">
        <v>526</v>
      </c>
      <c r="C524" s="222">
        <v>0.19600000000000001</v>
      </c>
      <c r="D524" s="222">
        <v>0.19600000000000001</v>
      </c>
      <c r="E524" s="222">
        <v>0.19600000000000001</v>
      </c>
      <c r="F524" s="222">
        <v>0.19600000000000001</v>
      </c>
      <c r="G524" s="222">
        <v>0.19600000000000001</v>
      </c>
      <c r="H524" s="222">
        <v>0.19600000000000001</v>
      </c>
      <c r="I524" s="243">
        <f>+($AJ524-$H524)*(I$2-$H$2)/($AJ$2-$H$2)+$H524</f>
        <v>0.19864285714285715</v>
      </c>
      <c r="J524" s="243">
        <f t="shared" ref="J524:AI527" si="292">+($AJ524-$H524)*(J$2-$H$2)/($AJ$2-$H$2)+$H524</f>
        <v>0.20128571428571429</v>
      </c>
      <c r="K524" s="243">
        <f t="shared" si="292"/>
        <v>0.20392857142857143</v>
      </c>
      <c r="L524" s="243">
        <f t="shared" si="292"/>
        <v>0.20657142857142857</v>
      </c>
      <c r="M524" s="243">
        <f t="shared" si="292"/>
        <v>0.20921428571428571</v>
      </c>
      <c r="N524" s="243">
        <f t="shared" si="292"/>
        <v>0.21185714285714285</v>
      </c>
      <c r="O524" s="243">
        <f t="shared" si="292"/>
        <v>0.2145</v>
      </c>
      <c r="P524" s="243">
        <f t="shared" si="292"/>
        <v>0.21714285714285717</v>
      </c>
      <c r="Q524" s="243">
        <f t="shared" si="292"/>
        <v>0.21978571428571431</v>
      </c>
      <c r="R524" s="243">
        <f t="shared" si="292"/>
        <v>0.22242857142857145</v>
      </c>
      <c r="S524" s="243">
        <f t="shared" si="292"/>
        <v>0.22507142857142859</v>
      </c>
      <c r="T524" s="243">
        <f t="shared" si="292"/>
        <v>0.22771428571428573</v>
      </c>
      <c r="U524" s="243">
        <f t="shared" si="292"/>
        <v>0.23035714285714287</v>
      </c>
      <c r="V524" s="243">
        <f t="shared" si="292"/>
        <v>0.23300000000000001</v>
      </c>
      <c r="W524" s="243">
        <f t="shared" si="292"/>
        <v>0.23564285714285715</v>
      </c>
      <c r="X524" s="243">
        <f t="shared" si="292"/>
        <v>0.2382857142857143</v>
      </c>
      <c r="Y524" s="243">
        <f t="shared" si="292"/>
        <v>0.24092857142857144</v>
      </c>
      <c r="Z524" s="243">
        <f t="shared" si="292"/>
        <v>0.24357142857142861</v>
      </c>
      <c r="AA524" s="243">
        <f t="shared" si="292"/>
        <v>0.24621428571428572</v>
      </c>
      <c r="AB524" s="243">
        <f t="shared" si="292"/>
        <v>0.24885714285714289</v>
      </c>
      <c r="AC524" s="243">
        <f t="shared" si="292"/>
        <v>0.2515</v>
      </c>
      <c r="AD524" s="243">
        <f t="shared" si="292"/>
        <v>0.25414285714285717</v>
      </c>
      <c r="AE524" s="243">
        <f t="shared" si="292"/>
        <v>0.25678571428571428</v>
      </c>
      <c r="AF524" s="243">
        <f t="shared" si="292"/>
        <v>0.25942857142857145</v>
      </c>
      <c r="AG524" s="243">
        <f t="shared" si="292"/>
        <v>0.26207142857142862</v>
      </c>
      <c r="AH524" s="243">
        <f t="shared" si="292"/>
        <v>0.26471428571428574</v>
      </c>
      <c r="AI524" s="243">
        <f t="shared" si="292"/>
        <v>0.26735714285714285</v>
      </c>
      <c r="AJ524" s="223">
        <v>0.27</v>
      </c>
    </row>
    <row r="525" spans="1:36" x14ac:dyDescent="0.3">
      <c r="A525" s="7" t="s">
        <v>496</v>
      </c>
      <c r="B525" s="55" t="s">
        <v>526</v>
      </c>
      <c r="C525" s="225">
        <v>0.26900000000000002</v>
      </c>
      <c r="D525" s="225">
        <v>0.26900000000000002</v>
      </c>
      <c r="E525" s="225">
        <v>0.26900000000000002</v>
      </c>
      <c r="F525" s="225">
        <v>0.26900000000000002</v>
      </c>
      <c r="G525" s="225">
        <v>0.26900000000000002</v>
      </c>
      <c r="H525" s="225">
        <v>0.26900000000000002</v>
      </c>
      <c r="I525" s="244">
        <f>+($AJ525-$H525)*(I$2-$H$2)/($AJ$2-$H$2)+$H525</f>
        <v>0.27725</v>
      </c>
      <c r="J525" s="244">
        <f t="shared" ref="J525:X525" si="293">+($AJ525-$H525)*(J$2-$H$2)/($AJ$2-$H$2)+$H525</f>
        <v>0.28550000000000003</v>
      </c>
      <c r="K525" s="244">
        <f t="shared" si="293"/>
        <v>0.29375000000000001</v>
      </c>
      <c r="L525" s="244">
        <f t="shared" si="293"/>
        <v>0.30199999999999999</v>
      </c>
      <c r="M525" s="244">
        <f t="shared" si="293"/>
        <v>0.31025000000000003</v>
      </c>
      <c r="N525" s="244">
        <f t="shared" si="293"/>
        <v>0.31850000000000001</v>
      </c>
      <c r="O525" s="244">
        <f t="shared" si="293"/>
        <v>0.32675000000000004</v>
      </c>
      <c r="P525" s="244">
        <f t="shared" si="293"/>
        <v>0.33500000000000002</v>
      </c>
      <c r="Q525" s="244">
        <f t="shared" si="293"/>
        <v>0.34325</v>
      </c>
      <c r="R525" s="244">
        <f t="shared" si="293"/>
        <v>0.35150000000000003</v>
      </c>
      <c r="S525" s="244">
        <f t="shared" si="293"/>
        <v>0.35975000000000001</v>
      </c>
      <c r="T525" s="244">
        <f t="shared" si="293"/>
        <v>0.36799999999999999</v>
      </c>
      <c r="U525" s="244">
        <f t="shared" si="293"/>
        <v>0.37624999999999997</v>
      </c>
      <c r="V525" s="244">
        <f t="shared" si="293"/>
        <v>0.38450000000000001</v>
      </c>
      <c r="W525" s="244">
        <f t="shared" si="293"/>
        <v>0.39275000000000004</v>
      </c>
      <c r="X525" s="244">
        <f t="shared" si="293"/>
        <v>0.40100000000000002</v>
      </c>
      <c r="Y525" s="244">
        <f t="shared" si="292"/>
        <v>0.40925</v>
      </c>
      <c r="Z525" s="244">
        <f t="shared" si="292"/>
        <v>0.41749999999999998</v>
      </c>
      <c r="AA525" s="244">
        <f t="shared" si="292"/>
        <v>0.42574999999999996</v>
      </c>
      <c r="AB525" s="244">
        <f t="shared" si="292"/>
        <v>0.434</v>
      </c>
      <c r="AC525" s="244">
        <f t="shared" si="292"/>
        <v>0.44225000000000003</v>
      </c>
      <c r="AD525" s="244">
        <f t="shared" si="292"/>
        <v>0.45050000000000001</v>
      </c>
      <c r="AE525" s="244">
        <f t="shared" si="292"/>
        <v>0.45874999999999999</v>
      </c>
      <c r="AF525" s="244">
        <f t="shared" si="292"/>
        <v>0.46699999999999997</v>
      </c>
      <c r="AG525" s="244">
        <f t="shared" si="292"/>
        <v>0.47525000000000001</v>
      </c>
      <c r="AH525" s="244">
        <f t="shared" si="292"/>
        <v>0.48349999999999999</v>
      </c>
      <c r="AI525" s="244">
        <f t="shared" si="292"/>
        <v>0.49175000000000002</v>
      </c>
      <c r="AJ525" s="226">
        <v>0.5</v>
      </c>
    </row>
    <row r="526" spans="1:36" x14ac:dyDescent="0.3">
      <c r="A526" s="7" t="s">
        <v>497</v>
      </c>
      <c r="B526" s="55" t="s">
        <v>526</v>
      </c>
      <c r="C526" s="225">
        <v>0.41</v>
      </c>
      <c r="D526" s="225">
        <v>0.41</v>
      </c>
      <c r="E526" s="225">
        <v>0.41</v>
      </c>
      <c r="F526" s="225">
        <v>0.41</v>
      </c>
      <c r="G526" s="225">
        <v>0.41</v>
      </c>
      <c r="H526" s="225">
        <v>0.41</v>
      </c>
      <c r="I526" s="244">
        <f>+($AJ526-$H526)*(I$2-$H$2)/($AJ$2-$H$2)+$H526</f>
        <v>0.41678571428571426</v>
      </c>
      <c r="J526" s="244">
        <f t="shared" si="292"/>
        <v>0.42357142857142854</v>
      </c>
      <c r="K526" s="244">
        <f t="shared" si="292"/>
        <v>0.43035714285714283</v>
      </c>
      <c r="L526" s="244">
        <f t="shared" si="292"/>
        <v>0.43714285714285711</v>
      </c>
      <c r="M526" s="244">
        <f t="shared" si="292"/>
        <v>0.44392857142857139</v>
      </c>
      <c r="N526" s="244">
        <f t="shared" si="292"/>
        <v>0.45071428571428568</v>
      </c>
      <c r="O526" s="244">
        <f t="shared" si="292"/>
        <v>0.45749999999999996</v>
      </c>
      <c r="P526" s="244">
        <f t="shared" si="292"/>
        <v>0.46428571428571425</v>
      </c>
      <c r="Q526" s="244">
        <f t="shared" si="292"/>
        <v>0.47107142857142853</v>
      </c>
      <c r="R526" s="244">
        <f t="shared" si="292"/>
        <v>0.47785714285714281</v>
      </c>
      <c r="S526" s="244">
        <f t="shared" si="292"/>
        <v>0.4846428571428571</v>
      </c>
      <c r="T526" s="244">
        <f t="shared" si="292"/>
        <v>0.49142857142857144</v>
      </c>
      <c r="U526" s="244">
        <f t="shared" si="292"/>
        <v>0.49821428571428572</v>
      </c>
      <c r="V526" s="244">
        <f t="shared" si="292"/>
        <v>0.505</v>
      </c>
      <c r="W526" s="244">
        <f t="shared" si="292"/>
        <v>0.51178571428571429</v>
      </c>
      <c r="X526" s="244">
        <f t="shared" si="292"/>
        <v>0.51857142857142857</v>
      </c>
      <c r="Y526" s="244">
        <f t="shared" si="292"/>
        <v>0.52535714285714286</v>
      </c>
      <c r="Z526" s="244">
        <f t="shared" si="292"/>
        <v>0.53214285714285714</v>
      </c>
      <c r="AA526" s="244">
        <f t="shared" si="292"/>
        <v>0.53892857142857142</v>
      </c>
      <c r="AB526" s="244">
        <f t="shared" si="292"/>
        <v>0.54571428571428571</v>
      </c>
      <c r="AC526" s="244">
        <f t="shared" si="292"/>
        <v>0.55249999999999999</v>
      </c>
      <c r="AD526" s="244">
        <f t="shared" si="292"/>
        <v>0.55928571428571427</v>
      </c>
      <c r="AE526" s="244">
        <f t="shared" si="292"/>
        <v>0.56607142857142856</v>
      </c>
      <c r="AF526" s="244">
        <f t="shared" si="292"/>
        <v>0.57285714285714284</v>
      </c>
      <c r="AG526" s="244">
        <f t="shared" si="292"/>
        <v>0.57964285714285713</v>
      </c>
      <c r="AH526" s="244">
        <f t="shared" si="292"/>
        <v>0.58642857142857141</v>
      </c>
      <c r="AI526" s="244">
        <f t="shared" si="292"/>
        <v>0.59321428571428569</v>
      </c>
      <c r="AJ526" s="226">
        <v>0.6</v>
      </c>
    </row>
    <row r="527" spans="1:36" x14ac:dyDescent="0.3">
      <c r="A527" s="11" t="s">
        <v>498</v>
      </c>
      <c r="B527" s="56" t="s">
        <v>526</v>
      </c>
      <c r="C527" s="229">
        <v>0.11799999999999999</v>
      </c>
      <c r="D527" s="229">
        <v>0.11799999999999999</v>
      </c>
      <c r="E527" s="229">
        <v>0.11799999999999999</v>
      </c>
      <c r="F527" s="229">
        <v>0.11799999999999999</v>
      </c>
      <c r="G527" s="229">
        <v>0.11799999999999999</v>
      </c>
      <c r="H527" s="229">
        <v>0.11799999999999999</v>
      </c>
      <c r="I527" s="245">
        <f>+($AJ527-$H527)*(I$2-$H$2)/($AJ$2-$H$2)+$H527</f>
        <v>0.13092857142857142</v>
      </c>
      <c r="J527" s="245">
        <f t="shared" si="292"/>
        <v>0.14385714285714285</v>
      </c>
      <c r="K527" s="245">
        <f t="shared" si="292"/>
        <v>0.15678571428571428</v>
      </c>
      <c r="L527" s="245">
        <f t="shared" si="292"/>
        <v>0.16971428571428571</v>
      </c>
      <c r="M527" s="245">
        <f t="shared" si="292"/>
        <v>0.18264285714285713</v>
      </c>
      <c r="N527" s="245">
        <f t="shared" si="292"/>
        <v>0.19557142857142856</v>
      </c>
      <c r="O527" s="245">
        <f t="shared" si="292"/>
        <v>0.20849999999999999</v>
      </c>
      <c r="P527" s="245">
        <f t="shared" si="292"/>
        <v>0.22142857142857142</v>
      </c>
      <c r="Q527" s="245">
        <f t="shared" si="292"/>
        <v>0.23435714285714285</v>
      </c>
      <c r="R527" s="245">
        <f t="shared" si="292"/>
        <v>0.24728571428571428</v>
      </c>
      <c r="S527" s="245">
        <f t="shared" si="292"/>
        <v>0.26021428571428573</v>
      </c>
      <c r="T527" s="245">
        <f t="shared" si="292"/>
        <v>0.27314285714285713</v>
      </c>
      <c r="U527" s="245">
        <f t="shared" si="292"/>
        <v>0.28607142857142853</v>
      </c>
      <c r="V527" s="245">
        <f t="shared" si="292"/>
        <v>0.29899999999999999</v>
      </c>
      <c r="W527" s="245">
        <f t="shared" si="292"/>
        <v>0.31192857142857144</v>
      </c>
      <c r="X527" s="245">
        <f t="shared" si="292"/>
        <v>0.32485714285714284</v>
      </c>
      <c r="Y527" s="245">
        <f t="shared" si="292"/>
        <v>0.33778571428571424</v>
      </c>
      <c r="Z527" s="245">
        <f t="shared" si="292"/>
        <v>0.3507142857142857</v>
      </c>
      <c r="AA527" s="245">
        <f t="shared" si="292"/>
        <v>0.36364285714285716</v>
      </c>
      <c r="AB527" s="245">
        <f t="shared" si="292"/>
        <v>0.37657142857142856</v>
      </c>
      <c r="AC527" s="245">
        <f t="shared" si="292"/>
        <v>0.38949999999999996</v>
      </c>
      <c r="AD527" s="245">
        <f t="shared" si="292"/>
        <v>0.40242857142857141</v>
      </c>
      <c r="AE527" s="245">
        <f t="shared" si="292"/>
        <v>0.41535714285714287</v>
      </c>
      <c r="AF527" s="245">
        <f t="shared" si="292"/>
        <v>0.42828571428571421</v>
      </c>
      <c r="AG527" s="245">
        <f t="shared" si="292"/>
        <v>0.44121428571428567</v>
      </c>
      <c r="AH527" s="245">
        <f t="shared" si="292"/>
        <v>0.45414285714285713</v>
      </c>
      <c r="AI527" s="245">
        <f t="shared" si="292"/>
        <v>0.46707142857142853</v>
      </c>
      <c r="AJ527" s="230">
        <v>0.48</v>
      </c>
    </row>
    <row r="528" spans="1:36" x14ac:dyDescent="0.3">
      <c r="I528" s="53"/>
      <c r="J528" s="53"/>
      <c r="K528" s="53"/>
      <c r="L528" s="53"/>
      <c r="M528" s="53"/>
      <c r="N528" s="53"/>
      <c r="O528" s="53"/>
      <c r="P528" s="53"/>
      <c r="Q528" s="53"/>
      <c r="R528" s="53"/>
      <c r="S528" s="53"/>
      <c r="T528" s="53"/>
      <c r="U528" s="53"/>
      <c r="V528" s="53"/>
      <c r="W528" s="53"/>
      <c r="X528" s="53"/>
      <c r="Y528" s="53"/>
      <c r="Z528" s="53"/>
      <c r="AA528" s="53"/>
      <c r="AB528" s="53"/>
      <c r="AC528" s="53"/>
      <c r="AD528" s="53"/>
      <c r="AE528" s="53"/>
      <c r="AF528" s="53"/>
      <c r="AG528" s="53"/>
      <c r="AH528" s="53"/>
      <c r="AI528" s="53"/>
    </row>
    <row r="529" spans="1:36" x14ac:dyDescent="0.3">
      <c r="A529" s="16" t="s">
        <v>396</v>
      </c>
      <c r="B529" s="54" t="s">
        <v>529</v>
      </c>
      <c r="C529" s="17">
        <f>+(C10*C524*8740)+(C11*C525*8740)+(C15*C527*8740)+(C12*C526*8740)+C537-C534</f>
        <v>20559.521519999998</v>
      </c>
      <c r="D529" s="17">
        <f t="shared" ref="D529:AJ529" si="294">+(D10*D524*8740)+(D11*D525*8740)+(D15*D527*8740)+(D12*D526*8740)+D537-D534</f>
        <v>20850.56352</v>
      </c>
      <c r="E529" s="17">
        <f t="shared" si="294"/>
        <v>21430.68102</v>
      </c>
      <c r="F529" s="17">
        <f t="shared" si="294"/>
        <v>21639.733079999998</v>
      </c>
      <c r="G529" s="17">
        <f t="shared" si="294"/>
        <v>23443.607899999999</v>
      </c>
      <c r="H529" s="17">
        <f t="shared" si="294"/>
        <v>26380.868440000006</v>
      </c>
      <c r="I529" s="17">
        <f t="shared" si="294"/>
        <v>29773.494659188345</v>
      </c>
      <c r="J529" s="17">
        <f t="shared" si="294"/>
        <v>34491.772338848568</v>
      </c>
      <c r="K529" s="17">
        <f t="shared" si="294"/>
        <v>37623.94145019896</v>
      </c>
      <c r="L529" s="17">
        <f t="shared" si="294"/>
        <v>44049.581165701878</v>
      </c>
      <c r="M529" s="17">
        <f t="shared" si="294"/>
        <v>50679.174064983068</v>
      </c>
      <c r="N529" s="17">
        <f t="shared" si="294"/>
        <v>57507.460003180087</v>
      </c>
      <c r="O529" s="17">
        <f t="shared" si="294"/>
        <v>64540.271393829564</v>
      </c>
      <c r="P529" s="17">
        <f t="shared" si="294"/>
        <v>71778.317278901013</v>
      </c>
      <c r="Q529" s="17">
        <f t="shared" si="294"/>
        <v>77750.244604672727</v>
      </c>
      <c r="R529" s="17">
        <f t="shared" si="294"/>
        <v>83899.698370958125</v>
      </c>
      <c r="S529" s="17">
        <f t="shared" si="294"/>
        <v>90240.253223287742</v>
      </c>
      <c r="T529" s="17">
        <f t="shared" si="294"/>
        <v>96789.714232120125</v>
      </c>
      <c r="U529" s="17">
        <f t="shared" si="294"/>
        <v>103553.79478608732</v>
      </c>
      <c r="V529" s="17">
        <f t="shared" si="294"/>
        <v>110546.23449413385</v>
      </c>
      <c r="W529" s="17">
        <f t="shared" si="294"/>
        <v>117775.40681696891</v>
      </c>
      <c r="X529" s="17">
        <f t="shared" si="294"/>
        <v>125245.33186296947</v>
      </c>
      <c r="Y529" s="17">
        <f t="shared" si="294"/>
        <v>132969.26502026783</v>
      </c>
      <c r="Z529" s="17">
        <f t="shared" si="294"/>
        <v>140950.80664367709</v>
      </c>
      <c r="AA529" s="17">
        <f t="shared" si="294"/>
        <v>148394.57214869739</v>
      </c>
      <c r="AB529" s="17">
        <f t="shared" si="294"/>
        <v>156039.32769799067</v>
      </c>
      <c r="AC529" s="17">
        <f t="shared" si="294"/>
        <v>163880.97329134724</v>
      </c>
      <c r="AD529" s="17">
        <f t="shared" si="294"/>
        <v>171967.77304340588</v>
      </c>
      <c r="AE529" s="17">
        <f t="shared" si="294"/>
        <v>180274.93527608318</v>
      </c>
      <c r="AF529" s="17">
        <f t="shared" si="294"/>
        <v>188794.45106201331</v>
      </c>
      <c r="AG529" s="17">
        <f t="shared" si="294"/>
        <v>197545.53803736888</v>
      </c>
      <c r="AH529" s="17">
        <f t="shared" si="294"/>
        <v>206512.56402302586</v>
      </c>
      <c r="AI529" s="17">
        <f t="shared" si="294"/>
        <v>215706.39460586372</v>
      </c>
      <c r="AJ529" s="34">
        <f t="shared" si="294"/>
        <v>225119.46354580799</v>
      </c>
    </row>
    <row r="530" spans="1:36" x14ac:dyDescent="0.3">
      <c r="A530" s="11" t="s">
        <v>458</v>
      </c>
      <c r="B530" s="78" t="s">
        <v>529</v>
      </c>
      <c r="C530" s="11">
        <f t="shared" ref="C530:H530" si="295">+IF(((C498/3.6)*1.04)-C529&lt;0,0,((C498/3.6)*1.04)-C529)</f>
        <v>35114.814499856628</v>
      </c>
      <c r="D530" s="22">
        <f t="shared" si="295"/>
        <v>34136.558382597315</v>
      </c>
      <c r="E530" s="22">
        <f t="shared" si="295"/>
        <v>34359.969436440428</v>
      </c>
      <c r="F530" s="22">
        <f t="shared" si="295"/>
        <v>32592.956903084603</v>
      </c>
      <c r="G530" s="22">
        <f>+IF(((G498/3.6)*1.04)-G529&lt;0,0,((G498/3.6)*1.04)-G529)</f>
        <v>31755.681028202333</v>
      </c>
      <c r="H530" s="22">
        <f t="shared" si="295"/>
        <v>29535.3345070164</v>
      </c>
      <c r="I530" s="22">
        <f>+IF(((I498/3.6)*1.04)-I529&lt;0,0,((I498/3.6)*1.04)-I529)</f>
        <v>34331.345825432843</v>
      </c>
      <c r="J530" s="22">
        <f t="shared" ref="J530:AI530" si="296">+IF(((J498/3.6)*1.04)-J529&lt;0,0,((J498/3.6)*1.04)-J529)</f>
        <v>33506.103546708568</v>
      </c>
      <c r="K530" s="22">
        <f t="shared" si="296"/>
        <v>34194.585090830653</v>
      </c>
      <c r="L530" s="22">
        <f t="shared" si="296"/>
        <v>31505.053681790843</v>
      </c>
      <c r="M530" s="22">
        <f t="shared" si="296"/>
        <v>28550.693897907557</v>
      </c>
      <c r="N530" s="22">
        <f>+IF(((N498/3.6)*1.04)-N529&lt;0,0,((N498/3.6)*1.04)-N529)</f>
        <v>25308.157800487483</v>
      </c>
      <c r="O530" s="22">
        <f t="shared" si="296"/>
        <v>21763.028507052572</v>
      </c>
      <c r="P530" s="22">
        <f t="shared" si="296"/>
        <v>17906.68947193159</v>
      </c>
      <c r="Q530" s="22">
        <f t="shared" si="296"/>
        <v>20854.448670846366</v>
      </c>
      <c r="R530" s="22">
        <f t="shared" si="296"/>
        <v>23625.712330293652</v>
      </c>
      <c r="S530" s="22">
        <f t="shared" si="296"/>
        <v>26153.752032350356</v>
      </c>
      <c r="T530" s="22">
        <f t="shared" si="296"/>
        <v>28365.960691097105</v>
      </c>
      <c r="U530" s="22">
        <f t="shared" si="296"/>
        <v>30232.401020373829</v>
      </c>
      <c r="V530" s="22">
        <f t="shared" si="296"/>
        <v>31713.675948301767</v>
      </c>
      <c r="W530" s="22">
        <f t="shared" si="296"/>
        <v>32748.004579008135</v>
      </c>
      <c r="X530" s="22">
        <f t="shared" si="296"/>
        <v>33303.053732909961</v>
      </c>
      <c r="Y530" s="22">
        <f>+IF(((Y498/3.6)*1.04)-Y529&lt;0,0,((Y498/3.6)*1.04)-Y529)</f>
        <v>33336.737776767754</v>
      </c>
      <c r="Z530" s="22">
        <f t="shared" si="296"/>
        <v>32820.525646213791</v>
      </c>
      <c r="AA530" s="22">
        <f t="shared" si="296"/>
        <v>32286.537955891923</v>
      </c>
      <c r="AB530" s="22">
        <f t="shared" si="296"/>
        <v>31445.041817911173</v>
      </c>
      <c r="AC530" s="22">
        <f t="shared" si="296"/>
        <v>30289.358852142846</v>
      </c>
      <c r="AD530" s="22">
        <f t="shared" si="296"/>
        <v>28754.104033684911</v>
      </c>
      <c r="AE530" s="22">
        <f t="shared" si="296"/>
        <v>26847.811218401534</v>
      </c>
      <c r="AF530" s="22">
        <f t="shared" si="296"/>
        <v>24575.10289450601</v>
      </c>
      <c r="AG530" s="22">
        <f t="shared" si="296"/>
        <v>21902.655569837632</v>
      </c>
      <c r="AH530" s="22">
        <f t="shared" si="296"/>
        <v>18840.069520896795</v>
      </c>
      <c r="AI530" s="22">
        <f t="shared" si="296"/>
        <v>15362.004512484767</v>
      </c>
      <c r="AJ530" s="36">
        <f>+IF(((AJ498/3.6)*1.04)-AJ529&lt;0,0,((AJ498/3.6)*1.04)-AJ529)</f>
        <v>11475.99574053401</v>
      </c>
    </row>
    <row r="532" spans="1:36" x14ac:dyDescent="0.3">
      <c r="A532" s="16" t="s">
        <v>546</v>
      </c>
      <c r="B532" s="79" t="s">
        <v>545</v>
      </c>
      <c r="C532" s="17">
        <f>(C14*0.8*8760)</f>
        <v>0</v>
      </c>
      <c r="D532" s="17">
        <f t="shared" ref="D532:AJ532" si="297">(D14*0.8*8760)</f>
        <v>0</v>
      </c>
      <c r="E532" s="17">
        <f t="shared" si="297"/>
        <v>0</v>
      </c>
      <c r="F532" s="17">
        <f t="shared" si="297"/>
        <v>0</v>
      </c>
      <c r="G532" s="17">
        <f t="shared" si="297"/>
        <v>0</v>
      </c>
      <c r="H532" s="17">
        <f t="shared" si="297"/>
        <v>0</v>
      </c>
      <c r="I532" s="17">
        <f t="shared" si="297"/>
        <v>84.096000000000004</v>
      </c>
      <c r="J532" s="17">
        <f t="shared" si="297"/>
        <v>175.20000000000005</v>
      </c>
      <c r="K532" s="17">
        <f t="shared" si="297"/>
        <v>259.29599999999999</v>
      </c>
      <c r="L532" s="17">
        <f t="shared" si="297"/>
        <v>343.39200000000005</v>
      </c>
      <c r="M532" s="17">
        <f t="shared" si="297"/>
        <v>427.488</v>
      </c>
      <c r="N532" s="17">
        <f t="shared" si="297"/>
        <v>511.584</v>
      </c>
      <c r="O532" s="17">
        <f t="shared" si="297"/>
        <v>595.68000000000006</v>
      </c>
      <c r="P532" s="17">
        <f t="shared" si="297"/>
        <v>672.76800000000003</v>
      </c>
      <c r="Q532" s="17">
        <f t="shared" si="297"/>
        <v>1766.0160000000001</v>
      </c>
      <c r="R532" s="17">
        <f t="shared" si="297"/>
        <v>2873.28</v>
      </c>
      <c r="S532" s="17">
        <f t="shared" si="297"/>
        <v>3987.5520000000001</v>
      </c>
      <c r="T532" s="17">
        <f t="shared" si="297"/>
        <v>5087.808</v>
      </c>
      <c r="U532" s="17">
        <f t="shared" si="297"/>
        <v>6181.0560000000005</v>
      </c>
      <c r="V532" s="17">
        <f t="shared" si="297"/>
        <v>7246.2720000000008</v>
      </c>
      <c r="W532" s="17">
        <f t="shared" si="297"/>
        <v>8283.4560000000001</v>
      </c>
      <c r="X532" s="17">
        <f t="shared" si="297"/>
        <v>9285.6</v>
      </c>
      <c r="Y532" s="17">
        <f t="shared" si="297"/>
        <v>10245.696</v>
      </c>
      <c r="Z532" s="17">
        <f t="shared" si="297"/>
        <v>11149.728000000001</v>
      </c>
      <c r="AA532" s="17">
        <f t="shared" si="297"/>
        <v>12404.160000000002</v>
      </c>
      <c r="AB532" s="17">
        <f t="shared" si="297"/>
        <v>13651.584000000001</v>
      </c>
      <c r="AC532" s="17">
        <f t="shared" si="297"/>
        <v>14906.016</v>
      </c>
      <c r="AD532" s="17">
        <f t="shared" si="297"/>
        <v>16104.384</v>
      </c>
      <c r="AE532" s="17">
        <f t="shared" si="297"/>
        <v>17281.728000000003</v>
      </c>
      <c r="AF532" s="17">
        <f t="shared" si="297"/>
        <v>18438.047999999999</v>
      </c>
      <c r="AG532" s="17">
        <f t="shared" si="297"/>
        <v>19566.335999999999</v>
      </c>
      <c r="AH532" s="17">
        <f t="shared" si="297"/>
        <v>20673.600000000002</v>
      </c>
      <c r="AI532" s="17">
        <f t="shared" si="297"/>
        <v>21752.832000000002</v>
      </c>
      <c r="AJ532" s="34">
        <f t="shared" si="297"/>
        <v>22811.040000000001</v>
      </c>
    </row>
    <row r="533" spans="1:36" x14ac:dyDescent="0.3">
      <c r="A533" s="7" t="s">
        <v>544</v>
      </c>
      <c r="B533" s="80" t="s">
        <v>526</v>
      </c>
      <c r="C533" s="246">
        <v>0.65</v>
      </c>
      <c r="D533" s="246">
        <v>0.65</v>
      </c>
      <c r="E533" s="246">
        <v>0.65</v>
      </c>
      <c r="F533" s="246">
        <v>0.65</v>
      </c>
      <c r="G533" s="246">
        <v>0.65370000000000006</v>
      </c>
      <c r="H533" s="246">
        <v>0.6573</v>
      </c>
      <c r="I533" s="246">
        <v>0.66099999999999992</v>
      </c>
      <c r="J533" s="246">
        <v>0.66469999999999996</v>
      </c>
      <c r="K533" s="246">
        <v>0.66830000000000001</v>
      </c>
      <c r="L533" s="246">
        <v>0.67200000000000004</v>
      </c>
      <c r="M533" s="246">
        <v>0.67569999999999997</v>
      </c>
      <c r="N533" s="246">
        <v>0.67930000000000001</v>
      </c>
      <c r="O533" s="246">
        <v>0.68299999999999994</v>
      </c>
      <c r="P533" s="246">
        <v>0.68669999999999998</v>
      </c>
      <c r="Q533" s="246">
        <v>0.69030000000000002</v>
      </c>
      <c r="R533" s="246">
        <v>0.69400000000000006</v>
      </c>
      <c r="S533" s="246">
        <v>0.69769999999999999</v>
      </c>
      <c r="T533" s="246">
        <v>0.70129999999999992</v>
      </c>
      <c r="U533" s="246">
        <v>0.70499999999999996</v>
      </c>
      <c r="V533" s="246">
        <v>0.7087</v>
      </c>
      <c r="W533" s="246">
        <v>0.71230000000000004</v>
      </c>
      <c r="X533" s="246">
        <v>0.71599999999999997</v>
      </c>
      <c r="Y533" s="246">
        <v>0.71970000000000001</v>
      </c>
      <c r="Z533" s="246">
        <v>0.72329999999999994</v>
      </c>
      <c r="AA533" s="246">
        <v>0.72699999999999998</v>
      </c>
      <c r="AB533" s="246">
        <v>0.73069999999999991</v>
      </c>
      <c r="AC533" s="246">
        <v>0.73430000000000006</v>
      </c>
      <c r="AD533" s="246">
        <v>0.73799999999999999</v>
      </c>
      <c r="AE533" s="246">
        <v>0.74170000000000003</v>
      </c>
      <c r="AF533" s="246">
        <v>0.74529999999999996</v>
      </c>
      <c r="AG533" s="246">
        <v>0.74900000000000011</v>
      </c>
      <c r="AH533" s="246">
        <v>0.75269999999999992</v>
      </c>
      <c r="AI533" s="246">
        <v>0.75629999999999997</v>
      </c>
      <c r="AJ533" s="247">
        <v>0.76</v>
      </c>
    </row>
    <row r="534" spans="1:36" x14ac:dyDescent="0.3">
      <c r="A534" s="7" t="s">
        <v>547</v>
      </c>
      <c r="B534" s="80" t="s">
        <v>529</v>
      </c>
      <c r="C534" s="3">
        <f>C532/C533</f>
        <v>0</v>
      </c>
      <c r="D534" s="3">
        <f t="shared" ref="D534:AJ534" si="298">D532/D533</f>
        <v>0</v>
      </c>
      <c r="E534" s="3">
        <f t="shared" si="298"/>
        <v>0</v>
      </c>
      <c r="F534" s="3">
        <f t="shared" si="298"/>
        <v>0</v>
      </c>
      <c r="G534" s="3">
        <f t="shared" si="298"/>
        <v>0</v>
      </c>
      <c r="H534" s="3">
        <f t="shared" si="298"/>
        <v>0</v>
      </c>
      <c r="I534" s="3">
        <f t="shared" si="298"/>
        <v>127.22541603630864</v>
      </c>
      <c r="J534" s="3">
        <f t="shared" si="298"/>
        <v>263.57755378366187</v>
      </c>
      <c r="K534" s="3">
        <f t="shared" si="298"/>
        <v>387.99341613048028</v>
      </c>
      <c r="L534" s="3">
        <f t="shared" si="298"/>
        <v>511.00000000000006</v>
      </c>
      <c r="M534" s="3">
        <f t="shared" si="298"/>
        <v>632.65946425928666</v>
      </c>
      <c r="N534" s="3">
        <f t="shared" si="298"/>
        <v>753.10466656852645</v>
      </c>
      <c r="O534" s="3">
        <f t="shared" si="298"/>
        <v>872.15226939970739</v>
      </c>
      <c r="P534" s="3">
        <f t="shared" si="298"/>
        <v>979.71166448230679</v>
      </c>
      <c r="Q534" s="3">
        <f t="shared" si="298"/>
        <v>2558.3311603650586</v>
      </c>
      <c r="R534" s="3">
        <f t="shared" si="298"/>
        <v>4140.1729106628245</v>
      </c>
      <c r="S534" s="3">
        <f t="shared" si="298"/>
        <v>5715.2816396732123</v>
      </c>
      <c r="T534" s="3">
        <f t="shared" si="298"/>
        <v>7254.8238984742629</v>
      </c>
      <c r="U534" s="3">
        <f t="shared" si="298"/>
        <v>8767.4553191489376</v>
      </c>
      <c r="V534" s="3">
        <f t="shared" si="298"/>
        <v>10224.738253139552</v>
      </c>
      <c r="W534" s="3">
        <f t="shared" si="298"/>
        <v>11629.167485609994</v>
      </c>
      <c r="X534" s="3">
        <f t="shared" si="298"/>
        <v>12968.715083798883</v>
      </c>
      <c r="Y534" s="3">
        <f t="shared" si="298"/>
        <v>14236.065027094623</v>
      </c>
      <c r="Z534" s="3">
        <f t="shared" si="298"/>
        <v>15415.080879303196</v>
      </c>
      <c r="AA534" s="3">
        <f t="shared" si="298"/>
        <v>17062.118294360389</v>
      </c>
      <c r="AB534" s="3">
        <f t="shared" si="298"/>
        <v>18682.88490488573</v>
      </c>
      <c r="AC534" s="3">
        <f t="shared" si="298"/>
        <v>20299.626855508646</v>
      </c>
      <c r="AD534" s="3">
        <f t="shared" si="298"/>
        <v>21821.658536585368</v>
      </c>
      <c r="AE534" s="3">
        <f t="shared" si="298"/>
        <v>23300.159093973307</v>
      </c>
      <c r="AF534" s="3">
        <f t="shared" si="298"/>
        <v>24739.095666174693</v>
      </c>
      <c r="AG534" s="3">
        <f t="shared" si="298"/>
        <v>26123.279038718287</v>
      </c>
      <c r="AH534" s="3">
        <f t="shared" si="298"/>
        <v>27465.922678357918</v>
      </c>
      <c r="AI534" s="3">
        <f t="shared" si="298"/>
        <v>28762.173740579139</v>
      </c>
      <c r="AJ534" s="35">
        <f t="shared" si="298"/>
        <v>30014.526315789473</v>
      </c>
    </row>
    <row r="535" spans="1:36" x14ac:dyDescent="0.3">
      <c r="A535" s="7" t="s">
        <v>556</v>
      </c>
      <c r="B535" s="80" t="s">
        <v>529</v>
      </c>
      <c r="C535" s="3">
        <f>(C532-C499/3.6)</f>
        <v>0</v>
      </c>
      <c r="D535" s="3">
        <f t="shared" ref="D535:AJ535" si="299">(D532-D499/3.6)</f>
        <v>0</v>
      </c>
      <c r="E535" s="3">
        <f t="shared" si="299"/>
        <v>0</v>
      </c>
      <c r="F535" s="3">
        <f t="shared" si="299"/>
        <v>0</v>
      </c>
      <c r="G535" s="3">
        <f t="shared" si="299"/>
        <v>0</v>
      </c>
      <c r="H535" s="3">
        <f t="shared" si="299"/>
        <v>0</v>
      </c>
      <c r="I535" s="3">
        <f>(I532-I499/3.6)</f>
        <v>14.302888270382738</v>
      </c>
      <c r="J535" s="3">
        <f t="shared" si="299"/>
        <v>35.815169030966558</v>
      </c>
      <c r="K535" s="3">
        <f t="shared" si="299"/>
        <v>50.956272398037356</v>
      </c>
      <c r="L535" s="3">
        <f t="shared" si="299"/>
        <v>67.135685429410671</v>
      </c>
      <c r="M535" s="3">
        <f t="shared" si="299"/>
        <v>84.57102073853423</v>
      </c>
      <c r="N535" s="3">
        <f t="shared" si="299"/>
        <v>103.62663928126182</v>
      </c>
      <c r="O535" s="3">
        <f t="shared" si="299"/>
        <v>124.58437518788179</v>
      </c>
      <c r="P535" s="3">
        <f t="shared" si="299"/>
        <v>140.692716072591</v>
      </c>
      <c r="Q535" s="3">
        <f t="shared" si="299"/>
        <v>378.97178342902839</v>
      </c>
      <c r="R535" s="3">
        <f t="shared" si="299"/>
        <v>631.35554522037</v>
      </c>
      <c r="S535" s="3">
        <f t="shared" si="299"/>
        <v>900.05850424238088</v>
      </c>
      <c r="T535" s="3">
        <f t="shared" si="299"/>
        <v>1172.8136520554704</v>
      </c>
      <c r="U535" s="3">
        <f t="shared" si="299"/>
        <v>1463.8388165599854</v>
      </c>
      <c r="V535" s="3">
        <f t="shared" si="299"/>
        <v>1758.4976954407657</v>
      </c>
      <c r="W535" s="3">
        <f t="shared" si="299"/>
        <v>2063.6282430934762</v>
      </c>
      <c r="X535" s="3">
        <f t="shared" si="299"/>
        <v>2377.6284706662473</v>
      </c>
      <c r="Y535" s="3">
        <f t="shared" si="299"/>
        <v>2698.3537800289596</v>
      </c>
      <c r="Z535" s="3">
        <f t="shared" si="299"/>
        <v>3015.9619283087277</v>
      </c>
      <c r="AA535" s="3">
        <f t="shared" si="299"/>
        <v>3471.7375837705313</v>
      </c>
      <c r="AB535" s="3">
        <f t="shared" si="299"/>
        <v>3946.6645448137897</v>
      </c>
      <c r="AC535" s="3">
        <f t="shared" si="299"/>
        <v>4457.3594928634011</v>
      </c>
      <c r="AD535" s="3">
        <f t="shared" si="299"/>
        <v>4943.489277435312</v>
      </c>
      <c r="AE535" s="3">
        <f t="shared" si="299"/>
        <v>5442.6220063867604</v>
      </c>
      <c r="AF535" s="3">
        <f t="shared" si="299"/>
        <v>5956.3642535594699</v>
      </c>
      <c r="AG535" s="3">
        <f t="shared" si="299"/>
        <v>6479.7260517096947</v>
      </c>
      <c r="AH535" s="3">
        <f t="shared" si="299"/>
        <v>7021.0804509337249</v>
      </c>
      <c r="AI535" s="3">
        <f t="shared" si="299"/>
        <v>7575.1147567959524</v>
      </c>
      <c r="AJ535" s="35">
        <f t="shared" si="299"/>
        <v>8149.4839385559153</v>
      </c>
    </row>
    <row r="536" spans="1:36" x14ac:dyDescent="0.3">
      <c r="A536" s="3" t="s">
        <v>557</v>
      </c>
      <c r="B536" s="80" t="s">
        <v>526</v>
      </c>
      <c r="C536" s="246">
        <v>0.52500000000000002</v>
      </c>
      <c r="D536" s="246">
        <v>0.52500000000000002</v>
      </c>
      <c r="E536" s="246">
        <v>0.52500000000000002</v>
      </c>
      <c r="F536" s="246">
        <v>0.52500000000000002</v>
      </c>
      <c r="G536" s="246">
        <v>0.52829999999999999</v>
      </c>
      <c r="H536" s="246">
        <v>0.53170000000000006</v>
      </c>
      <c r="I536" s="246">
        <v>0.53500000000000003</v>
      </c>
      <c r="J536" s="246">
        <v>0.5383</v>
      </c>
      <c r="K536" s="246">
        <v>0.54170000000000007</v>
      </c>
      <c r="L536" s="246">
        <v>0.54500000000000004</v>
      </c>
      <c r="M536" s="246">
        <v>0.54830000000000001</v>
      </c>
      <c r="N536" s="246">
        <v>0.55169999999999997</v>
      </c>
      <c r="O536" s="246">
        <v>0.55500000000000005</v>
      </c>
      <c r="P536" s="246">
        <v>0.55830000000000002</v>
      </c>
      <c r="Q536" s="246">
        <v>0.56169999999999998</v>
      </c>
      <c r="R536" s="246">
        <v>0.56499999999999995</v>
      </c>
      <c r="S536" s="246">
        <v>0.56830000000000003</v>
      </c>
      <c r="T536" s="246">
        <v>0.57169999999999999</v>
      </c>
      <c r="U536" s="246">
        <v>0.57499999999999996</v>
      </c>
      <c r="V536" s="246">
        <v>0.57830000000000004</v>
      </c>
      <c r="W536" s="246">
        <v>0.58169999999999999</v>
      </c>
      <c r="X536" s="246">
        <v>0.58499999999999996</v>
      </c>
      <c r="Y536" s="246">
        <v>0.58829999999999993</v>
      </c>
      <c r="Z536" s="246">
        <v>0.5917</v>
      </c>
      <c r="AA536" s="246">
        <v>0.59499999999999997</v>
      </c>
      <c r="AB536" s="246">
        <v>0.59829999999999994</v>
      </c>
      <c r="AC536" s="246">
        <v>0.60170000000000001</v>
      </c>
      <c r="AD536" s="246">
        <v>0.60499999999999998</v>
      </c>
      <c r="AE536" s="246">
        <v>0.60829999999999995</v>
      </c>
      <c r="AF536" s="246">
        <v>0.61170000000000002</v>
      </c>
      <c r="AG536" s="246">
        <v>0.61499999999999999</v>
      </c>
      <c r="AH536" s="246">
        <v>0.61829999999999996</v>
      </c>
      <c r="AI536" s="246">
        <v>0.62170000000000003</v>
      </c>
      <c r="AJ536" s="246">
        <v>0.625</v>
      </c>
    </row>
    <row r="537" spans="1:36" s="6" customFormat="1" x14ac:dyDescent="0.3">
      <c r="A537" s="22" t="s">
        <v>558</v>
      </c>
      <c r="B537" s="78" t="s">
        <v>529</v>
      </c>
      <c r="C537" s="22">
        <f>C535*C536</f>
        <v>0</v>
      </c>
      <c r="D537" s="22">
        <f>D535*D536</f>
        <v>0</v>
      </c>
      <c r="E537" s="22">
        <f t="shared" ref="E537:AJ537" si="300">E535*E536</f>
        <v>0</v>
      </c>
      <c r="F537" s="22">
        <f t="shared" si="300"/>
        <v>0</v>
      </c>
      <c r="G537" s="22">
        <f t="shared" si="300"/>
        <v>0</v>
      </c>
      <c r="H537" s="22">
        <f t="shared" si="300"/>
        <v>0</v>
      </c>
      <c r="I537" s="22">
        <f t="shared" si="300"/>
        <v>7.6520452246547652</v>
      </c>
      <c r="J537" s="22">
        <f t="shared" si="300"/>
        <v>19.2793054893693</v>
      </c>
      <c r="K537" s="22">
        <f t="shared" si="300"/>
        <v>27.603012758016838</v>
      </c>
      <c r="L537" s="22">
        <f t="shared" si="300"/>
        <v>36.588948559028822</v>
      </c>
      <c r="M537" s="22">
        <f t="shared" si="300"/>
        <v>46.370290670938317</v>
      </c>
      <c r="N537" s="22">
        <f t="shared" si="300"/>
        <v>57.170816891472143</v>
      </c>
      <c r="O537" s="22">
        <f t="shared" si="300"/>
        <v>69.144328229274393</v>
      </c>
      <c r="P537" s="22">
        <f t="shared" si="300"/>
        <v>78.548743383327562</v>
      </c>
      <c r="Q537" s="22">
        <f t="shared" si="300"/>
        <v>212.86845075208524</v>
      </c>
      <c r="R537" s="22">
        <f t="shared" si="300"/>
        <v>356.71588304950905</v>
      </c>
      <c r="S537" s="22">
        <f t="shared" si="300"/>
        <v>511.50324796094509</v>
      </c>
      <c r="T537" s="22">
        <f t="shared" si="300"/>
        <v>670.49756488011235</v>
      </c>
      <c r="U537" s="22">
        <f t="shared" si="300"/>
        <v>841.70731952199151</v>
      </c>
      <c r="V537" s="22">
        <f t="shared" si="300"/>
        <v>1016.9392172733949</v>
      </c>
      <c r="W537" s="22">
        <f t="shared" si="300"/>
        <v>1200.412549007475</v>
      </c>
      <c r="X537" s="22">
        <f t="shared" si="300"/>
        <v>1390.9126553397546</v>
      </c>
      <c r="Y537" s="22">
        <f t="shared" si="300"/>
        <v>1587.4415287910367</v>
      </c>
      <c r="Z537" s="22">
        <f t="shared" si="300"/>
        <v>1784.5446729802743</v>
      </c>
      <c r="AA537" s="22">
        <f t="shared" si="300"/>
        <v>2065.683862343466</v>
      </c>
      <c r="AB537" s="22">
        <f t="shared" si="300"/>
        <v>2361.2893971620902</v>
      </c>
      <c r="AC537" s="22">
        <f t="shared" si="300"/>
        <v>2681.9932068559083</v>
      </c>
      <c r="AD537" s="22">
        <f t="shared" si="300"/>
        <v>2990.8110128483636</v>
      </c>
      <c r="AE537" s="22">
        <f t="shared" si="300"/>
        <v>3310.746966485066</v>
      </c>
      <c r="AF537" s="22">
        <f t="shared" si="300"/>
        <v>3643.508013902328</v>
      </c>
      <c r="AG537" s="22">
        <f t="shared" si="300"/>
        <v>3985.0315218014621</v>
      </c>
      <c r="AH537" s="22">
        <f t="shared" si="300"/>
        <v>4341.1340428123221</v>
      </c>
      <c r="AI537" s="22">
        <f t="shared" si="300"/>
        <v>4709.4488443000437</v>
      </c>
      <c r="AJ537" s="36">
        <f t="shared" si="300"/>
        <v>5093.4274615974473</v>
      </c>
    </row>
    <row r="539" spans="1:36" x14ac:dyDescent="0.3">
      <c r="A539" s="16" t="s">
        <v>397</v>
      </c>
      <c r="B539" s="79" t="s">
        <v>545</v>
      </c>
      <c r="C539" s="17">
        <f t="shared" ref="C539:AJ539" si="301">+((C530*3.6)/0.55)*C514</f>
        <v>12894159.884347353</v>
      </c>
      <c r="D539" s="17">
        <f t="shared" si="301"/>
        <v>12534944.238089733</v>
      </c>
      <c r="E539" s="17">
        <f t="shared" si="301"/>
        <v>12616980.777060924</v>
      </c>
      <c r="F539" s="17">
        <f t="shared" si="301"/>
        <v>11968133.774812665</v>
      </c>
      <c r="G539" s="17">
        <f t="shared" si="301"/>
        <v>11660686.073555896</v>
      </c>
      <c r="H539" s="17">
        <f t="shared" si="301"/>
        <v>10845374.830976421</v>
      </c>
      <c r="I539" s="17">
        <f t="shared" si="301"/>
        <v>12606470.187098939</v>
      </c>
      <c r="J539" s="17">
        <f t="shared" si="301"/>
        <v>12303441.222351387</v>
      </c>
      <c r="K539" s="17">
        <f t="shared" si="301"/>
        <v>12556251.645353016</v>
      </c>
      <c r="L539" s="17">
        <f t="shared" si="301"/>
        <v>11568655.711953597</v>
      </c>
      <c r="M539" s="17">
        <f t="shared" si="301"/>
        <v>10483814.799311655</v>
      </c>
      <c r="N539" s="17">
        <f t="shared" si="301"/>
        <v>9293155.544339003</v>
      </c>
      <c r="O539" s="17">
        <f t="shared" si="301"/>
        <v>7991384.0677897036</v>
      </c>
      <c r="P539" s="17">
        <f t="shared" si="301"/>
        <v>6575336.3740932802</v>
      </c>
      <c r="Q539" s="17">
        <f t="shared" si="301"/>
        <v>7657753.5519347861</v>
      </c>
      <c r="R539" s="17">
        <f t="shared" si="301"/>
        <v>8675361.567683829</v>
      </c>
      <c r="S539" s="17">
        <f t="shared" si="301"/>
        <v>9603657.7462790497</v>
      </c>
      <c r="T539" s="17">
        <f t="shared" si="301"/>
        <v>10415980.765770856</v>
      </c>
      <c r="U539" s="17">
        <f t="shared" si="301"/>
        <v>11101337.654681269</v>
      </c>
      <c r="V539" s="17">
        <f t="shared" si="301"/>
        <v>11645261.808216408</v>
      </c>
      <c r="W539" s="17">
        <f t="shared" si="301"/>
        <v>12025067.281411787</v>
      </c>
      <c r="X539" s="17">
        <f t="shared" si="301"/>
        <v>12228881.330724537</v>
      </c>
      <c r="Y539" s="17">
        <f t="shared" si="301"/>
        <v>12241250.111629119</v>
      </c>
      <c r="Z539" s="17">
        <f t="shared" si="301"/>
        <v>12051697.017289704</v>
      </c>
      <c r="AA539" s="17">
        <f t="shared" si="301"/>
        <v>11855616.737403514</v>
      </c>
      <c r="AB539" s="17">
        <f t="shared" si="301"/>
        <v>11546619.355536982</v>
      </c>
      <c r="AC539" s="17">
        <f t="shared" si="301"/>
        <v>11122252.570506854</v>
      </c>
      <c r="AD539" s="17">
        <f t="shared" si="301"/>
        <v>10558507.0011691</v>
      </c>
      <c r="AE539" s="17">
        <f t="shared" si="301"/>
        <v>9858516.2793970443</v>
      </c>
      <c r="AF539" s="17">
        <f t="shared" si="301"/>
        <v>9023977.7828626055</v>
      </c>
      <c r="AG539" s="17">
        <f t="shared" si="301"/>
        <v>8042655.1252443781</v>
      </c>
      <c r="AH539" s="17">
        <f t="shared" si="301"/>
        <v>6918073.5280733025</v>
      </c>
      <c r="AI539" s="17">
        <f t="shared" si="301"/>
        <v>5640928.056984406</v>
      </c>
      <c r="AJ539" s="17">
        <f t="shared" si="301"/>
        <v>4213985.6359240888</v>
      </c>
    </row>
    <row r="540" spans="1:36" x14ac:dyDescent="0.3">
      <c r="A540" s="7" t="s">
        <v>399</v>
      </c>
      <c r="B540" s="55" t="s">
        <v>529</v>
      </c>
      <c r="C540" s="3">
        <f>+(C539+C518+C519+C520+C521+C522)/10^6</f>
        <v>57.445918907164767</v>
      </c>
      <c r="D540" s="3">
        <f t="shared" ref="D540:AJ540" si="302">+(D539+D518+D519+D520+D521+D522)/10^6</f>
        <v>55.73971413357642</v>
      </c>
      <c r="E540" s="3">
        <f t="shared" si="302"/>
        <v>57.387407823598814</v>
      </c>
      <c r="F540" s="3">
        <f t="shared" si="302"/>
        <v>53.167260869070837</v>
      </c>
      <c r="G540" s="3">
        <f t="shared" si="302"/>
        <v>53.901885331146197</v>
      </c>
      <c r="H540" s="3">
        <f t="shared" si="302"/>
        <v>53.852065753340234</v>
      </c>
      <c r="I540" s="3">
        <f t="shared" si="302"/>
        <v>58.52540705002923</v>
      </c>
      <c r="J540" s="3">
        <f t="shared" si="302"/>
        <v>57.743330162587519</v>
      </c>
      <c r="K540" s="3">
        <f t="shared" si="302"/>
        <v>57.390663038267917</v>
      </c>
      <c r="L540" s="3">
        <f t="shared" si="302"/>
        <v>55.67769084554179</v>
      </c>
      <c r="M540" s="3">
        <f t="shared" si="302"/>
        <v>53.773112846643755</v>
      </c>
      <c r="N540" s="3">
        <f t="shared" si="302"/>
        <v>51.661770274645235</v>
      </c>
      <c r="O540" s="3">
        <f t="shared" si="302"/>
        <v>49.343750164852757</v>
      </c>
      <c r="P540" s="3">
        <f t="shared" si="302"/>
        <v>46.82117938827048</v>
      </c>
      <c r="Q540" s="3">
        <f t="shared" si="302"/>
        <v>47.048579928383397</v>
      </c>
      <c r="R540" s="3">
        <f t="shared" si="302"/>
        <v>47.03435906596885</v>
      </c>
      <c r="S540" s="3">
        <f t="shared" si="302"/>
        <v>46.770293755588078</v>
      </c>
      <c r="T540" s="3">
        <f t="shared" si="302"/>
        <v>46.2447463787177</v>
      </c>
      <c r="U540" s="3">
        <f t="shared" si="302"/>
        <v>45.4692163263298</v>
      </c>
      <c r="V540" s="3">
        <f t="shared" si="302"/>
        <v>44.447885610689333</v>
      </c>
      <c r="W540" s="3">
        <f t="shared" si="302"/>
        <v>43.168465035922125</v>
      </c>
      <c r="X540" s="3">
        <f t="shared" si="302"/>
        <v>41.634590948300826</v>
      </c>
      <c r="Y540" s="3">
        <f t="shared" si="302"/>
        <v>39.844625907680069</v>
      </c>
      <c r="Z540" s="3">
        <f t="shared" si="302"/>
        <v>37.801262585934538</v>
      </c>
      <c r="AA540" s="3">
        <f t="shared" si="302"/>
        <v>36.139523320436922</v>
      </c>
      <c r="AB540" s="3">
        <f t="shared" si="302"/>
        <v>34.337694665262838</v>
      </c>
      <c r="AC540" s="3">
        <f t="shared" si="302"/>
        <v>32.400089589018187</v>
      </c>
      <c r="AD540" s="3">
        <f t="shared" si="302"/>
        <v>30.308417391032439</v>
      </c>
      <c r="AE540" s="3">
        <f t="shared" si="302"/>
        <v>28.071492212383898</v>
      </c>
      <c r="AF540" s="3">
        <f t="shared" si="302"/>
        <v>25.69754303919423</v>
      </c>
      <c r="AG540" s="3">
        <f t="shared" si="302"/>
        <v>23.179497868446159</v>
      </c>
      <c r="AH540" s="3">
        <f t="shared" si="302"/>
        <v>20.52634700567452</v>
      </c>
      <c r="AI540" s="3">
        <f t="shared" si="302"/>
        <v>17.733366098374336</v>
      </c>
      <c r="AJ540" s="3">
        <f t="shared" si="302"/>
        <v>14.808405322354787</v>
      </c>
    </row>
    <row r="541" spans="1:36" x14ac:dyDescent="0.3">
      <c r="A541" s="11" t="s">
        <v>400</v>
      </c>
      <c r="B541" s="78" t="s">
        <v>529</v>
      </c>
      <c r="C541" s="22">
        <f t="shared" ref="C541:AJ541" si="303">+C540/C70</f>
        <v>0.30378592758944878</v>
      </c>
      <c r="D541" s="22">
        <f t="shared" si="303"/>
        <v>0.28643224117973498</v>
      </c>
      <c r="E541" s="22">
        <f t="shared" si="303"/>
        <v>0.28693703911799406</v>
      </c>
      <c r="F541" s="22">
        <f t="shared" si="303"/>
        <v>0.28958203087729217</v>
      </c>
      <c r="G541" s="22">
        <f t="shared" si="303"/>
        <v>0.27813150325668828</v>
      </c>
      <c r="H541" s="22">
        <f t="shared" si="303"/>
        <v>0.25977841656218154</v>
      </c>
      <c r="I541" s="22">
        <f t="shared" si="303"/>
        <v>0.29067864615614525</v>
      </c>
      <c r="J541" s="22">
        <f t="shared" si="303"/>
        <v>0.27375044150950112</v>
      </c>
      <c r="K541" s="22">
        <f t="shared" si="303"/>
        <v>0.26085351951811436</v>
      </c>
      <c r="L541" s="22">
        <f t="shared" si="303"/>
        <v>0.24361833871231142</v>
      </c>
      <c r="M541" s="22">
        <f t="shared" si="303"/>
        <v>0.22726876804075821</v>
      </c>
      <c r="N541" s="22">
        <f t="shared" si="303"/>
        <v>0.21169261064885253</v>
      </c>
      <c r="O541" s="22">
        <f t="shared" si="303"/>
        <v>0.19671177685250088</v>
      </c>
      <c r="P541" s="22">
        <f t="shared" si="303"/>
        <v>0.18218050019834373</v>
      </c>
      <c r="Q541" s="22">
        <f t="shared" si="303"/>
        <v>0.16936740522687752</v>
      </c>
      <c r="R541" s="22">
        <f t="shared" si="303"/>
        <v>0.15793742418060638</v>
      </c>
      <c r="S541" s="22">
        <f t="shared" si="303"/>
        <v>0.14759073218838048</v>
      </c>
      <c r="T541" s="22">
        <f t="shared" si="303"/>
        <v>0.13809080688687758</v>
      </c>
      <c r="U541" s="22">
        <f t="shared" si="303"/>
        <v>0.1292466355040516</v>
      </c>
      <c r="V541" s="22">
        <f t="shared" si="303"/>
        <v>0.12090235144901343</v>
      </c>
      <c r="W541" s="22">
        <f t="shared" si="303"/>
        <v>0.11294377279283127</v>
      </c>
      <c r="X541" s="22">
        <f t="shared" si="303"/>
        <v>0.10526928352259042</v>
      </c>
      <c r="Y541" s="22">
        <f t="shared" si="303"/>
        <v>9.7783055629669366E-2</v>
      </c>
      <c r="Z541" s="22">
        <f t="shared" si="303"/>
        <v>9.0408441971165224E-2</v>
      </c>
      <c r="AA541" s="22">
        <f t="shared" si="303"/>
        <v>8.4663938256540019E-2</v>
      </c>
      <c r="AB541" s="22">
        <f t="shared" si="303"/>
        <v>7.8976040031669734E-2</v>
      </c>
      <c r="AC541" s="22">
        <f t="shared" si="303"/>
        <v>7.3319823427509839E-2</v>
      </c>
      <c r="AD541" s="22">
        <f t="shared" si="303"/>
        <v>6.7626920756903075E-2</v>
      </c>
      <c r="AE541" s="22">
        <f t="shared" si="303"/>
        <v>6.188959031727443E-2</v>
      </c>
      <c r="AF541" s="22">
        <f t="shared" si="303"/>
        <v>5.6089953957026289E-2</v>
      </c>
      <c r="AG541" s="22">
        <f t="shared" si="303"/>
        <v>5.0184685490462698E-2</v>
      </c>
      <c r="AH541" s="22">
        <f t="shared" si="303"/>
        <v>4.4161194101732054E-2</v>
      </c>
      <c r="AI541" s="22">
        <f t="shared" si="303"/>
        <v>3.7981081315992045E-2</v>
      </c>
      <c r="AJ541" s="36">
        <f t="shared" si="303"/>
        <v>3.1626972490913265E-2</v>
      </c>
    </row>
    <row r="545" spans="1:36" x14ac:dyDescent="0.3">
      <c r="A545" s="16" t="s">
        <v>518</v>
      </c>
      <c r="B545" s="79" t="s">
        <v>545</v>
      </c>
      <c r="C545" s="17">
        <f>C436/C493</f>
        <v>0.36922878331099046</v>
      </c>
      <c r="D545" s="17">
        <f t="shared" ref="D545:AJ545" si="304">D436/D493</f>
        <v>0.36938826453235929</v>
      </c>
      <c r="E545" s="17">
        <f t="shared" si="304"/>
        <v>0.36968415888248374</v>
      </c>
      <c r="F545" s="17">
        <f t="shared" si="304"/>
        <v>0.36906345855840123</v>
      </c>
      <c r="G545" s="17">
        <f t="shared" si="304"/>
        <v>0.36978263948849904</v>
      </c>
      <c r="H545" s="17">
        <f t="shared" si="304"/>
        <v>0.36821880048894651</v>
      </c>
      <c r="I545" s="17">
        <f t="shared" si="304"/>
        <v>0.3888755874186331</v>
      </c>
      <c r="J545" s="17">
        <f t="shared" si="304"/>
        <v>0.39370621994276644</v>
      </c>
      <c r="K545" s="17">
        <f t="shared" si="304"/>
        <v>0.39855892652324965</v>
      </c>
      <c r="L545" s="17">
        <f t="shared" si="304"/>
        <v>0.40343370716008292</v>
      </c>
      <c r="M545" s="17">
        <f t="shared" si="304"/>
        <v>0.40833056185326594</v>
      </c>
      <c r="N545" s="17">
        <f t="shared" si="304"/>
        <v>0.41324949060279903</v>
      </c>
      <c r="O545" s="17">
        <f t="shared" si="304"/>
        <v>0.41819049340868192</v>
      </c>
      <c r="P545" s="17">
        <f t="shared" si="304"/>
        <v>0.42315357027091488</v>
      </c>
      <c r="Q545" s="17">
        <f t="shared" si="304"/>
        <v>0.42813872118949764</v>
      </c>
      <c r="R545" s="17">
        <f t="shared" si="304"/>
        <v>0.43314594616443053</v>
      </c>
      <c r="S545" s="17">
        <f t="shared" si="304"/>
        <v>0.43817524519571333</v>
      </c>
      <c r="T545" s="17">
        <f t="shared" si="304"/>
        <v>0.44322661828334636</v>
      </c>
      <c r="U545" s="17">
        <f t="shared" si="304"/>
        <v>0.44830006542732898</v>
      </c>
      <c r="V545" s="17">
        <f t="shared" si="304"/>
        <v>0.4533955866276615</v>
      </c>
      <c r="W545" s="17">
        <f t="shared" si="304"/>
        <v>0.45851318188434398</v>
      </c>
      <c r="X545" s="17">
        <f t="shared" si="304"/>
        <v>0.46365285119737643</v>
      </c>
      <c r="Y545" s="17">
        <f t="shared" si="304"/>
        <v>0.46881459456675884</v>
      </c>
      <c r="Z545" s="17">
        <f t="shared" si="304"/>
        <v>0.47399841199249115</v>
      </c>
      <c r="AA545" s="17">
        <f t="shared" si="304"/>
        <v>0.47920430347457343</v>
      </c>
      <c r="AB545" s="17">
        <f t="shared" si="304"/>
        <v>0.48443226901300568</v>
      </c>
      <c r="AC545" s="17">
        <f t="shared" si="304"/>
        <v>0.48968230860778778</v>
      </c>
      <c r="AD545" s="17">
        <f t="shared" si="304"/>
        <v>0.49495442225891989</v>
      </c>
      <c r="AE545" s="17">
        <f t="shared" si="304"/>
        <v>0.50024860996640186</v>
      </c>
      <c r="AF545" s="17">
        <f t="shared" si="304"/>
        <v>0.50556487173023379</v>
      </c>
      <c r="AG545" s="17">
        <f t="shared" si="304"/>
        <v>0.51090320755041585</v>
      </c>
      <c r="AH545" s="17">
        <f t="shared" si="304"/>
        <v>0.5162636174269476</v>
      </c>
      <c r="AI545" s="17">
        <f t="shared" si="304"/>
        <v>0.52164610135982947</v>
      </c>
      <c r="AJ545" s="34">
        <f t="shared" si="304"/>
        <v>0.52705065934906115</v>
      </c>
    </row>
    <row r="546" spans="1:36" x14ac:dyDescent="0.3">
      <c r="A546" s="7" t="s">
        <v>519</v>
      </c>
      <c r="B546" s="55" t="s">
        <v>529</v>
      </c>
      <c r="C546" s="3">
        <f t="shared" ref="C546:AJ546" si="305">+C437/C494</f>
        <v>0.15390488829049612</v>
      </c>
      <c r="D546" s="3">
        <f t="shared" si="305"/>
        <v>0.15211348201634134</v>
      </c>
      <c r="E546" s="3">
        <f t="shared" si="305"/>
        <v>0.14919003440112019</v>
      </c>
      <c r="F546" s="3">
        <f t="shared" si="305"/>
        <v>0.14863847063559035</v>
      </c>
      <c r="G546" s="3">
        <f t="shared" si="305"/>
        <v>0.1444675113993443</v>
      </c>
      <c r="H546" s="3">
        <f t="shared" si="305"/>
        <v>0.15136459329303437</v>
      </c>
      <c r="I546" s="3">
        <f t="shared" si="305"/>
        <v>0.15827872960605166</v>
      </c>
      <c r="J546" s="3">
        <f t="shared" si="305"/>
        <v>0.16290260890925856</v>
      </c>
      <c r="K546" s="3">
        <f t="shared" si="305"/>
        <v>0.16747497764932304</v>
      </c>
      <c r="L546" s="3">
        <f t="shared" si="305"/>
        <v>0.1719886593206838</v>
      </c>
      <c r="M546" s="3">
        <f t="shared" si="305"/>
        <v>0.17643527871007736</v>
      </c>
      <c r="N546" s="3">
        <f t="shared" si="305"/>
        <v>0.18080499404132763</v>
      </c>
      <c r="O546" s="3">
        <f t="shared" si="305"/>
        <v>0.18509041172553531</v>
      </c>
      <c r="P546" s="3">
        <f t="shared" si="305"/>
        <v>0.18927370623293652</v>
      </c>
      <c r="Q546" s="3">
        <f t="shared" si="305"/>
        <v>0.19482247753922849</v>
      </c>
      <c r="R546" s="3">
        <f t="shared" si="305"/>
        <v>0.20043093790337566</v>
      </c>
      <c r="S546" s="3">
        <f t="shared" si="305"/>
        <v>0.20612045375083304</v>
      </c>
      <c r="T546" s="3">
        <f t="shared" si="305"/>
        <v>0.21192063937695949</v>
      </c>
      <c r="U546" s="3">
        <f t="shared" si="305"/>
        <v>0.2178732564915537</v>
      </c>
      <c r="V546" s="3">
        <f t="shared" si="305"/>
        <v>0.22403848724705225</v>
      </c>
      <c r="W546" s="3">
        <f t="shared" si="305"/>
        <v>0.23050544318244151</v>
      </c>
      <c r="X546" s="3">
        <f t="shared" si="305"/>
        <v>0.23740821153088443</v>
      </c>
      <c r="Y546" s="3">
        <f t="shared" si="305"/>
        <v>0.24496965640365209</v>
      </c>
      <c r="Z546" s="3">
        <f t="shared" si="305"/>
        <v>0.25355755163660665</v>
      </c>
      <c r="AA546" s="3">
        <f t="shared" si="305"/>
        <v>0.25855869255597952</v>
      </c>
      <c r="AB546" s="3">
        <f t="shared" si="305"/>
        <v>0.26358772578255013</v>
      </c>
      <c r="AC546" s="3">
        <f t="shared" si="305"/>
        <v>0.26865916279667557</v>
      </c>
      <c r="AD546" s="3">
        <f t="shared" si="305"/>
        <v>0.27379590510912954</v>
      </c>
      <c r="AE546" s="3">
        <f t="shared" si="305"/>
        <v>0.27903570122799853</v>
      </c>
      <c r="AF546" s="3">
        <f t="shared" si="305"/>
        <v>0.28444457727434241</v>
      </c>
      <c r="AG546" s="3">
        <f t="shared" si="305"/>
        <v>0.29014794496950203</v>
      </c>
      <c r="AH546" s="3">
        <f t="shared" si="305"/>
        <v>0.29641413732553751</v>
      </c>
      <c r="AI546" s="3">
        <f t="shared" si="305"/>
        <v>0.30393367435958019</v>
      </c>
      <c r="AJ546" s="35">
        <f t="shared" si="305"/>
        <v>0.3151719674191526</v>
      </c>
    </row>
    <row r="547" spans="1:36" x14ac:dyDescent="0.3">
      <c r="A547" s="7" t="s">
        <v>520</v>
      </c>
      <c r="B547" s="55" t="s">
        <v>529</v>
      </c>
      <c r="C547" s="3">
        <f t="shared" ref="C547:AJ547" si="306">+C438/C495</f>
        <v>0.24666690691390888</v>
      </c>
      <c r="D547" s="3">
        <f t="shared" si="306"/>
        <v>0.24519884396499778</v>
      </c>
      <c r="E547" s="3">
        <f t="shared" si="306"/>
        <v>0.24549099304455588</v>
      </c>
      <c r="F547" s="3">
        <f t="shared" si="306"/>
        <v>0.24151218452674517</v>
      </c>
      <c r="G547" s="3">
        <f t="shared" si="306"/>
        <v>0.24151755149451148</v>
      </c>
      <c r="H547" s="3">
        <f t="shared" si="306"/>
        <v>0.23755136536872554</v>
      </c>
      <c r="I547" s="3">
        <f t="shared" si="306"/>
        <v>0.2394698077712992</v>
      </c>
      <c r="J547" s="3">
        <f t="shared" si="306"/>
        <v>0.24128149620426551</v>
      </c>
      <c r="K547" s="3">
        <f t="shared" si="306"/>
        <v>0.24311812312002187</v>
      </c>
      <c r="L547" s="3">
        <f t="shared" si="306"/>
        <v>0.24497452236784387</v>
      </c>
      <c r="M547" s="3">
        <f t="shared" si="306"/>
        <v>0.24684612515245127</v>
      </c>
      <c r="N547" s="3">
        <f t="shared" si="306"/>
        <v>0.24872888353773673</v>
      </c>
      <c r="O547" s="3">
        <f t="shared" si="306"/>
        <v>0.25061920514216446</v>
      </c>
      <c r="P547" s="3">
        <f t="shared" si="306"/>
        <v>0.25251389717354994</v>
      </c>
      <c r="Q547" s="3">
        <f t="shared" si="306"/>
        <v>0.25818092537064602</v>
      </c>
      <c r="R547" s="3">
        <f t="shared" si="306"/>
        <v>0.26401159754907916</v>
      </c>
      <c r="S547" s="3">
        <f t="shared" si="306"/>
        <v>0.27001651038868973</v>
      </c>
      <c r="T547" s="3">
        <f t="shared" si="306"/>
        <v>0.27620829350198944</v>
      </c>
      <c r="U547" s="3">
        <f t="shared" si="306"/>
        <v>0.28260197727709463</v>
      </c>
      <c r="V547" s="3">
        <f t="shared" si="306"/>
        <v>0.28921545515455926</v>
      </c>
      <c r="W547" s="3">
        <f t="shared" si="306"/>
        <v>0.29607006838547606</v>
      </c>
      <c r="X547" s="3">
        <f t="shared" si="306"/>
        <v>0.30319135145262871</v>
      </c>
      <c r="Y547" s="3">
        <f t="shared" si="306"/>
        <v>0.310609990756468</v>
      </c>
      <c r="Z547" s="3">
        <f t="shared" si="306"/>
        <v>0.31836306999081909</v>
      </c>
      <c r="AA547" s="3">
        <f t="shared" si="306"/>
        <v>0.32688526428899684</v>
      </c>
      <c r="AB547" s="3">
        <f t="shared" si="306"/>
        <v>0.33587258460602681</v>
      </c>
      <c r="AC547" s="3">
        <f t="shared" si="306"/>
        <v>0.34540972729840347</v>
      </c>
      <c r="AD547" s="3">
        <f t="shared" si="306"/>
        <v>0.35560437645555454</v>
      </c>
      <c r="AE547" s="3">
        <f t="shared" si="306"/>
        <v>0.36659551353672104</v>
      </c>
      <c r="AF547" s="3">
        <f t="shared" si="306"/>
        <v>0.37856561489911017</v>
      </c>
      <c r="AG547" s="3">
        <f t="shared" si="306"/>
        <v>0.39175903881217378</v>
      </c>
      <c r="AH547" s="3">
        <f t="shared" si="306"/>
        <v>0.40651060458434152</v>
      </c>
      <c r="AI547" s="3">
        <f t="shared" si="306"/>
        <v>0.42329162574087675</v>
      </c>
      <c r="AJ547" s="35">
        <f t="shared" si="306"/>
        <v>0.44278724264816199</v>
      </c>
    </row>
    <row r="548" spans="1:36" x14ac:dyDescent="0.3">
      <c r="A548" s="7" t="s">
        <v>521</v>
      </c>
      <c r="B548" s="55" t="s">
        <v>529</v>
      </c>
      <c r="C548" s="3">
        <f t="shared" ref="C548:AJ548" si="307">+C439/C496</f>
        <v>0.15118288623507461</v>
      </c>
      <c r="D548" s="3">
        <f t="shared" si="307"/>
        <v>0.15080894261133077</v>
      </c>
      <c r="E548" s="3">
        <f t="shared" si="307"/>
        <v>0.15156851277086947</v>
      </c>
      <c r="F548" s="3">
        <f t="shared" si="307"/>
        <v>0.15157559856524555</v>
      </c>
      <c r="G548" s="3">
        <f t="shared" si="307"/>
        <v>0.14970298980644994</v>
      </c>
      <c r="H548" s="3">
        <f t="shared" si="307"/>
        <v>0.15032114872387101</v>
      </c>
      <c r="I548" s="3">
        <f t="shared" si="307"/>
        <v>0.15924952038666199</v>
      </c>
      <c r="J548" s="3">
        <f t="shared" si="307"/>
        <v>0.16270532976113783</v>
      </c>
      <c r="K548" s="3">
        <f t="shared" si="307"/>
        <v>0.16592657422639945</v>
      </c>
      <c r="L548" s="3">
        <f t="shared" si="307"/>
        <v>0.16887735900849601</v>
      </c>
      <c r="M548" s="3">
        <f t="shared" si="307"/>
        <v>0.17151698775122171</v>
      </c>
      <c r="N548" s="3">
        <f t="shared" si="307"/>
        <v>0.17379429155586693</v>
      </c>
      <c r="O548" s="3">
        <f t="shared" si="307"/>
        <v>0.17564675396109156</v>
      </c>
      <c r="P548" s="3">
        <f t="shared" si="307"/>
        <v>0.17699716616516256</v>
      </c>
      <c r="Q548" s="3">
        <f t="shared" si="307"/>
        <v>0.18287525251280609</v>
      </c>
      <c r="R548" s="3">
        <f t="shared" si="307"/>
        <v>0.18887328436420936</v>
      </c>
      <c r="S548" s="3">
        <f t="shared" si="307"/>
        <v>0.1950147189955295</v>
      </c>
      <c r="T548" s="3">
        <f t="shared" si="307"/>
        <v>0.20132542287629018</v>
      </c>
      <c r="U548" s="3">
        <f t="shared" si="307"/>
        <v>0.20783397660834649</v>
      </c>
      <c r="V548" s="3">
        <f t="shared" si="307"/>
        <v>0.21457202714942492</v>
      </c>
      <c r="W548" s="3">
        <f t="shared" si="307"/>
        <v>0.22157469609686578</v>
      </c>
      <c r="X548" s="3">
        <f t="shared" si="307"/>
        <v>0.22888105471910353</v>
      </c>
      <c r="Y548" s="3">
        <f t="shared" si="307"/>
        <v>0.23653467881604304</v>
      </c>
      <c r="Z548" s="3">
        <f t="shared" si="307"/>
        <v>0.24458429950358479</v>
      </c>
      <c r="AA548" s="3">
        <f t="shared" si="307"/>
        <v>0.25366012596217896</v>
      </c>
      <c r="AB548" s="3">
        <f t="shared" si="307"/>
        <v>0.26321779394085404</v>
      </c>
      <c r="AC548" s="3">
        <f t="shared" si="307"/>
        <v>0.27330738395697074</v>
      </c>
      <c r="AD548" s="3">
        <f t="shared" si="307"/>
        <v>0.28398629033719885</v>
      </c>
      <c r="AE548" s="3">
        <f t="shared" si="307"/>
        <v>0.29532063087162247</v>
      </c>
      <c r="AF548" s="3">
        <f t="shared" si="307"/>
        <v>0.30738699690775706</v>
      </c>
      <c r="AG548" s="3">
        <f t="shared" si="307"/>
        <v>0.32027464391506794</v>
      </c>
      <c r="AH548" s="3">
        <f t="shared" si="307"/>
        <v>0.33408825761932792</v>
      </c>
      <c r="AI548" s="3">
        <f t="shared" si="307"/>
        <v>0.34895148034055895</v>
      </c>
      <c r="AJ548" s="35">
        <f t="shared" si="307"/>
        <v>0.36501145311689331</v>
      </c>
    </row>
    <row r="549" spans="1:36" x14ac:dyDescent="0.3">
      <c r="A549" s="7" t="s">
        <v>522</v>
      </c>
      <c r="B549" s="55" t="s">
        <v>529</v>
      </c>
      <c r="C549" s="3">
        <f t="shared" ref="C549:AJ549" si="308">+C440/C497</f>
        <v>0.36104229756035061</v>
      </c>
      <c r="D549" s="3">
        <f t="shared" si="308"/>
        <v>0.37221905354783835</v>
      </c>
      <c r="E549" s="3">
        <f t="shared" si="308"/>
        <v>0.37223896610751522</v>
      </c>
      <c r="F549" s="3">
        <f t="shared" si="308"/>
        <v>0.37685131105691333</v>
      </c>
      <c r="G549" s="3">
        <f t="shared" si="308"/>
        <v>0.37134607484564275</v>
      </c>
      <c r="H549" s="3">
        <f t="shared" si="308"/>
        <v>0.37203232276657033</v>
      </c>
      <c r="I549" s="3">
        <f t="shared" si="308"/>
        <v>0.32826213137521898</v>
      </c>
      <c r="J549" s="3">
        <f t="shared" si="308"/>
        <v>0.31459179027644235</v>
      </c>
      <c r="K549" s="3">
        <f t="shared" si="308"/>
        <v>0.30715825733112678</v>
      </c>
      <c r="L549" s="3">
        <f t="shared" si="308"/>
        <v>0.30238178322728199</v>
      </c>
      <c r="M549" s="3">
        <f t="shared" si="308"/>
        <v>0.29898108299901593</v>
      </c>
      <c r="N549" s="3">
        <f t="shared" si="308"/>
        <v>0.29638376528953381</v>
      </c>
      <c r="O549" s="3">
        <f t="shared" si="308"/>
        <v>0.29429564672252384</v>
      </c>
      <c r="P549" s="3">
        <f t="shared" si="308"/>
        <v>0.29255004049858646</v>
      </c>
      <c r="Q549" s="3">
        <f t="shared" si="308"/>
        <v>0.29124753231814482</v>
      </c>
      <c r="R549" s="3">
        <f t="shared" si="308"/>
        <v>0.28999413076440805</v>
      </c>
      <c r="S549" s="3">
        <f t="shared" si="308"/>
        <v>0.28878610610638344</v>
      </c>
      <c r="T549" s="3">
        <f t="shared" si="308"/>
        <v>0.28762005631928972</v>
      </c>
      <c r="U549" s="3">
        <f t="shared" si="308"/>
        <v>0.28649287228163778</v>
      </c>
      <c r="V549" s="3">
        <f t="shared" si="308"/>
        <v>0.28540170728850189</v>
      </c>
      <c r="W549" s="3">
        <f t="shared" si="308"/>
        <v>0.28434395027116699</v>
      </c>
      <c r="X549" s="3">
        <f t="shared" si="308"/>
        <v>0.2833172022096801</v>
      </c>
      <c r="Y549" s="3">
        <f t="shared" si="308"/>
        <v>0.28231925530440311</v>
      </c>
      <c r="Z549" s="3">
        <f t="shared" si="308"/>
        <v>0.28134807453862953</v>
      </c>
      <c r="AA549" s="3">
        <f t="shared" si="308"/>
        <v>0.28331484363752096</v>
      </c>
      <c r="AB549" s="3">
        <f t="shared" si="308"/>
        <v>0.28533425007040714</v>
      </c>
      <c r="AC549" s="3">
        <f t="shared" si="308"/>
        <v>0.28741431088650615</v>
      </c>
      <c r="AD549" s="3">
        <f t="shared" si="308"/>
        <v>0.28956413323728225</v>
      </c>
      <c r="AE549" s="3">
        <f t="shared" si="308"/>
        <v>0.29179411513025116</v>
      </c>
      <c r="AF549" s="3">
        <f t="shared" si="308"/>
        <v>0.29411619188190141</v>
      </c>
      <c r="AG549" s="3">
        <f t="shared" si="308"/>
        <v>0.2965441409012855</v>
      </c>
      <c r="AH549" s="3">
        <f t="shared" si="308"/>
        <v>0.29909396158928991</v>
      </c>
      <c r="AI549" s="3">
        <f t="shared" si="308"/>
        <v>0.30178435289431904</v>
      </c>
      <c r="AJ549" s="35">
        <f t="shared" si="308"/>
        <v>0.30463731914081577</v>
      </c>
    </row>
    <row r="550" spans="1:36" x14ac:dyDescent="0.3">
      <c r="A550" s="7" t="s">
        <v>523</v>
      </c>
      <c r="B550" s="55" t="s">
        <v>529</v>
      </c>
      <c r="C550" s="3">
        <f t="shared" ref="C550:AJ550" si="309">+C441/C498</f>
        <v>0.414151363920225</v>
      </c>
      <c r="D550" s="3">
        <f t="shared" si="309"/>
        <v>0.40705359814717251</v>
      </c>
      <c r="E550" s="3">
        <f t="shared" si="309"/>
        <v>0.40598207797575164</v>
      </c>
      <c r="F550" s="3">
        <f t="shared" si="309"/>
        <v>0.40418065195043668</v>
      </c>
      <c r="G550" s="3">
        <f t="shared" si="309"/>
        <v>0.40489791548044884</v>
      </c>
      <c r="H550" s="3">
        <f t="shared" si="309"/>
        <v>0.40182994745481398</v>
      </c>
      <c r="I550" s="3">
        <f t="shared" si="309"/>
        <v>0.42086204423681545</v>
      </c>
      <c r="J550" s="3">
        <f t="shared" si="309"/>
        <v>0.42351511391359387</v>
      </c>
      <c r="K550" s="3">
        <f t="shared" si="309"/>
        <v>0.42549163957628111</v>
      </c>
      <c r="L550" s="3">
        <f t="shared" si="309"/>
        <v>0.42690269426973626</v>
      </c>
      <c r="M550" s="3">
        <f t="shared" si="309"/>
        <v>0.42779675986485433</v>
      </c>
      <c r="N550" s="3">
        <f t="shared" si="309"/>
        <v>0.42798655085552922</v>
      </c>
      <c r="O550" s="3">
        <f t="shared" si="309"/>
        <v>0.42758407910941465</v>
      </c>
      <c r="P550" s="3">
        <f t="shared" si="309"/>
        <v>0.42668967381099143</v>
      </c>
      <c r="Q550" s="3">
        <f t="shared" si="309"/>
        <v>0.43708558722044566</v>
      </c>
      <c r="R550" s="3">
        <f t="shared" si="309"/>
        <v>0.44500306789342836</v>
      </c>
      <c r="S550" s="3">
        <f t="shared" si="309"/>
        <v>0.45086348845096896</v>
      </c>
      <c r="T550" s="3">
        <f t="shared" si="309"/>
        <v>0.4549484827526169</v>
      </c>
      <c r="U550" s="3">
        <f t="shared" si="309"/>
        <v>0.45767857639491394</v>
      </c>
      <c r="V550" s="3">
        <f t="shared" si="309"/>
        <v>0.45934532565082059</v>
      </c>
      <c r="W550" s="3">
        <f t="shared" si="309"/>
        <v>0.4599840415738814</v>
      </c>
      <c r="X550" s="3">
        <f t="shared" si="309"/>
        <v>0.45975809369656162</v>
      </c>
      <c r="Y550" s="3">
        <f t="shared" si="309"/>
        <v>0.45878124871995468</v>
      </c>
      <c r="Z550" s="3">
        <f t="shared" si="309"/>
        <v>0.45715435702584156</v>
      </c>
      <c r="AA550" s="3">
        <f t="shared" si="309"/>
        <v>0.45330529717561269</v>
      </c>
      <c r="AB550" s="3">
        <f t="shared" si="309"/>
        <v>0.44926474913010744</v>
      </c>
      <c r="AC550" s="3">
        <f t="shared" si="309"/>
        <v>0.44506700484277595</v>
      </c>
      <c r="AD550" s="3">
        <f t="shared" si="309"/>
        <v>0.44071331507699468</v>
      </c>
      <c r="AE550" s="3">
        <f t="shared" si="309"/>
        <v>0.43621060403125073</v>
      </c>
      <c r="AF550" s="3">
        <f t="shared" si="309"/>
        <v>0.43160834631074396</v>
      </c>
      <c r="AG550" s="3">
        <f t="shared" si="309"/>
        <v>0.42691186186150948</v>
      </c>
      <c r="AH550" s="3">
        <f t="shared" si="309"/>
        <v>0.42215063249060164</v>
      </c>
      <c r="AI550" s="3">
        <f t="shared" si="309"/>
        <v>0.41732368061766345</v>
      </c>
      <c r="AJ550" s="35">
        <f t="shared" si="309"/>
        <v>0.41247129633317198</v>
      </c>
    </row>
    <row r="551" spans="1:36" x14ac:dyDescent="0.3">
      <c r="A551" s="7" t="s">
        <v>524</v>
      </c>
      <c r="B551" s="55" t="s">
        <v>529</v>
      </c>
      <c r="C551" s="3">
        <f t="shared" ref="C551:H551" si="310">+IF(C499=0,0,C442/C499)</f>
        <v>0</v>
      </c>
      <c r="D551" s="3">
        <f t="shared" si="310"/>
        <v>0</v>
      </c>
      <c r="E551" s="3">
        <f t="shared" si="310"/>
        <v>0</v>
      </c>
      <c r="F551" s="3">
        <f t="shared" si="310"/>
        <v>0</v>
      </c>
      <c r="G551" s="3">
        <f t="shared" si="310"/>
        <v>0</v>
      </c>
      <c r="H551" s="3">
        <f t="shared" si="310"/>
        <v>0</v>
      </c>
      <c r="I551" s="3">
        <f t="shared" ref="I551:AJ551" si="311">+IF(I499=0,0,I442/I499)</f>
        <v>0.57499999999999996</v>
      </c>
      <c r="J551" s="3">
        <f t="shared" si="311"/>
        <v>0.58333333333333326</v>
      </c>
      <c r="K551" s="3">
        <f t="shared" si="311"/>
        <v>0.59166666666666667</v>
      </c>
      <c r="L551" s="3">
        <f t="shared" si="311"/>
        <v>0.6</v>
      </c>
      <c r="M551" s="3">
        <f t="shared" si="311"/>
        <v>0.60833333333333339</v>
      </c>
      <c r="N551" s="3">
        <f t="shared" si="311"/>
        <v>0.6166666666666667</v>
      </c>
      <c r="O551" s="3">
        <f t="shared" si="311"/>
        <v>0.625</v>
      </c>
      <c r="P551" s="3">
        <f t="shared" si="311"/>
        <v>0.6333333333333333</v>
      </c>
      <c r="Q551" s="3">
        <f t="shared" si="311"/>
        <v>0.64116666666666666</v>
      </c>
      <c r="R551" s="3">
        <f t="shared" si="311"/>
        <v>0.64900000000000013</v>
      </c>
      <c r="S551" s="3">
        <f t="shared" si="311"/>
        <v>0.65683333333333338</v>
      </c>
      <c r="T551" s="3">
        <f t="shared" si="311"/>
        <v>0.66466666666666663</v>
      </c>
      <c r="U551" s="3">
        <f t="shared" si="311"/>
        <v>0.67249999999999999</v>
      </c>
      <c r="V551" s="3">
        <f t="shared" si="311"/>
        <v>0.68033333333333346</v>
      </c>
      <c r="W551" s="3">
        <f t="shared" si="311"/>
        <v>0.6881666666666667</v>
      </c>
      <c r="X551" s="3">
        <f t="shared" si="311"/>
        <v>0.69600000000000017</v>
      </c>
      <c r="Y551" s="3">
        <f t="shared" si="311"/>
        <v>0.70383333333333331</v>
      </c>
      <c r="Z551" s="3">
        <f t="shared" si="311"/>
        <v>0.71166666666666667</v>
      </c>
      <c r="AA551" s="3">
        <f t="shared" si="311"/>
        <v>0.71950000000000003</v>
      </c>
      <c r="AB551" s="3">
        <f t="shared" si="311"/>
        <v>0.72733333333333339</v>
      </c>
      <c r="AC551" s="3">
        <f t="shared" si="311"/>
        <v>0.73516666666666663</v>
      </c>
      <c r="AD551" s="3">
        <f t="shared" si="311"/>
        <v>0.7430000000000001</v>
      </c>
      <c r="AE551" s="3">
        <f t="shared" si="311"/>
        <v>0.75083333333333335</v>
      </c>
      <c r="AF551" s="3">
        <f t="shared" si="311"/>
        <v>0.75866666666666682</v>
      </c>
      <c r="AG551" s="3">
        <f t="shared" si="311"/>
        <v>0.76650000000000007</v>
      </c>
      <c r="AH551" s="3">
        <f t="shared" si="311"/>
        <v>0.77433333333333343</v>
      </c>
      <c r="AI551" s="3">
        <f t="shared" si="311"/>
        <v>0.78216666666666679</v>
      </c>
      <c r="AJ551" s="35">
        <f t="shared" si="311"/>
        <v>0.79</v>
      </c>
    </row>
    <row r="552" spans="1:36" x14ac:dyDescent="0.3">
      <c r="A552" s="11" t="s">
        <v>525</v>
      </c>
      <c r="B552" s="78" t="s">
        <v>529</v>
      </c>
      <c r="C552" s="22">
        <f t="shared" ref="C552:AJ552" si="312">+C443/C500</f>
        <v>8.7962246634689767E-2</v>
      </c>
      <c r="D552" s="22">
        <f t="shared" si="312"/>
        <v>8.7962246634689767E-2</v>
      </c>
      <c r="E552" s="22">
        <f t="shared" si="312"/>
        <v>8.7962246634689753E-2</v>
      </c>
      <c r="F552" s="22">
        <f t="shared" si="312"/>
        <v>8.7962246634689753E-2</v>
      </c>
      <c r="G552" s="22">
        <f t="shared" si="312"/>
        <v>8.7962246634689767E-2</v>
      </c>
      <c r="H552" s="22">
        <f t="shared" si="312"/>
        <v>8.7962246634689767E-2</v>
      </c>
      <c r="I552" s="22">
        <f t="shared" si="312"/>
        <v>9.7355038730046695E-2</v>
      </c>
      <c r="J552" s="22">
        <f t="shared" si="312"/>
        <v>0.10147574145705829</v>
      </c>
      <c r="K552" s="22">
        <f t="shared" si="312"/>
        <v>0.10458713895516054</v>
      </c>
      <c r="L552" s="22">
        <f t="shared" si="312"/>
        <v>0.10700768051837992</v>
      </c>
      <c r="M552" s="22">
        <f t="shared" si="312"/>
        <v>0.1089362017465854</v>
      </c>
      <c r="N552" s="22">
        <f t="shared" si="312"/>
        <v>0.11050315183115425</v>
      </c>
      <c r="O552" s="22">
        <f t="shared" si="312"/>
        <v>0.11179758040940101</v>
      </c>
      <c r="P552" s="22">
        <f t="shared" si="312"/>
        <v>0.11288228695738643</v>
      </c>
      <c r="Q552" s="22">
        <f t="shared" si="312"/>
        <v>0.11334737343989323</v>
      </c>
      <c r="R552" s="22">
        <f t="shared" si="312"/>
        <v>0.11381928613405021</v>
      </c>
      <c r="S552" s="22">
        <f t="shared" si="312"/>
        <v>0.11429667774446899</v>
      </c>
      <c r="T552" s="22">
        <f t="shared" si="312"/>
        <v>0.11477846853743555</v>
      </c>
      <c r="U552" s="22">
        <f t="shared" si="312"/>
        <v>0.11526378473693705</v>
      </c>
      <c r="V552" s="22">
        <f t="shared" si="312"/>
        <v>0.11575191312782285</v>
      </c>
      <c r="W552" s="22">
        <f t="shared" si="312"/>
        <v>0.11624226710348845</v>
      </c>
      <c r="X552" s="22">
        <f t="shared" si="312"/>
        <v>0.11673436093034349</v>
      </c>
      <c r="Y552" s="22">
        <f t="shared" si="312"/>
        <v>0.11722779000127798</v>
      </c>
      <c r="Z552" s="22">
        <f t="shared" si="312"/>
        <v>0.11772221551478246</v>
      </c>
      <c r="AA552" s="22">
        <f t="shared" si="312"/>
        <v>0.12061466577142915</v>
      </c>
      <c r="AB552" s="22">
        <f t="shared" si="312"/>
        <v>0.12334318097023117</v>
      </c>
      <c r="AC552" s="22">
        <f t="shared" si="312"/>
        <v>0.12592809430364607</v>
      </c>
      <c r="AD552" s="22">
        <f t="shared" si="312"/>
        <v>0.12838646165032847</v>
      </c>
      <c r="AE552" s="22">
        <f t="shared" si="312"/>
        <v>0.13073269741721197</v>
      </c>
      <c r="AF552" s="22">
        <f t="shared" si="312"/>
        <v>0.13297906784636518</v>
      </c>
      <c r="AG552" s="22">
        <f t="shared" si="312"/>
        <v>0.13513607772212285</v>
      </c>
      <c r="AH552" s="22">
        <f t="shared" si="312"/>
        <v>0.13721277641970603</v>
      </c>
      <c r="AI552" s="22">
        <f t="shared" si="312"/>
        <v>0.13921700226422784</v>
      </c>
      <c r="AJ552" s="36">
        <f t="shared" si="312"/>
        <v>0.14115557923636846</v>
      </c>
    </row>
  </sheetData>
  <pageMargins left="0.7" right="0.7" top="0.75" bottom="0.75" header="0.3" footer="0.3"/>
  <ignoredErrors>
    <ignoredError sqref="C551:AJ551 C378:AJ378 C395:AJ395 C418:AJ418" formula="1"/>
  </ignoredError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FA42E-F3DA-4693-A0F3-CBD211408A42}">
  <dimension ref="A2:AH32"/>
  <sheetViews>
    <sheetView tabSelected="1" topLeftCell="A77" workbookViewId="0">
      <selection activeCell="A47" sqref="A47"/>
    </sheetView>
  </sheetViews>
  <sheetFormatPr defaultRowHeight="14.4" x14ac:dyDescent="0.3"/>
  <cols>
    <col min="1" max="1" width="39.21875" customWidth="1"/>
    <col min="2" max="2" width="9.33203125" customWidth="1"/>
    <col min="3" max="3" width="9.88671875" customWidth="1"/>
    <col min="4" max="4" width="10.88671875" customWidth="1"/>
    <col min="5" max="5" width="11.77734375" bestFit="1" customWidth="1"/>
    <col min="6" max="6" width="9.77734375" customWidth="1"/>
    <col min="7" max="7" width="9.88671875" customWidth="1"/>
    <col min="8" max="34" width="10.77734375" customWidth="1"/>
  </cols>
  <sheetData>
    <row r="2" spans="1:34" x14ac:dyDescent="0.3">
      <c r="A2" s="248" t="s">
        <v>563</v>
      </c>
    </row>
    <row r="3" spans="1:34" x14ac:dyDescent="0.3">
      <c r="A3" s="248" t="s">
        <v>561</v>
      </c>
      <c r="B3" s="248">
        <f>BAU!D2</f>
        <v>2018</v>
      </c>
      <c r="C3" s="248">
        <f>BAU!E2</f>
        <v>2019</v>
      </c>
      <c r="D3" s="248">
        <f>BAU!F2</f>
        <v>2020</v>
      </c>
      <c r="E3" s="248">
        <f>BAU!G2</f>
        <v>2021</v>
      </c>
      <c r="F3" s="248">
        <f>BAU!H2</f>
        <v>2022</v>
      </c>
      <c r="G3" s="248">
        <f>BAU!I2</f>
        <v>2023</v>
      </c>
      <c r="H3" s="248">
        <f>BAU!J2</f>
        <v>2024</v>
      </c>
      <c r="I3" s="248">
        <f>BAU!K2</f>
        <v>2025</v>
      </c>
      <c r="J3" s="248">
        <f>BAU!L2</f>
        <v>2026</v>
      </c>
      <c r="K3" s="248">
        <f>BAU!M2</f>
        <v>2027</v>
      </c>
      <c r="L3" s="248">
        <f>BAU!N2</f>
        <v>2028</v>
      </c>
      <c r="M3" s="248">
        <f>BAU!O2</f>
        <v>2029</v>
      </c>
      <c r="N3" s="248">
        <f>BAU!P2</f>
        <v>2030</v>
      </c>
      <c r="O3" s="248">
        <f>BAU!Q2</f>
        <v>2031</v>
      </c>
      <c r="P3" s="248">
        <f>BAU!R2</f>
        <v>2032</v>
      </c>
      <c r="Q3" s="248">
        <f>BAU!S2</f>
        <v>2033</v>
      </c>
      <c r="R3" s="248">
        <f>BAU!T2</f>
        <v>2034</v>
      </c>
      <c r="S3" s="248">
        <f>BAU!U2</f>
        <v>2035</v>
      </c>
      <c r="T3" s="248">
        <f>BAU!V2</f>
        <v>2036</v>
      </c>
      <c r="U3" s="248">
        <f>BAU!W2</f>
        <v>2037</v>
      </c>
      <c r="V3" s="248">
        <f>BAU!X2</f>
        <v>2038</v>
      </c>
      <c r="W3" s="248">
        <f>BAU!Y2</f>
        <v>2039</v>
      </c>
      <c r="X3" s="248">
        <f>BAU!Z2</f>
        <v>2040</v>
      </c>
      <c r="Y3" s="248">
        <f>BAU!AA2</f>
        <v>2041</v>
      </c>
      <c r="Z3" s="248">
        <f>BAU!AB2</f>
        <v>2042</v>
      </c>
      <c r="AA3" s="248">
        <f>BAU!AC2</f>
        <v>2043</v>
      </c>
      <c r="AB3" s="248">
        <f>BAU!AD2</f>
        <v>2044</v>
      </c>
      <c r="AC3" s="248">
        <f>BAU!AE2</f>
        <v>2045</v>
      </c>
      <c r="AD3" s="248">
        <f>BAU!AF2</f>
        <v>2046</v>
      </c>
      <c r="AE3" s="248">
        <f>BAU!AG2</f>
        <v>2047</v>
      </c>
      <c r="AF3" s="248">
        <f>BAU!AH2</f>
        <v>2048</v>
      </c>
      <c r="AG3" s="248">
        <f>BAU!AI2</f>
        <v>2049</v>
      </c>
      <c r="AH3" s="248">
        <f>BAU!AJ2</f>
        <v>2050</v>
      </c>
    </row>
    <row r="4" spans="1:34" x14ac:dyDescent="0.3">
      <c r="A4" s="248" t="s">
        <v>564</v>
      </c>
      <c r="B4" s="249">
        <f>BAU!D462</f>
        <v>0.23372227409861021</v>
      </c>
      <c r="C4" s="249">
        <f>BAU!E462</f>
        <v>0.23134229541500229</v>
      </c>
      <c r="D4" s="249">
        <f>BAU!F462</f>
        <v>0.23395674296142263</v>
      </c>
      <c r="E4" s="249">
        <f>BAU!G462</f>
        <v>0.23072952136287381</v>
      </c>
      <c r="F4" s="249">
        <f>BAU!H462</f>
        <v>0.23030710730440776</v>
      </c>
      <c r="G4" s="249">
        <f>BAU!I462</f>
        <v>0.2117457892031688</v>
      </c>
      <c r="H4" s="249">
        <f>BAU!J462</f>
        <v>0.21151420092638454</v>
      </c>
      <c r="I4" s="249">
        <f>BAU!K462</f>
        <v>0.21125553213397621</v>
      </c>
      <c r="J4" s="249">
        <f>BAU!L462</f>
        <v>0.2109710190446599</v>
      </c>
      <c r="K4" s="249">
        <f>BAU!M462</f>
        <v>0.21065916997460846</v>
      </c>
      <c r="L4" s="249">
        <f>BAU!N462</f>
        <v>0.21031508347569683</v>
      </c>
      <c r="M4" s="249">
        <f>BAU!O462</f>
        <v>0.20994056127417751</v>
      </c>
      <c r="N4" s="249">
        <f>BAU!P462</f>
        <v>0.20952936748819662</v>
      </c>
      <c r="O4" s="249">
        <f>BAU!Q462</f>
        <v>0.20908500728516727</v>
      </c>
      <c r="P4" s="249">
        <f>BAU!R462</f>
        <v>0.2086008969520935</v>
      </c>
      <c r="Q4" s="249">
        <f>BAU!S462</f>
        <v>0.20809857183674108</v>
      </c>
      <c r="R4" s="249">
        <f>BAU!T462</f>
        <v>0.20755705177077685</v>
      </c>
      <c r="S4" s="249">
        <f>BAU!U462</f>
        <v>0.20701418266344598</v>
      </c>
      <c r="T4" s="249">
        <f>BAU!V462</f>
        <v>0.20649338540568321</v>
      </c>
      <c r="U4" s="249">
        <f>BAU!W462</f>
        <v>0.20598762124238112</v>
      </c>
      <c r="V4" s="249">
        <f>BAU!X462</f>
        <v>0.20548628736006566</v>
      </c>
      <c r="W4" s="249">
        <f>BAU!Y462</f>
        <v>0.20507201546071571</v>
      </c>
      <c r="X4" s="249">
        <f>BAU!Z462</f>
        <v>0.20465982583855719</v>
      </c>
      <c r="Y4" s="249">
        <f>BAU!AA462</f>
        <v>0.20427746891744761</v>
      </c>
      <c r="Z4" s="249">
        <f>BAU!AB462</f>
        <v>0.20389524504893627</v>
      </c>
      <c r="AA4" s="249">
        <f>BAU!AC462</f>
        <v>0.20355950897480141</v>
      </c>
      <c r="AB4" s="249">
        <f>BAU!AD462</f>
        <v>0.20323307455243664</v>
      </c>
      <c r="AC4" s="249">
        <f>BAU!AE462</f>
        <v>0.20291018578060308</v>
      </c>
      <c r="AD4" s="249">
        <f>BAU!AF462</f>
        <v>0.20261184364345647</v>
      </c>
      <c r="AE4" s="249">
        <f>BAU!AG462</f>
        <v>0.20232900024290759</v>
      </c>
      <c r="AF4" s="249">
        <f>BAU!AH462</f>
        <v>0.20206584110364051</v>
      </c>
      <c r="AG4" s="249">
        <f>BAU!AI462</f>
        <v>0.20182202746856381</v>
      </c>
      <c r="AH4" s="249">
        <f>BAU!AJ462</f>
        <v>0.20160664574469184</v>
      </c>
    </row>
    <row r="5" spans="1:34" x14ac:dyDescent="0.3">
      <c r="A5" s="248" t="s">
        <v>565</v>
      </c>
      <c r="B5">
        <f>BAU!D486</f>
        <v>55.747684561656129</v>
      </c>
      <c r="C5">
        <f>BAU!E486</f>
        <v>57.423867103025948</v>
      </c>
      <c r="D5">
        <f>BAU!F486</f>
        <v>53.229526762107426</v>
      </c>
      <c r="E5">
        <f>BAU!G486</f>
        <v>53.970450058953432</v>
      </c>
      <c r="F5">
        <f>BAU!H486</f>
        <v>53.905395305483786</v>
      </c>
      <c r="G5">
        <f>BAU!I486</f>
        <v>53.051045384769544</v>
      </c>
      <c r="H5">
        <f>BAU!J486</f>
        <v>51.413271388456913</v>
      </c>
      <c r="I5">
        <f>BAU!K486</f>
        <v>50.449021260686138</v>
      </c>
      <c r="J5">
        <f>BAU!L486</f>
        <v>49.488652704944307</v>
      </c>
      <c r="K5">
        <f>BAU!M486</f>
        <v>48.531235043068548</v>
      </c>
      <c r="L5">
        <f>BAU!N486</f>
        <v>47.575241238624926</v>
      </c>
      <c r="M5">
        <f>BAU!O486</f>
        <v>46.620416132110236</v>
      </c>
      <c r="N5">
        <f>BAU!P486</f>
        <v>45.665074471417292</v>
      </c>
      <c r="O5">
        <f>BAU!Q486</f>
        <v>44.709329277540434</v>
      </c>
      <c r="P5">
        <f>BAU!R486</f>
        <v>43.751519912859301</v>
      </c>
      <c r="Q5">
        <f>BAU!S486</f>
        <v>42.786525415851095</v>
      </c>
      <c r="R5">
        <f>BAU!T486</f>
        <v>41.820829216430774</v>
      </c>
      <c r="S5">
        <f>BAU!U486</f>
        <v>40.858969287981083</v>
      </c>
      <c r="T5">
        <f>BAU!V486</f>
        <v>39.904763082495613</v>
      </c>
      <c r="U5">
        <f>BAU!W486</f>
        <v>38.958615784205151</v>
      </c>
      <c r="V5">
        <f>BAU!X486</f>
        <v>38.016329244023495</v>
      </c>
      <c r="W5">
        <f>BAU!Y486</f>
        <v>37.09209050120316</v>
      </c>
      <c r="X5">
        <f>BAU!Z486</f>
        <v>36.171656060659764</v>
      </c>
      <c r="Y5">
        <f>BAU!AA486</f>
        <v>35.451654262547692</v>
      </c>
      <c r="Z5">
        <f>BAU!AB486</f>
        <v>35.128813906821819</v>
      </c>
      <c r="AA5">
        <f>BAU!AC486</f>
        <v>34.827095300886661</v>
      </c>
      <c r="AB5">
        <f>BAU!AD486</f>
        <v>34.530846494636002</v>
      </c>
      <c r="AC5">
        <f>BAU!AE486</f>
        <v>34.237619271093727</v>
      </c>
      <c r="AD5">
        <f>BAU!AF486</f>
        <v>33.948955625668304</v>
      </c>
      <c r="AE5">
        <f>BAU!AG486</f>
        <v>33.679746697661365</v>
      </c>
      <c r="AF5">
        <f>BAU!AH486</f>
        <v>33.420435093921171</v>
      </c>
      <c r="AG5">
        <f>BAU!AI486</f>
        <v>33.165776581926409</v>
      </c>
      <c r="AH5">
        <f>BAU!AJ486</f>
        <v>32.916611273486488</v>
      </c>
    </row>
    <row r="6" spans="1:34" x14ac:dyDescent="0.3">
      <c r="A6" s="248" t="s">
        <v>568</v>
      </c>
      <c r="B6" s="1">
        <f>BAU!D72</f>
        <v>755634.98019999999</v>
      </c>
      <c r="C6" s="1">
        <f>BAU!E72</f>
        <v>778696.11040000001</v>
      </c>
      <c r="D6" s="1">
        <f>BAU!F72</f>
        <v>724009.39229999995</v>
      </c>
      <c r="E6" s="1">
        <f>BAU!G72</f>
        <v>743241.0419999999</v>
      </c>
      <c r="F6" s="1">
        <f>BAU!H72</f>
        <v>752302.27610000002</v>
      </c>
      <c r="G6" s="1">
        <f>BAU!I72</f>
        <v>756420.01405825175</v>
      </c>
      <c r="H6" s="1">
        <f>BAU!J72</f>
        <v>751641.23780687014</v>
      </c>
      <c r="I6" s="1">
        <f>BAU!K72</f>
        <v>745209.07162660989</v>
      </c>
      <c r="J6" s="1">
        <f>BAU!L72</f>
        <v>738845.06758248701</v>
      </c>
      <c r="K6" s="1">
        <f>BAU!M72</f>
        <v>732538.31797316577</v>
      </c>
      <c r="L6" s="1">
        <f>BAU!N72</f>
        <v>726270.78588545835</v>
      </c>
      <c r="M6" s="1">
        <f>BAU!O72</f>
        <v>720039.58311231411</v>
      </c>
      <c r="N6" s="1">
        <f>BAU!P72</f>
        <v>713824.74958507146</v>
      </c>
      <c r="O6" s="1">
        <f>BAU!Q72</f>
        <v>707627.7666159689</v>
      </c>
      <c r="P6" s="1">
        <f>BAU!R72</f>
        <v>701428.93692403391</v>
      </c>
      <c r="Q6" s="1">
        <f>BAU!S72</f>
        <v>695268.83402569185</v>
      </c>
      <c r="R6" s="1">
        <f>BAU!T72</f>
        <v>689098.94636545435</v>
      </c>
      <c r="S6" s="1">
        <f>BAU!U72</f>
        <v>682994.06593556271</v>
      </c>
      <c r="T6" s="1">
        <f>BAU!V72</f>
        <v>677000.1313201692</v>
      </c>
      <c r="U6" s="1">
        <f>BAU!W72</f>
        <v>671100.86794171925</v>
      </c>
      <c r="V6" s="1">
        <f>BAU!X72</f>
        <v>665272.57675280632</v>
      </c>
      <c r="W6" s="1">
        <f>BAU!Y72</f>
        <v>659680.73465753405</v>
      </c>
      <c r="X6" s="1">
        <f>BAU!Z72</f>
        <v>654155.18119811488</v>
      </c>
      <c r="Y6" s="1">
        <f>BAU!AA72</f>
        <v>648748.71752083849</v>
      </c>
      <c r="Z6" s="1">
        <f>BAU!AB72</f>
        <v>643401.03513137239</v>
      </c>
      <c r="AA6" s="1">
        <f>BAU!AC72</f>
        <v>638200.72784806951</v>
      </c>
      <c r="AB6" s="1">
        <f>BAU!AD72</f>
        <v>633074.61877321976</v>
      </c>
      <c r="AC6" s="1">
        <f>BAU!AE72</f>
        <v>628009.320383457</v>
      </c>
      <c r="AD6" s="1">
        <f>BAU!AF72</f>
        <v>623042.84058126574</v>
      </c>
      <c r="AE6" s="1">
        <f>BAU!AG72</f>
        <v>618156.54662067059</v>
      </c>
      <c r="AF6" s="1">
        <f>BAU!AH72</f>
        <v>613356.61468151037</v>
      </c>
      <c r="AG6" s="1">
        <f>BAU!AI72</f>
        <v>608640.88560055138</v>
      </c>
      <c r="AH6" s="1">
        <f>BAU!AJ72</f>
        <v>604024.8086861294</v>
      </c>
    </row>
    <row r="7" spans="1:34" x14ac:dyDescent="0.3">
      <c r="A7" s="248" t="s">
        <v>569</v>
      </c>
      <c r="B7" s="1">
        <f>BAU!D63</f>
        <v>194.6</v>
      </c>
      <c r="C7" s="1">
        <f>BAU!E63</f>
        <v>200</v>
      </c>
      <c r="D7" s="1">
        <f>BAU!F63</f>
        <v>183.6</v>
      </c>
      <c r="E7" s="1">
        <f>BAU!G63</f>
        <v>193.8</v>
      </c>
      <c r="F7" s="1">
        <f>BAU!H63</f>
        <v>207.3</v>
      </c>
      <c r="G7" s="1">
        <f>BAU!I63</f>
        <v>160.16875284583656</v>
      </c>
      <c r="H7" s="1">
        <f>BAU!J63</f>
        <v>158.98279579803872</v>
      </c>
      <c r="I7" s="1">
        <f>BAU!K63</f>
        <v>157.42953897754586</v>
      </c>
      <c r="J7" s="1">
        <f>BAU!L63</f>
        <v>155.87489682399791</v>
      </c>
      <c r="K7" s="1">
        <f>BAU!M63</f>
        <v>154.31591403882291</v>
      </c>
      <c r="L7" s="1">
        <f>BAU!N63</f>
        <v>152.74570095946012</v>
      </c>
      <c r="M7" s="1">
        <f>BAU!O63</f>
        <v>151.16551421822402</v>
      </c>
      <c r="N7" s="1">
        <f>BAU!P63</f>
        <v>149.56724827798038</v>
      </c>
      <c r="O7" s="1">
        <f>BAU!Q63</f>
        <v>147.95435673808649</v>
      </c>
      <c r="P7" s="1">
        <f>BAU!R63</f>
        <v>146.31870539050689</v>
      </c>
      <c r="Q7" s="1">
        <f>BAU!S63</f>
        <v>144.68445140334265</v>
      </c>
      <c r="R7" s="1">
        <f>BAU!T63</f>
        <v>143.02734568596239</v>
      </c>
      <c r="S7" s="1">
        <f>BAU!U63</f>
        <v>141.38945832363427</v>
      </c>
      <c r="T7" s="1">
        <f>BAU!V63</f>
        <v>139.79604903639384</v>
      </c>
      <c r="U7" s="1">
        <f>BAU!W63</f>
        <v>138.23847140101211</v>
      </c>
      <c r="V7" s="1">
        <f>BAU!X63</f>
        <v>136.70439187939849</v>
      </c>
      <c r="W7" s="1">
        <f>BAU!Y63</f>
        <v>135.28205781682612</v>
      </c>
      <c r="X7" s="1">
        <f>BAU!Z63</f>
        <v>133.87928545539603</v>
      </c>
      <c r="Y7" s="1">
        <f>BAU!AA63</f>
        <v>132.52474597859708</v>
      </c>
      <c r="Z7" s="1">
        <f>BAU!AB63</f>
        <v>131.18641172285044</v>
      </c>
      <c r="AA7" s="1">
        <f>BAU!AC63</f>
        <v>129.9118267881139</v>
      </c>
      <c r="AB7" s="1">
        <f>BAU!AD63</f>
        <v>128.66170119439317</v>
      </c>
      <c r="AC7" s="1">
        <f>BAU!AE63</f>
        <v>127.42948787095754</v>
      </c>
      <c r="AD7" s="1">
        <f>BAU!AF63</f>
        <v>126.23585859902639</v>
      </c>
      <c r="AE7" s="1">
        <f>BAU!AG63</f>
        <v>125.07099607136858</v>
      </c>
      <c r="AF7" s="1">
        <f>BAU!AH63</f>
        <v>123.93842024210092</v>
      </c>
      <c r="AG7" s="1">
        <f>BAU!AI63</f>
        <v>122.83713753216549</v>
      </c>
      <c r="AH7" s="1">
        <f>BAU!AJ63</f>
        <v>121.77541562578975</v>
      </c>
    </row>
    <row r="8" spans="1:34" x14ac:dyDescent="0.3">
      <c r="A8" s="248" t="s">
        <v>573</v>
      </c>
      <c r="B8">
        <f>BAU!D16</f>
        <v>13.125</v>
      </c>
      <c r="C8">
        <f>BAU!E16</f>
        <v>13.454999999999998</v>
      </c>
      <c r="D8">
        <f>BAU!F16</f>
        <v>13.599</v>
      </c>
      <c r="E8">
        <f>BAU!G16</f>
        <v>14.544</v>
      </c>
      <c r="F8">
        <f>BAU!H16</f>
        <v>16.619</v>
      </c>
      <c r="G8">
        <f>BAU!I16</f>
        <v>17.84</v>
      </c>
      <c r="H8">
        <f>BAU!J16</f>
        <v>19.823</v>
      </c>
      <c r="I8">
        <f>BAU!K16</f>
        <v>20.436546153846152</v>
      </c>
      <c r="J8">
        <f>BAU!L16</f>
        <v>21.05309230769231</v>
      </c>
      <c r="K8">
        <f>BAU!M16</f>
        <v>21.672638461538462</v>
      </c>
      <c r="L8">
        <f>BAU!N16</f>
        <v>22.295184615384613</v>
      </c>
      <c r="M8">
        <f>BAU!O16</f>
        <v>22.920730769230772</v>
      </c>
      <c r="N8">
        <f>BAU!P16</f>
        <v>23.549276923076924</v>
      </c>
      <c r="O8">
        <f>BAU!Q16</f>
        <v>24.180823076923076</v>
      </c>
      <c r="P8">
        <f>BAU!R16</f>
        <v>24.815369230769228</v>
      </c>
      <c r="Q8">
        <f>BAU!S16</f>
        <v>25.45291538461538</v>
      </c>
      <c r="R8">
        <f>BAU!T16</f>
        <v>26.093461538461533</v>
      </c>
      <c r="S8">
        <f>BAU!U16</f>
        <v>26.737007692307685</v>
      </c>
      <c r="T8">
        <f>BAU!V16</f>
        <v>27.383553846153845</v>
      </c>
      <c r="U8">
        <f>BAU!W16</f>
        <v>28.033099999999997</v>
      </c>
      <c r="V8">
        <f>BAU!X16</f>
        <v>28.68564615384615</v>
      </c>
      <c r="W8">
        <f>BAU!Y16</f>
        <v>29.341192307692303</v>
      </c>
      <c r="X8">
        <f>BAU!Z16</f>
        <v>29.999738461538456</v>
      </c>
      <c r="Y8">
        <f>BAU!AA16</f>
        <v>30.661284615384616</v>
      </c>
      <c r="Z8">
        <f>BAU!AB16</f>
        <v>31.32583076923077</v>
      </c>
      <c r="AA8">
        <f>BAU!AC16</f>
        <v>31.993376923076923</v>
      </c>
      <c r="AB8">
        <f>BAU!AD16</f>
        <v>32.663923076923076</v>
      </c>
      <c r="AC8">
        <f>BAU!AE16</f>
        <v>33.337469230769223</v>
      </c>
      <c r="AD8">
        <f>BAU!AF16</f>
        <v>34.014015384615377</v>
      </c>
      <c r="AE8">
        <f>BAU!AG16</f>
        <v>34.693561538461537</v>
      </c>
      <c r="AF8">
        <f>BAU!AH16</f>
        <v>35.376107692307691</v>
      </c>
      <c r="AG8">
        <f>BAU!AI16</f>
        <v>36.061653846153845</v>
      </c>
      <c r="AH8">
        <f>BAU!AJ16</f>
        <v>36.750199999999992</v>
      </c>
    </row>
    <row r="9" spans="1:34" x14ac:dyDescent="0.3">
      <c r="A9" s="2" t="s">
        <v>315</v>
      </c>
      <c r="B9" s="250">
        <f>BAU!D74</f>
        <v>0.27119604086600013</v>
      </c>
      <c r="C9" s="250">
        <f>BAU!E74</f>
        <v>0.27325049653126066</v>
      </c>
      <c r="D9" s="250">
        <f>BAU!F74</f>
        <v>0.28555072142520338</v>
      </c>
      <c r="E9" s="250">
        <f>BAU!G74</f>
        <v>0.28462772879751735</v>
      </c>
      <c r="F9" s="250">
        <f>BAU!H74</f>
        <v>0.27572585462860855</v>
      </c>
      <c r="G9" s="250">
        <f>BAU!I74</f>
        <v>0.25944504168878524</v>
      </c>
      <c r="H9" s="250">
        <f>BAU!J74</f>
        <v>0.25617083755715608</v>
      </c>
      <c r="I9" s="250">
        <f>BAU!K74</f>
        <v>0.25289663342552693</v>
      </c>
      <c r="J9" s="250">
        <f>BAU!L74</f>
        <v>0.24962242929389777</v>
      </c>
      <c r="K9" s="250">
        <f>BAU!M74</f>
        <v>0.24634822516226862</v>
      </c>
      <c r="L9" s="250">
        <f>BAU!N74</f>
        <v>0.24307402103063946</v>
      </c>
      <c r="M9" s="250">
        <f>BAU!O74</f>
        <v>0.23979981689901031</v>
      </c>
      <c r="N9" s="250">
        <f>BAU!P74</f>
        <v>0.23652561276738115</v>
      </c>
      <c r="O9" s="250">
        <f>BAU!Q74</f>
        <v>0.233251408635752</v>
      </c>
      <c r="P9" s="250">
        <f>BAU!R74</f>
        <v>0.22997720450412285</v>
      </c>
      <c r="Q9" s="250">
        <f>BAU!S74</f>
        <v>0.22670300037249369</v>
      </c>
      <c r="R9" s="250">
        <f>BAU!T74</f>
        <v>0.22342879624086454</v>
      </c>
      <c r="S9" s="250">
        <f>BAU!U74</f>
        <v>0.22015459210923538</v>
      </c>
      <c r="T9" s="250">
        <f>BAU!V74</f>
        <v>0.21688038797760623</v>
      </c>
      <c r="U9" s="250">
        <f>BAU!W74</f>
        <v>0.21360618384597707</v>
      </c>
      <c r="V9" s="250">
        <f>BAU!X74</f>
        <v>0.21033197971434792</v>
      </c>
      <c r="W9" s="250">
        <f>BAU!Y74</f>
        <v>0.20705777558271876</v>
      </c>
      <c r="X9" s="250">
        <f>BAU!Z74</f>
        <v>0.20378357145108961</v>
      </c>
      <c r="Y9" s="250">
        <f>BAU!AA74</f>
        <v>0.20050936731946045</v>
      </c>
      <c r="Z9" s="250">
        <f>BAU!AB74</f>
        <v>0.1972351631878313</v>
      </c>
      <c r="AA9" s="250">
        <f>BAU!AC74</f>
        <v>0.19396095905620214</v>
      </c>
      <c r="AB9" s="250">
        <f>BAU!AD74</f>
        <v>0.19068675492457299</v>
      </c>
      <c r="AC9" s="250">
        <f>BAU!AE74</f>
        <v>0.18741255079294383</v>
      </c>
      <c r="AD9" s="250">
        <f>BAU!AF74</f>
        <v>0.18413834666131468</v>
      </c>
      <c r="AE9" s="250">
        <f>BAU!AG74</f>
        <v>0.18086414252968552</v>
      </c>
      <c r="AF9" s="250">
        <f>BAU!AH74</f>
        <v>0.17758993839805637</v>
      </c>
      <c r="AG9" s="250">
        <f>BAU!AI74</f>
        <v>0.17431573426642721</v>
      </c>
      <c r="AH9" s="250">
        <f>BAU!AJ74</f>
        <v>0.17104153013479806</v>
      </c>
    </row>
    <row r="10" spans="1:34" x14ac:dyDescent="0.3">
      <c r="A10" s="2" t="s">
        <v>316</v>
      </c>
      <c r="B10" s="250">
        <f>BAU!D75</f>
        <v>0.3567978619468159</v>
      </c>
      <c r="C10" s="250">
        <f>BAU!E75</f>
        <v>0.36315882420459766</v>
      </c>
      <c r="D10" s="250">
        <f>BAU!F75</f>
        <v>0.32899596688063792</v>
      </c>
      <c r="E10" s="250">
        <f>BAU!G75</f>
        <v>0.34997125970795845</v>
      </c>
      <c r="F10" s="250">
        <f>BAU!H75</f>
        <v>0.36009083698615246</v>
      </c>
      <c r="G10" s="250">
        <f>BAU!I75</f>
        <v>0.37211799973633219</v>
      </c>
      <c r="H10" s="250">
        <f>BAU!J75</f>
        <v>0.37430882943118515</v>
      </c>
      <c r="I10" s="250">
        <f>BAU!K75</f>
        <v>0.37649965912603722</v>
      </c>
      <c r="J10" s="250">
        <f>BAU!L75</f>
        <v>0.37869048882089018</v>
      </c>
      <c r="K10" s="250">
        <f>BAU!M75</f>
        <v>0.38088131851574314</v>
      </c>
      <c r="L10" s="250">
        <f>BAU!N75</f>
        <v>0.38307214821059521</v>
      </c>
      <c r="M10" s="250">
        <f>BAU!O75</f>
        <v>0.38526297790544817</v>
      </c>
      <c r="N10" s="250">
        <f>BAU!P75</f>
        <v>0.38745380760030113</v>
      </c>
      <c r="O10" s="250">
        <f>BAU!Q75</f>
        <v>0.3896446372951532</v>
      </c>
      <c r="P10" s="250">
        <f>BAU!R75</f>
        <v>0.39183546699000615</v>
      </c>
      <c r="Q10" s="250">
        <f>BAU!S75</f>
        <v>0.39402629668485822</v>
      </c>
      <c r="R10" s="250">
        <f>BAU!T75</f>
        <v>0.39621712637971118</v>
      </c>
      <c r="S10" s="250">
        <f>BAU!U75</f>
        <v>0.39840795607456414</v>
      </c>
      <c r="T10" s="250">
        <f>BAU!V75</f>
        <v>0.40059878576941621</v>
      </c>
      <c r="U10" s="250">
        <f>BAU!W75</f>
        <v>0.40278961546426917</v>
      </c>
      <c r="V10" s="250">
        <f>BAU!X75</f>
        <v>0.40498044515912213</v>
      </c>
      <c r="W10" s="250">
        <f>BAU!Y75</f>
        <v>0.4071712748539742</v>
      </c>
      <c r="X10" s="250">
        <f>BAU!Z75</f>
        <v>0.40936210454882715</v>
      </c>
      <c r="Y10" s="250">
        <f>BAU!AA75</f>
        <v>0.41155293424368011</v>
      </c>
      <c r="Z10" s="250">
        <f>BAU!AB75</f>
        <v>0.41374376393853218</v>
      </c>
      <c r="AA10" s="250">
        <f>BAU!AC75</f>
        <v>0.41593459363338514</v>
      </c>
      <c r="AB10" s="250">
        <f>BAU!AD75</f>
        <v>0.41812542332823721</v>
      </c>
      <c r="AC10" s="250">
        <f>BAU!AE75</f>
        <v>0.42031625302309017</v>
      </c>
      <c r="AD10" s="250">
        <f>BAU!AF75</f>
        <v>0.42250708271794313</v>
      </c>
      <c r="AE10" s="250">
        <f>BAU!AG75</f>
        <v>0.4246979124127952</v>
      </c>
      <c r="AF10" s="250">
        <f>BAU!AH75</f>
        <v>0.42688874210764816</v>
      </c>
      <c r="AG10" s="250">
        <f>BAU!AI75</f>
        <v>0.42907957180250111</v>
      </c>
      <c r="AH10" s="250">
        <f>BAU!AJ75</f>
        <v>0.43127040149735318</v>
      </c>
    </row>
    <row r="11" spans="1:34" x14ac:dyDescent="0.3">
      <c r="A11" s="2" t="s">
        <v>317</v>
      </c>
      <c r="B11" s="250">
        <f>BAU!D76</f>
        <v>0.114180823121005</v>
      </c>
      <c r="C11" s="250">
        <f>BAU!E76</f>
        <v>0.11117733210899074</v>
      </c>
      <c r="D11" s="250">
        <f>BAU!F76</f>
        <v>0.10630521958057823</v>
      </c>
      <c r="E11" s="250">
        <f>BAU!G76</f>
        <v>0.10424486563970144</v>
      </c>
      <c r="F11" s="250">
        <f>BAU!H76</f>
        <v>0.10934642537453736</v>
      </c>
      <c r="G11" s="250">
        <f>BAU!I76</f>
        <v>0.15300365093648671</v>
      </c>
      <c r="H11" s="250">
        <f>BAU!J76</f>
        <v>0.15238571374656651</v>
      </c>
      <c r="I11" s="250">
        <f>BAU!K76</f>
        <v>0.15176777655664631</v>
      </c>
      <c r="J11" s="250">
        <f>BAU!L76</f>
        <v>0.1511498393667261</v>
      </c>
      <c r="K11" s="250">
        <f>BAU!M76</f>
        <v>0.1505319021768059</v>
      </c>
      <c r="L11" s="250">
        <f>BAU!N76</f>
        <v>0.14991396498688569</v>
      </c>
      <c r="M11" s="250">
        <f>BAU!O76</f>
        <v>0.14929602779696549</v>
      </c>
      <c r="N11" s="250">
        <f>BAU!P76</f>
        <v>0.14867809060704529</v>
      </c>
      <c r="O11" s="250">
        <f>BAU!Q76</f>
        <v>0.14806015341712508</v>
      </c>
      <c r="P11" s="250">
        <f>BAU!R76</f>
        <v>0.1474422162272051</v>
      </c>
      <c r="Q11" s="250">
        <f>BAU!S76</f>
        <v>0.1468242790372849</v>
      </c>
      <c r="R11" s="250">
        <f>BAU!T76</f>
        <v>0.1462063418473647</v>
      </c>
      <c r="S11" s="250">
        <f>BAU!U76</f>
        <v>0.14558840465744449</v>
      </c>
      <c r="T11" s="250">
        <f>BAU!V76</f>
        <v>0.14497046746752429</v>
      </c>
      <c r="U11" s="250">
        <f>BAU!W76</f>
        <v>0.14435253027760409</v>
      </c>
      <c r="V11" s="250">
        <f>BAU!X76</f>
        <v>0.14373459308768388</v>
      </c>
      <c r="W11" s="250">
        <f>BAU!Y76</f>
        <v>0.14311665589776368</v>
      </c>
      <c r="X11" s="250">
        <f>BAU!Z76</f>
        <v>0.14249871870784347</v>
      </c>
      <c r="Y11" s="250">
        <f>BAU!AA76</f>
        <v>0.14188078151792327</v>
      </c>
      <c r="Z11" s="250">
        <f>BAU!AB76</f>
        <v>0.14126284432800307</v>
      </c>
      <c r="AA11" s="250">
        <f>BAU!AC76</f>
        <v>0.14064490713808286</v>
      </c>
      <c r="AB11" s="250">
        <f>BAU!AD76</f>
        <v>0.14002696994816266</v>
      </c>
      <c r="AC11" s="250">
        <f>BAU!AE76</f>
        <v>0.13940903275824246</v>
      </c>
      <c r="AD11" s="250">
        <f>BAU!AF76</f>
        <v>0.13879109556832225</v>
      </c>
      <c r="AE11" s="250">
        <f>BAU!AG76</f>
        <v>0.13817315837840205</v>
      </c>
      <c r="AF11" s="250">
        <f>BAU!AH76</f>
        <v>0.13755522118848185</v>
      </c>
      <c r="AG11" s="250">
        <f>BAU!AI76</f>
        <v>0.13693728399856164</v>
      </c>
      <c r="AH11" s="250">
        <f>BAU!AJ76</f>
        <v>0.13631934680864144</v>
      </c>
    </row>
    <row r="12" spans="1:34" x14ac:dyDescent="0.3">
      <c r="A12" s="2" t="s">
        <v>318</v>
      </c>
      <c r="B12" s="250">
        <f>BAU!D77</f>
        <v>0.15992742249939815</v>
      </c>
      <c r="C12" s="250">
        <f>BAU!E77</f>
        <v>0.159256961950485</v>
      </c>
      <c r="D12" s="250">
        <f>BAU!F77</f>
        <v>0.17964942968362627</v>
      </c>
      <c r="E12" s="250">
        <f>BAU!G77</f>
        <v>0.17499830633485761</v>
      </c>
      <c r="F12" s="250">
        <f>BAU!H77</f>
        <v>0.16410964136176276</v>
      </c>
      <c r="G12" s="250">
        <f>BAU!I77</f>
        <v>0.12335774197451999</v>
      </c>
      <c r="H12" s="250">
        <f>BAU!J77</f>
        <v>0.12518343580772928</v>
      </c>
      <c r="I12" s="250">
        <f>BAU!K77</f>
        <v>0.12700912964093902</v>
      </c>
      <c r="J12" s="250">
        <f>BAU!L77</f>
        <v>0.12883482347414832</v>
      </c>
      <c r="K12" s="250">
        <f>BAU!M77</f>
        <v>0.13066051730735762</v>
      </c>
      <c r="L12" s="250">
        <f>BAU!N77</f>
        <v>0.13248621114056736</v>
      </c>
      <c r="M12" s="250">
        <f>BAU!O77</f>
        <v>0.13431190497377665</v>
      </c>
      <c r="N12" s="250">
        <f>BAU!P77</f>
        <v>0.13613759880698639</v>
      </c>
      <c r="O12" s="250">
        <f>BAU!Q77</f>
        <v>0.13796329264019569</v>
      </c>
      <c r="P12" s="250">
        <f>BAU!R77</f>
        <v>0.13978898647340543</v>
      </c>
      <c r="Q12" s="250">
        <f>BAU!S77</f>
        <v>0.14161468030661473</v>
      </c>
      <c r="R12" s="250">
        <f>BAU!T77</f>
        <v>0.14344037413982402</v>
      </c>
      <c r="S12" s="250">
        <f>BAU!U77</f>
        <v>0.14526606797303376</v>
      </c>
      <c r="T12" s="250">
        <f>BAU!V77</f>
        <v>0.14709176180624306</v>
      </c>
      <c r="U12" s="250">
        <f>BAU!W77</f>
        <v>0.1489174556394528</v>
      </c>
      <c r="V12" s="250">
        <f>BAU!X77</f>
        <v>0.1507431494726621</v>
      </c>
      <c r="W12" s="250">
        <f>BAU!Y77</f>
        <v>0.15256884330587139</v>
      </c>
      <c r="X12" s="250">
        <f>BAU!Z77</f>
        <v>0.15439453713908113</v>
      </c>
      <c r="Y12" s="250">
        <f>BAU!AA77</f>
        <v>0.15622023097229043</v>
      </c>
      <c r="Z12" s="250">
        <f>BAU!AB77</f>
        <v>0.15804592480550017</v>
      </c>
      <c r="AA12" s="250">
        <f>BAU!AC77</f>
        <v>0.15987161863870947</v>
      </c>
      <c r="AB12" s="250">
        <f>BAU!AD77</f>
        <v>0.16169731247191876</v>
      </c>
      <c r="AC12" s="250">
        <f>BAU!AE77</f>
        <v>0.1635230063051285</v>
      </c>
      <c r="AD12" s="250">
        <f>BAU!AF77</f>
        <v>0.1653487001383378</v>
      </c>
      <c r="AE12" s="250">
        <f>BAU!AG77</f>
        <v>0.16717439397154754</v>
      </c>
      <c r="AF12" s="250">
        <f>BAU!AH77</f>
        <v>0.16900008780475684</v>
      </c>
      <c r="AG12" s="250">
        <f>BAU!AI77</f>
        <v>0.17082578163796613</v>
      </c>
      <c r="AH12" s="250">
        <f>BAU!AJ77</f>
        <v>0.17265147547117587</v>
      </c>
    </row>
    <row r="13" spans="1:34" x14ac:dyDescent="0.3">
      <c r="A13" s="2" t="s">
        <v>319</v>
      </c>
      <c r="B13" s="250">
        <f>BAU!D78</f>
        <v>2.8064645671249291E-2</v>
      </c>
      <c r="C13" s="250">
        <f>BAU!E78</f>
        <v>2.8618365270782164E-2</v>
      </c>
      <c r="D13" s="250">
        <f>BAU!F78</f>
        <v>3.2768238011330567E-2</v>
      </c>
      <c r="E13" s="250">
        <f>BAU!G78</f>
        <v>3.3720549767468688E-2</v>
      </c>
      <c r="F13" s="250">
        <f>BAU!H78</f>
        <v>2.9928558021861128E-2</v>
      </c>
      <c r="G13" s="250">
        <f>BAU!I78</f>
        <v>2.3282590592800578E-2</v>
      </c>
      <c r="H13" s="250">
        <f>BAU!J78</f>
        <v>2.2797523246152362E-2</v>
      </c>
      <c r="I13" s="250">
        <f>BAU!K78</f>
        <v>2.2312455899504147E-2</v>
      </c>
      <c r="J13" s="250">
        <f>BAU!L78</f>
        <v>2.1827388552855931E-2</v>
      </c>
      <c r="K13" s="250">
        <f>BAU!M78</f>
        <v>2.1342321206207715E-2</v>
      </c>
      <c r="L13" s="250">
        <f>BAU!N78</f>
        <v>2.0857253859559499E-2</v>
      </c>
      <c r="M13" s="250">
        <f>BAU!O78</f>
        <v>2.0372186512911283E-2</v>
      </c>
      <c r="N13" s="250">
        <f>BAU!P78</f>
        <v>1.9887119166263068E-2</v>
      </c>
      <c r="O13" s="250">
        <f>BAU!Q78</f>
        <v>1.9402051819614852E-2</v>
      </c>
      <c r="P13" s="250">
        <f>BAU!R78</f>
        <v>1.8916984472966636E-2</v>
      </c>
      <c r="Q13" s="250">
        <f>BAU!S78</f>
        <v>1.843191712631842E-2</v>
      </c>
      <c r="R13" s="250">
        <f>BAU!T78</f>
        <v>1.7946849779670204E-2</v>
      </c>
      <c r="S13" s="250">
        <f>BAU!U78</f>
        <v>1.7461782433021988E-2</v>
      </c>
      <c r="T13" s="250">
        <f>BAU!V78</f>
        <v>1.6976715086373773E-2</v>
      </c>
      <c r="U13" s="250">
        <f>BAU!W78</f>
        <v>1.6491647739725446E-2</v>
      </c>
      <c r="V13" s="250">
        <f>BAU!X78</f>
        <v>1.600658039307723E-2</v>
      </c>
      <c r="W13" s="250">
        <f>BAU!Y78</f>
        <v>1.5521513046429014E-2</v>
      </c>
      <c r="X13" s="250">
        <f>BAU!Z78</f>
        <v>1.5036445699780798E-2</v>
      </c>
      <c r="Y13" s="250">
        <f>BAU!AA78</f>
        <v>1.4551378353132582E-2</v>
      </c>
      <c r="Z13" s="250">
        <f>BAU!AB78</f>
        <v>1.4066311006484367E-2</v>
      </c>
      <c r="AA13" s="250">
        <f>BAU!AC78</f>
        <v>1.3581243659836151E-2</v>
      </c>
      <c r="AB13" s="250">
        <f>BAU!AD78</f>
        <v>1.3096176313187935E-2</v>
      </c>
      <c r="AC13" s="250">
        <f>BAU!AE78</f>
        <v>1.2611108966539719E-2</v>
      </c>
      <c r="AD13" s="250">
        <f>BAU!AF78</f>
        <v>1.2126041619891503E-2</v>
      </c>
      <c r="AE13" s="250">
        <f>BAU!AG78</f>
        <v>1.1640974273243287E-2</v>
      </c>
      <c r="AF13" s="250">
        <f>BAU!AH78</f>
        <v>1.1155906926595072E-2</v>
      </c>
      <c r="AG13" s="250">
        <f>BAU!AI78</f>
        <v>1.0670839579946856E-2</v>
      </c>
      <c r="AH13" s="250">
        <f>BAU!AJ78</f>
        <v>1.018577223329864E-2</v>
      </c>
    </row>
    <row r="14" spans="1:34" x14ac:dyDescent="0.3">
      <c r="A14" s="2" t="s">
        <v>320</v>
      </c>
      <c r="B14" s="250">
        <f>BAU!D79</f>
        <v>6.9833205895531769E-2</v>
      </c>
      <c r="C14" s="250">
        <f>BAU!E79</f>
        <v>6.4538019933883639E-2</v>
      </c>
      <c r="D14" s="250">
        <f>BAU!F79</f>
        <v>6.673042441862384E-2</v>
      </c>
      <c r="E14" s="250">
        <f>BAU!G79</f>
        <v>5.2437289752496709E-2</v>
      </c>
      <c r="F14" s="250">
        <f>BAU!H79</f>
        <v>6.0798683627077806E-2</v>
      </c>
      <c r="G14" s="250">
        <f>BAU!I79</f>
        <v>6.8792975071074958E-2</v>
      </c>
      <c r="H14" s="250">
        <f>BAU!J79</f>
        <v>6.9153660211210388E-2</v>
      </c>
      <c r="I14" s="250">
        <f>BAU!K79</f>
        <v>6.9514345351345819E-2</v>
      </c>
      <c r="J14" s="250">
        <f>BAU!L79</f>
        <v>6.9875030491481249E-2</v>
      </c>
      <c r="K14" s="250">
        <f>BAU!M79</f>
        <v>7.023571563161668E-2</v>
      </c>
      <c r="L14" s="250">
        <f>BAU!N79</f>
        <v>7.059640077175211E-2</v>
      </c>
      <c r="M14" s="250">
        <f>BAU!O79</f>
        <v>7.0957085911887541E-2</v>
      </c>
      <c r="N14" s="250">
        <f>BAU!P79</f>
        <v>7.1317771052023082E-2</v>
      </c>
      <c r="O14" s="250">
        <f>BAU!Q79</f>
        <v>7.1678456192158513E-2</v>
      </c>
      <c r="P14" s="250">
        <f>BAU!R79</f>
        <v>7.2039141332293943E-2</v>
      </c>
      <c r="Q14" s="250">
        <f>BAU!S79</f>
        <v>7.2399826472429374E-2</v>
      </c>
      <c r="R14" s="250">
        <f>BAU!T79</f>
        <v>7.2760511612564804E-2</v>
      </c>
      <c r="S14" s="250">
        <f>BAU!U79</f>
        <v>7.3121196752700235E-2</v>
      </c>
      <c r="T14" s="250">
        <f>BAU!V79</f>
        <v>7.3481881892835665E-2</v>
      </c>
      <c r="U14" s="250">
        <f>BAU!W79</f>
        <v>7.3842567032971207E-2</v>
      </c>
      <c r="V14" s="250">
        <f>BAU!X79</f>
        <v>7.4203252173106637E-2</v>
      </c>
      <c r="W14" s="250">
        <f>BAU!Y79</f>
        <v>7.4563937313242068E-2</v>
      </c>
      <c r="X14" s="250">
        <f>BAU!Z79</f>
        <v>7.4924622453377498E-2</v>
      </c>
      <c r="Y14" s="250">
        <f>BAU!AA79</f>
        <v>7.5285307593512929E-2</v>
      </c>
      <c r="Z14" s="250">
        <f>BAU!AB79</f>
        <v>7.564599273364836E-2</v>
      </c>
      <c r="AA14" s="250">
        <f>BAU!AC79</f>
        <v>7.600667787378379E-2</v>
      </c>
      <c r="AB14" s="250">
        <f>BAU!AD79</f>
        <v>7.6367363013919221E-2</v>
      </c>
      <c r="AC14" s="250">
        <f>BAU!AE79</f>
        <v>7.6728048154054762E-2</v>
      </c>
      <c r="AD14" s="250">
        <f>BAU!AF79</f>
        <v>7.7088733294190193E-2</v>
      </c>
      <c r="AE14" s="250">
        <f>BAU!AG79</f>
        <v>7.7449418434325623E-2</v>
      </c>
      <c r="AF14" s="250">
        <f>BAU!AH79</f>
        <v>7.7810103574461054E-2</v>
      </c>
      <c r="AG14" s="250">
        <f>BAU!AI79</f>
        <v>7.8170788714596484E-2</v>
      </c>
      <c r="AH14" s="250">
        <f>BAU!AJ79</f>
        <v>7.8531473854731915E-2</v>
      </c>
    </row>
    <row r="15" spans="1:34" x14ac:dyDescent="0.3">
      <c r="A15" s="2" t="s">
        <v>575</v>
      </c>
      <c r="B15">
        <f>BAU!D52/BAU!D63</f>
        <v>2.7426767728674202</v>
      </c>
      <c r="C15">
        <f>BAU!E52/BAU!E63</f>
        <v>2.6682584999999999</v>
      </c>
      <c r="D15">
        <f>BAU!F52/BAU!F63</f>
        <v>2.8963436819172119</v>
      </c>
      <c r="E15">
        <f>BAU!G52/BAU!G63</f>
        <v>2.7471914344685238</v>
      </c>
      <c r="F15">
        <f>BAU!H52/BAU!H63</f>
        <v>2.5744809454896282</v>
      </c>
      <c r="G15">
        <f>BAU!I52/BAU!I63</f>
        <v>3.3174370861934479</v>
      </c>
      <c r="H15">
        <f>BAU!J52/BAU!J63</f>
        <v>3.2779237770206704</v>
      </c>
      <c r="I15">
        <f>BAU!K52/BAU!K63</f>
        <v>3.2485037154916085</v>
      </c>
      <c r="J15">
        <f>BAU!L52/BAU!L63</f>
        <v>3.2210527991622313</v>
      </c>
      <c r="K15">
        <f>BAU!M52/BAU!M63</f>
        <v>3.1954991066256064</v>
      </c>
      <c r="L15">
        <f>BAU!N52/BAU!N63</f>
        <v>3.1718609260371391</v>
      </c>
      <c r="M15">
        <f>BAU!O52/BAU!O63</f>
        <v>3.1499916388700715</v>
      </c>
      <c r="N15">
        <f>BAU!P52/BAU!P63</f>
        <v>3.12995201177214</v>
      </c>
      <c r="O15">
        <f>BAU!Q52/BAU!Q63</f>
        <v>3.111563358903799</v>
      </c>
      <c r="P15">
        <f>BAU!R52/BAU!R63</f>
        <v>3.0949041829425652</v>
      </c>
      <c r="Q15">
        <f>BAU!S52/BAU!S63</f>
        <v>3.0793691777573753</v>
      </c>
      <c r="R15">
        <f>BAU!T52/BAU!T63</f>
        <v>3.0654134427394499</v>
      </c>
      <c r="S15">
        <f>BAU!U52/BAU!U63</f>
        <v>3.0520522103681831</v>
      </c>
      <c r="T15">
        <f>BAU!V52/BAU!V63</f>
        <v>3.0386967441920292</v>
      </c>
      <c r="U15">
        <f>BAU!W52/BAU!W63</f>
        <v>3.0255182920582415</v>
      </c>
      <c r="V15">
        <f>BAU!X52/BAU!X63</f>
        <v>3.0127650903313081</v>
      </c>
      <c r="W15">
        <f>BAU!Y52/BAU!Y63</f>
        <v>2.9984481533759566</v>
      </c>
      <c r="X15">
        <f>BAU!Z52/BAU!Z63</f>
        <v>2.9846680554710319</v>
      </c>
      <c r="Y15">
        <f>BAU!AA52/BAU!AA63</f>
        <v>2.9707442776033122</v>
      </c>
      <c r="Z15">
        <f>BAU!AB52/BAU!AB63</f>
        <v>2.9573893595951857</v>
      </c>
      <c r="AA15">
        <f>BAU!AC52/BAU!AC63</f>
        <v>2.9434876879285414</v>
      </c>
      <c r="AB15">
        <f>BAU!AD52/BAU!AD63</f>
        <v>2.929943478804689</v>
      </c>
      <c r="AC15">
        <f>BAU!AE52/BAU!AE63</f>
        <v>2.916877630077412</v>
      </c>
      <c r="AD15">
        <f>BAU!AF52/BAU!AF63</f>
        <v>2.9037811875797854</v>
      </c>
      <c r="AE15">
        <f>BAU!AG52/BAU!AG63</f>
        <v>2.8908705104464381</v>
      </c>
      <c r="AF15">
        <f>BAU!AH52/BAU!AH63</f>
        <v>2.8780441296296733</v>
      </c>
      <c r="AG15">
        <f>BAU!AI52/BAU!AI63</f>
        <v>2.865310550534407</v>
      </c>
      <c r="AH15">
        <f>BAU!AJ52/BAU!AJ63</f>
        <v>2.8524614764886933</v>
      </c>
    </row>
    <row r="16" spans="1:34" x14ac:dyDescent="0.3">
      <c r="A16" s="2"/>
      <c r="B16" s="250"/>
      <c r="C16" s="250"/>
      <c r="D16" s="250"/>
      <c r="E16" s="250"/>
      <c r="F16" s="250"/>
      <c r="G16" s="250"/>
      <c r="H16" s="250"/>
      <c r="I16" s="250"/>
      <c r="J16" s="250"/>
      <c r="K16" s="250"/>
      <c r="L16" s="250"/>
      <c r="M16" s="250"/>
      <c r="N16" s="250"/>
      <c r="O16" s="250"/>
      <c r="P16" s="250"/>
      <c r="Q16" s="250"/>
      <c r="R16" s="250"/>
      <c r="S16" s="250"/>
      <c r="T16" s="250"/>
      <c r="U16" s="250"/>
      <c r="V16" s="250"/>
      <c r="W16" s="250"/>
      <c r="X16" s="250"/>
      <c r="Y16" s="250"/>
      <c r="Z16" s="250"/>
      <c r="AA16" s="250"/>
      <c r="AB16" s="250"/>
      <c r="AC16" s="250"/>
      <c r="AD16" s="250"/>
      <c r="AE16" s="250"/>
      <c r="AF16" s="250"/>
      <c r="AG16" s="250"/>
      <c r="AH16" s="250"/>
    </row>
    <row r="19" spans="1:34" x14ac:dyDescent="0.3">
      <c r="A19" s="248" t="s">
        <v>562</v>
      </c>
    </row>
    <row r="20" spans="1:34" x14ac:dyDescent="0.3">
      <c r="A20" s="248" t="s">
        <v>561</v>
      </c>
      <c r="B20" s="248">
        <f>Decarbonizatio!D2</f>
        <v>2018</v>
      </c>
      <c r="C20" s="248">
        <f>Decarbonizatio!E2</f>
        <v>2019</v>
      </c>
      <c r="D20" s="248">
        <f>Decarbonizatio!F2</f>
        <v>2020</v>
      </c>
      <c r="E20" s="248">
        <f>Decarbonizatio!G2</f>
        <v>2021</v>
      </c>
      <c r="F20" s="248">
        <f>Decarbonizatio!H2</f>
        <v>2022</v>
      </c>
      <c r="G20" s="248">
        <f>Decarbonizatio!I2</f>
        <v>2023</v>
      </c>
      <c r="H20" s="248">
        <f>Decarbonizatio!J2</f>
        <v>2024</v>
      </c>
      <c r="I20" s="248">
        <f>Decarbonizatio!K2</f>
        <v>2025</v>
      </c>
      <c r="J20" s="248">
        <f>Decarbonizatio!L2</f>
        <v>2026</v>
      </c>
      <c r="K20" s="248">
        <f>Decarbonizatio!M2</f>
        <v>2027</v>
      </c>
      <c r="L20" s="248">
        <f>Decarbonizatio!N2</f>
        <v>2028</v>
      </c>
      <c r="M20" s="248">
        <f>Decarbonizatio!O2</f>
        <v>2029</v>
      </c>
      <c r="N20" s="248">
        <f>Decarbonizatio!P2</f>
        <v>2030</v>
      </c>
      <c r="O20" s="248">
        <f>Decarbonizatio!Q2</f>
        <v>2031</v>
      </c>
      <c r="P20" s="248">
        <f>Decarbonizatio!R2</f>
        <v>2032</v>
      </c>
      <c r="Q20" s="248">
        <f>Decarbonizatio!S2</f>
        <v>2033</v>
      </c>
      <c r="R20" s="248">
        <f>Decarbonizatio!T2</f>
        <v>2034</v>
      </c>
      <c r="S20" s="248">
        <f>Decarbonizatio!U2</f>
        <v>2035</v>
      </c>
      <c r="T20" s="248">
        <f>Decarbonizatio!V2</f>
        <v>2036</v>
      </c>
      <c r="U20" s="248">
        <f>Decarbonizatio!W2</f>
        <v>2037</v>
      </c>
      <c r="V20" s="248">
        <f>Decarbonizatio!X2</f>
        <v>2038</v>
      </c>
      <c r="W20" s="248">
        <f>Decarbonizatio!Y2</f>
        <v>2039</v>
      </c>
      <c r="X20" s="248">
        <f>Decarbonizatio!Z2</f>
        <v>2040</v>
      </c>
      <c r="Y20" s="248">
        <f>Decarbonizatio!AA2</f>
        <v>2041</v>
      </c>
      <c r="Z20" s="248">
        <f>Decarbonizatio!AB2</f>
        <v>2042</v>
      </c>
      <c r="AA20" s="248">
        <f>Decarbonizatio!AC2</f>
        <v>2043</v>
      </c>
      <c r="AB20" s="248">
        <f>Decarbonizatio!AD2</f>
        <v>2044</v>
      </c>
      <c r="AC20" s="248">
        <f>Decarbonizatio!AE2</f>
        <v>2045</v>
      </c>
      <c r="AD20" s="248">
        <f>Decarbonizatio!AF2</f>
        <v>2046</v>
      </c>
      <c r="AE20" s="248">
        <f>Decarbonizatio!AG2</f>
        <v>2047</v>
      </c>
      <c r="AF20" s="248">
        <f>Decarbonizatio!AH2</f>
        <v>2048</v>
      </c>
      <c r="AG20" s="248">
        <f>Decarbonizatio!AI2</f>
        <v>2049</v>
      </c>
      <c r="AH20" s="248">
        <f>Decarbonizatio!AJ2</f>
        <v>2050</v>
      </c>
    </row>
    <row r="21" spans="1:34" x14ac:dyDescent="0.3">
      <c r="A21" s="248" t="s">
        <v>567</v>
      </c>
      <c r="B21" s="249">
        <f>Decarbonizatio!D491</f>
        <v>0.23372224944330283</v>
      </c>
      <c r="C21" s="249">
        <f>Decarbonizatio!E491</f>
        <v>0.23134229683098001</v>
      </c>
      <c r="D21" s="249">
        <f>Decarbonizatio!F491</f>
        <v>0.23395674952256054</v>
      </c>
      <c r="E21" s="249">
        <f>Decarbonizatio!G491</f>
        <v>0.23072951759521426</v>
      </c>
      <c r="F21" s="249">
        <f>Decarbonizatio!H491</f>
        <v>0.2303071230062585</v>
      </c>
      <c r="G21" s="249">
        <f>Decarbonizatio!I491</f>
        <v>0.244272035646004</v>
      </c>
      <c r="H21" s="249">
        <f>Decarbonizatio!J491</f>
        <v>0.25174590107504141</v>
      </c>
      <c r="I21" s="249">
        <f>Decarbonizatio!K491</f>
        <v>0.25876146017619228</v>
      </c>
      <c r="J21" s="249">
        <f>Decarbonizatio!L491</f>
        <v>0.26532836528939396</v>
      </c>
      <c r="K21" s="249">
        <f>Decarbonizatio!M491</f>
        <v>0.27144270617998184</v>
      </c>
      <c r="L21" s="249">
        <f>Decarbonizatio!N491</f>
        <v>0.27702651813155993</v>
      </c>
      <c r="M21" s="249">
        <f>Decarbonizatio!O491</f>
        <v>0.28209661181582063</v>
      </c>
      <c r="N21" s="249">
        <f>Decarbonizatio!P491</f>
        <v>0.28666854123136526</v>
      </c>
      <c r="O21" s="249">
        <f>Decarbonizatio!Q491</f>
        <v>0.30036458456506337</v>
      </c>
      <c r="P21" s="249">
        <f>Decarbonizatio!R491</f>
        <v>0.31311748217161645</v>
      </c>
      <c r="Q21" s="249">
        <f>Decarbonizatio!S491</f>
        <v>0.32493208216055836</v>
      </c>
      <c r="R21" s="249">
        <f>Decarbonizatio!T491</f>
        <v>0.33579589009990468</v>
      </c>
      <c r="S21" s="249">
        <f>Decarbonizatio!U491</f>
        <v>0.34578927401504128</v>
      </c>
      <c r="T21" s="249">
        <f>Decarbonizatio!V491</f>
        <v>0.35497078344836569</v>
      </c>
      <c r="U21" s="249">
        <f>Decarbonizatio!W491</f>
        <v>0.36329925693605369</v>
      </c>
      <c r="V21" s="249">
        <f>Decarbonizatio!X491</f>
        <v>0.37080508176414556</v>
      </c>
      <c r="W21" s="249">
        <f>Decarbonizatio!Y491</f>
        <v>0.37750855668800087</v>
      </c>
      <c r="X21" s="249">
        <f>Decarbonizatio!Z491</f>
        <v>0.38343289805711855</v>
      </c>
      <c r="Y21" s="249">
        <f>Decarbonizatio!AA491</f>
        <v>0.38755809077149861</v>
      </c>
      <c r="Z21" s="249">
        <f>Decarbonizatio!AB491</f>
        <v>0.39125969356966611</v>
      </c>
      <c r="AA21" s="249">
        <f>Decarbonizatio!AC491</f>
        <v>0.39455006624669919</v>
      </c>
      <c r="AB21" s="249">
        <f>Decarbonizatio!AD491</f>
        <v>0.39742351072649768</v>
      </c>
      <c r="AC21" s="249">
        <f>Decarbonizatio!AE491</f>
        <v>0.39987808245023443</v>
      </c>
      <c r="AD21" s="249">
        <f>Decarbonizatio!AF491</f>
        <v>0.40193993537483497</v>
      </c>
      <c r="AE21" s="249">
        <f>Decarbonizatio!AG491</f>
        <v>0.40360912825562312</v>
      </c>
      <c r="AF21" s="249">
        <f>Decarbonizatio!AH491</f>
        <v>0.40490253732985615</v>
      </c>
      <c r="AG21" s="249">
        <f>Decarbonizatio!AI491</f>
        <v>0.40581777324301754</v>
      </c>
      <c r="AH21" s="249">
        <f>Decarbonizatio!AJ491</f>
        <v>0.40638176855176428</v>
      </c>
    </row>
    <row r="22" spans="1:34" x14ac:dyDescent="0.3">
      <c r="A22" s="248" t="s">
        <v>566</v>
      </c>
      <c r="B22">
        <f>Decarbonizatio!D540</f>
        <v>55.73971413357642</v>
      </c>
      <c r="C22">
        <f>Decarbonizatio!E540</f>
        <v>57.387407823598814</v>
      </c>
      <c r="D22">
        <f>Decarbonizatio!F540</f>
        <v>53.167260869070837</v>
      </c>
      <c r="E22">
        <f>Decarbonizatio!G540</f>
        <v>53.901885331146197</v>
      </c>
      <c r="F22">
        <f>Decarbonizatio!H540</f>
        <v>53.852065753340234</v>
      </c>
      <c r="G22">
        <f>Decarbonizatio!I540</f>
        <v>58.52540705002923</v>
      </c>
      <c r="H22">
        <f>Decarbonizatio!J540</f>
        <v>57.743330162587519</v>
      </c>
      <c r="I22">
        <f>Decarbonizatio!K540</f>
        <v>57.390663038267917</v>
      </c>
      <c r="J22">
        <f>Decarbonizatio!L540</f>
        <v>55.67769084554179</v>
      </c>
      <c r="K22">
        <f>Decarbonizatio!M540</f>
        <v>53.773112846643755</v>
      </c>
      <c r="L22">
        <f>Decarbonizatio!N540</f>
        <v>51.661770274645235</v>
      </c>
      <c r="M22">
        <f>Decarbonizatio!O540</f>
        <v>49.343750164852757</v>
      </c>
      <c r="N22">
        <f>Decarbonizatio!P540</f>
        <v>46.82117938827048</v>
      </c>
      <c r="O22">
        <f>Decarbonizatio!Q540</f>
        <v>47.048579928383397</v>
      </c>
      <c r="P22">
        <f>Decarbonizatio!R540</f>
        <v>47.03435906596885</v>
      </c>
      <c r="Q22">
        <f>Decarbonizatio!S540</f>
        <v>46.770293755588078</v>
      </c>
      <c r="R22">
        <f>Decarbonizatio!T540</f>
        <v>46.2447463787177</v>
      </c>
      <c r="S22">
        <f>Decarbonizatio!U540</f>
        <v>45.4692163263298</v>
      </c>
      <c r="T22">
        <f>Decarbonizatio!V540</f>
        <v>44.447885610689333</v>
      </c>
      <c r="U22">
        <f>Decarbonizatio!W540</f>
        <v>43.168465035922125</v>
      </c>
      <c r="V22">
        <f>Decarbonizatio!X540</f>
        <v>41.634590948300826</v>
      </c>
      <c r="W22">
        <f>Decarbonizatio!Y540</f>
        <v>39.844625907680069</v>
      </c>
      <c r="X22">
        <f>Decarbonizatio!Z540</f>
        <v>37.801262585934538</v>
      </c>
      <c r="Y22">
        <f>Decarbonizatio!AA540</f>
        <v>36.139523320436922</v>
      </c>
      <c r="Z22">
        <f>Decarbonizatio!AB540</f>
        <v>34.337694665262838</v>
      </c>
      <c r="AA22">
        <f>Decarbonizatio!AC540</f>
        <v>32.400089589018187</v>
      </c>
      <c r="AB22">
        <f>Decarbonizatio!AD540</f>
        <v>30.308417391032439</v>
      </c>
      <c r="AC22">
        <f>Decarbonizatio!AE540</f>
        <v>28.071492212383898</v>
      </c>
      <c r="AD22">
        <f>Decarbonizatio!AF540</f>
        <v>25.69754303919423</v>
      </c>
      <c r="AE22">
        <f>Decarbonizatio!AG540</f>
        <v>23.179497868446159</v>
      </c>
      <c r="AF22">
        <f>Decarbonizatio!AH540</f>
        <v>20.52634700567452</v>
      </c>
      <c r="AG22">
        <f>Decarbonizatio!AI540</f>
        <v>17.733366098374336</v>
      </c>
      <c r="AH22">
        <f>Decarbonizatio!AJ540</f>
        <v>14.808405322354787</v>
      </c>
    </row>
    <row r="23" spans="1:34" x14ac:dyDescent="0.3">
      <c r="A23" s="248" t="s">
        <v>570</v>
      </c>
      <c r="B23" s="1">
        <f>Decarbonizatio!D74</f>
        <v>755634.98019999999</v>
      </c>
      <c r="C23" s="1">
        <f>Decarbonizatio!E74</f>
        <v>778696.11040000001</v>
      </c>
      <c r="D23" s="1">
        <f>Decarbonizatio!F74</f>
        <v>724009.39229999995</v>
      </c>
      <c r="E23" s="1">
        <f>Decarbonizatio!G74</f>
        <v>743241.0419999999</v>
      </c>
      <c r="F23" s="1">
        <f>Decarbonizatio!H74</f>
        <v>752302.27610000002</v>
      </c>
      <c r="G23" s="1">
        <f>Decarbonizatio!I74</f>
        <v>824247.35567791527</v>
      </c>
      <c r="H23" s="1">
        <f>Decarbonizatio!J74</f>
        <v>837885.33718736097</v>
      </c>
      <c r="I23" s="1">
        <f>Decarbonizatio!K74</f>
        <v>850246.68685630895</v>
      </c>
      <c r="J23" s="1">
        <f>Decarbonizatio!L74</f>
        <v>861365.66557100078</v>
      </c>
      <c r="K23" s="1">
        <f>Decarbonizatio!M74</f>
        <v>871660.25447947672</v>
      </c>
      <c r="L23" s="1">
        <f>Decarbonizatio!N74</f>
        <v>880931.70688427298</v>
      </c>
      <c r="M23" s="1">
        <f>Decarbonizatio!O74</f>
        <v>889209.14774353663</v>
      </c>
      <c r="N23" s="1">
        <f>Decarbonizatio!P74</f>
        <v>896520.90826130379</v>
      </c>
      <c r="O23" s="1">
        <f>Decarbonizatio!Q74</f>
        <v>924842.8877795731</v>
      </c>
      <c r="P23" s="1">
        <f>Decarbonizatio!R74</f>
        <v>951092.73310382827</v>
      </c>
      <c r="Q23" s="1">
        <f>Decarbonizatio!S74</f>
        <v>975255.51942730625</v>
      </c>
      <c r="R23" s="1">
        <f>Decarbonizatio!T74</f>
        <v>997291.82330819534</v>
      </c>
      <c r="S23" s="1">
        <f>Decarbonizatio!U74</f>
        <v>1017388.2198862686</v>
      </c>
      <c r="T23" s="1">
        <f>Decarbonizatio!V74</f>
        <v>1035675.6121132246</v>
      </c>
      <c r="U23" s="1">
        <f>Decarbonizatio!W74</f>
        <v>1052058.29762254</v>
      </c>
      <c r="V23" s="1">
        <f>Decarbonizatio!X74</f>
        <v>1066613.2089834565</v>
      </c>
      <c r="W23" s="1">
        <f>Decarbonizatio!Y74</f>
        <v>1079392.3838137644</v>
      </c>
      <c r="X23" s="1">
        <f>Decarbonizatio!Z74</f>
        <v>1090455.5035281586</v>
      </c>
      <c r="Y23" s="1">
        <f>Decarbonizatio!AA74</f>
        <v>1101405.2588305948</v>
      </c>
      <c r="Z23" s="1">
        <f>Decarbonizatio!AB74</f>
        <v>1111247.1758110735</v>
      </c>
      <c r="AA23" s="1">
        <f>Decarbonizatio!AC74</f>
        <v>1120012.0109076828</v>
      </c>
      <c r="AB23" s="1">
        <f>Decarbonizatio!AD74</f>
        <v>1127690.9387302352</v>
      </c>
      <c r="AC23" s="1">
        <f>Decarbonizatio!AE74</f>
        <v>1134280.0419231206</v>
      </c>
      <c r="AD23" s="1">
        <f>Decarbonizatio!AF74</f>
        <v>1139843.84974542</v>
      </c>
      <c r="AE23" s="1">
        <f>Decarbonizatio!AG74</f>
        <v>1144384.1577652527</v>
      </c>
      <c r="AF23" s="1">
        <f>Decarbonizatio!AH74</f>
        <v>1147943.0953969762</v>
      </c>
      <c r="AG23" s="1">
        <f>Decarbonizatio!AI74</f>
        <v>1150516.3414766691</v>
      </c>
      <c r="AH23" s="1">
        <f>Decarbonizatio!AJ74</f>
        <v>1152169.7167160837</v>
      </c>
    </row>
    <row r="24" spans="1:34" x14ac:dyDescent="0.3">
      <c r="A24" s="248" t="s">
        <v>571</v>
      </c>
      <c r="B24" s="1">
        <f>Decarbonizatio!D70</f>
        <v>194.6</v>
      </c>
      <c r="C24" s="1">
        <f>Decarbonizatio!E70</f>
        <v>200</v>
      </c>
      <c r="D24" s="1">
        <f>Decarbonizatio!F70</f>
        <v>183.6</v>
      </c>
      <c r="E24" s="1">
        <f>Decarbonizatio!G70</f>
        <v>193.8</v>
      </c>
      <c r="F24" s="1">
        <f>Decarbonizatio!H70</f>
        <v>207.3</v>
      </c>
      <c r="G24" s="1">
        <f>Decarbonizatio!I70</f>
        <v>201.34057944728028</v>
      </c>
      <c r="H24" s="1">
        <f>Decarbonizatio!J70</f>
        <v>210.93419920779709</v>
      </c>
      <c r="I24" s="1">
        <f>Decarbonizatio!K70</f>
        <v>220.01107420090821</v>
      </c>
      <c r="J24" s="1">
        <f>Decarbonizatio!L70</f>
        <v>228.54474396236444</v>
      </c>
      <c r="K24" s="1">
        <f>Decarbonizatio!M70</f>
        <v>236.60581834544078</v>
      </c>
      <c r="L24" s="1">
        <f>Decarbonizatio!N70</f>
        <v>244.04144346984208</v>
      </c>
      <c r="M24" s="1">
        <f>Decarbonizatio!O70</f>
        <v>250.84288777408514</v>
      </c>
      <c r="N24" s="1">
        <f>Decarbonizatio!P70</f>
        <v>257.0043409546866</v>
      </c>
      <c r="O24" s="1">
        <f>Decarbonizatio!Q70</f>
        <v>277.79004977586499</v>
      </c>
      <c r="P24" s="1">
        <f>Decarbonizatio!R70</f>
        <v>297.80376190119188</v>
      </c>
      <c r="Q24" s="1">
        <f>Decarbonizatio!S70</f>
        <v>316.89180656609147</v>
      </c>
      <c r="R24" s="1">
        <f>Decarbonizatio!T70</f>
        <v>334.88649549713233</v>
      </c>
      <c r="S24" s="1">
        <f>Decarbonizatio!U70</f>
        <v>351.801933945928</v>
      </c>
      <c r="T24" s="1">
        <f>Decarbonizatio!V70</f>
        <v>367.63458343019704</v>
      </c>
      <c r="U24" s="1">
        <f>Decarbonizatio!W70</f>
        <v>382.21199777967837</v>
      </c>
      <c r="V24" s="1">
        <f>Decarbonizatio!X70</f>
        <v>395.50559816782823</v>
      </c>
      <c r="W24" s="1">
        <f>Decarbonizatio!Y70</f>
        <v>407.47986091355483</v>
      </c>
      <c r="X24" s="1">
        <f>Decarbonizatio!Z70</f>
        <v>418.1165139201363</v>
      </c>
      <c r="Y24" s="1">
        <f>Decarbonizatio!AA70</f>
        <v>426.85851927807363</v>
      </c>
      <c r="Z24" s="1">
        <f>Decarbonizatio!AB70</f>
        <v>434.78622948799756</v>
      </c>
      <c r="AA24" s="1">
        <f>Decarbonizatio!AC70</f>
        <v>441.90081310072503</v>
      </c>
      <c r="AB24" s="1">
        <f>Decarbonizatio!AD70</f>
        <v>448.1708918846299</v>
      </c>
      <c r="AC24" s="1">
        <f>Decarbonizatio!AE70</f>
        <v>453.57372812578905</v>
      </c>
      <c r="AD24" s="1">
        <f>Decarbonizatio!AF70</f>
        <v>458.14876330407725</v>
      </c>
      <c r="AE24" s="1">
        <f>Decarbonizatio!AG70</f>
        <v>461.88389230517913</v>
      </c>
      <c r="AF24" s="1">
        <f>Decarbonizatio!AH70</f>
        <v>464.80507203652479</v>
      </c>
      <c r="AG24" s="1">
        <f>Decarbonizatio!AI70</f>
        <v>466.89997977776505</v>
      </c>
      <c r="AH24" s="1">
        <f>Decarbonizatio!AJ70</f>
        <v>468.22076715086735</v>
      </c>
    </row>
    <row r="25" spans="1:34" x14ac:dyDescent="0.3">
      <c r="A25" s="248" t="s">
        <v>574</v>
      </c>
      <c r="B25">
        <f>Decarbonizatio!D16</f>
        <v>13.125</v>
      </c>
      <c r="C25">
        <f>Decarbonizatio!E16</f>
        <v>13.454999999999998</v>
      </c>
      <c r="D25">
        <f>Decarbonizatio!F16</f>
        <v>13.599</v>
      </c>
      <c r="E25">
        <f>Decarbonizatio!G16</f>
        <v>14.544</v>
      </c>
      <c r="F25">
        <f>Decarbonizatio!H16</f>
        <v>16.619</v>
      </c>
      <c r="G25">
        <f>Decarbonizatio!I16</f>
        <v>17.852</v>
      </c>
      <c r="H25">
        <f>Decarbonizatio!J16</f>
        <v>19.847999999999999</v>
      </c>
      <c r="I25">
        <f>Decarbonizatio!K16</f>
        <v>20.83</v>
      </c>
      <c r="J25">
        <f>Decarbonizatio!L16</f>
        <v>23.346999999999998</v>
      </c>
      <c r="K25">
        <f>Decarbonizatio!M16</f>
        <v>25.864999999999998</v>
      </c>
      <c r="L25">
        <f>Decarbonizatio!N16</f>
        <v>28.392000000000003</v>
      </c>
      <c r="M25">
        <f>Decarbonizatio!O16</f>
        <v>30.910000000000004</v>
      </c>
      <c r="N25">
        <f>Decarbonizatio!P16</f>
        <v>33.426000000000002</v>
      </c>
      <c r="O25">
        <f>Decarbonizatio!Q16</f>
        <v>35.997999999999998</v>
      </c>
      <c r="P25">
        <f>Decarbonizatio!R16</f>
        <v>38.561999999999998</v>
      </c>
      <c r="Q25">
        <f>Decarbonizatio!S16</f>
        <v>41.137</v>
      </c>
      <c r="R25">
        <f>Decarbonizatio!T16</f>
        <v>43.708999999999996</v>
      </c>
      <c r="S25">
        <f>Decarbonizatio!U16</f>
        <v>46.280999999999999</v>
      </c>
      <c r="T25">
        <f>Decarbonizatio!V16</f>
        <v>48.847999999999992</v>
      </c>
      <c r="U25">
        <f>Decarbonizatio!W16</f>
        <v>51.402000000000001</v>
      </c>
      <c r="V25">
        <f>Decarbonizatio!X16</f>
        <v>53.96</v>
      </c>
      <c r="W25">
        <f>Decarbonizatio!Y16</f>
        <v>56.512999999999998</v>
      </c>
      <c r="X25">
        <f>Decarbonizatio!Z16</f>
        <v>59.056999999999995</v>
      </c>
      <c r="Y25">
        <f>Decarbonizatio!AA16</f>
        <v>61.582000000000001</v>
      </c>
      <c r="Z25">
        <f>Decarbonizatio!AB16</f>
        <v>64.105000000000004</v>
      </c>
      <c r="AA25">
        <f>Decarbonizatio!AC16</f>
        <v>66.63</v>
      </c>
      <c r="AB25">
        <f>Decarbonizatio!AD16</f>
        <v>69.147000000000006</v>
      </c>
      <c r="AC25">
        <f>Decarbonizatio!AE16</f>
        <v>71.661000000000001</v>
      </c>
      <c r="AD25">
        <f>Decarbonizatio!AF16</f>
        <v>74.170999999999992</v>
      </c>
      <c r="AE25">
        <f>Decarbonizatio!AG16</f>
        <v>76.678000000000011</v>
      </c>
      <c r="AF25">
        <f>Decarbonizatio!AH16</f>
        <v>79.180999999999997</v>
      </c>
      <c r="AG25">
        <f>Decarbonizatio!AI16</f>
        <v>81.680999999999997</v>
      </c>
      <c r="AH25">
        <f>Decarbonizatio!AJ16</f>
        <v>84.176999999999992</v>
      </c>
    </row>
    <row r="26" spans="1:34" x14ac:dyDescent="0.3">
      <c r="A26" s="2" t="s">
        <v>315</v>
      </c>
      <c r="B26" s="250">
        <f>Decarbonizatio!D76</f>
        <v>0.27119604086600013</v>
      </c>
      <c r="C26" s="250">
        <f>Decarbonizatio!E76</f>
        <v>0.27325049653126066</v>
      </c>
      <c r="D26" s="250">
        <f>Decarbonizatio!F76</f>
        <v>0.28555072142520338</v>
      </c>
      <c r="E26" s="250">
        <f>Decarbonizatio!G76</f>
        <v>0.28462772879751735</v>
      </c>
      <c r="F26" s="250">
        <f>Decarbonizatio!H76</f>
        <v>0.27572585462860855</v>
      </c>
      <c r="G26" s="250">
        <f>Decarbonizatio!I76</f>
        <v>0.27588512280003247</v>
      </c>
      <c r="H26" s="250">
        <f>Decarbonizatio!J76</f>
        <v>0.27604439097145639</v>
      </c>
      <c r="I26" s="250">
        <f>Decarbonizatio!K76</f>
        <v>0.27620365914288036</v>
      </c>
      <c r="J26" s="250">
        <f>Decarbonizatio!L76</f>
        <v>0.27636292731430429</v>
      </c>
      <c r="K26" s="250">
        <f>Decarbonizatio!M76</f>
        <v>0.27652219548572821</v>
      </c>
      <c r="L26" s="250">
        <f>Decarbonizatio!N76</f>
        <v>0.27668146365715218</v>
      </c>
      <c r="M26" s="250">
        <f>Decarbonizatio!O76</f>
        <v>0.2768407318285761</v>
      </c>
      <c r="N26" s="250">
        <f>Decarbonizatio!P76</f>
        <v>0.27700000000000002</v>
      </c>
      <c r="O26" s="250">
        <f>Decarbonizatio!Q76</f>
        <v>0.2833</v>
      </c>
      <c r="P26" s="250">
        <f>Decarbonizatio!R76</f>
        <v>0.28960000000000002</v>
      </c>
      <c r="Q26" s="250">
        <f>Decarbonizatio!S76</f>
        <v>0.29590000000000005</v>
      </c>
      <c r="R26" s="250">
        <f>Decarbonizatio!T76</f>
        <v>0.30220000000000002</v>
      </c>
      <c r="S26" s="250">
        <f>Decarbonizatio!U76</f>
        <v>0.3085</v>
      </c>
      <c r="T26" s="250">
        <f>Decarbonizatio!V76</f>
        <v>0.31480000000000002</v>
      </c>
      <c r="U26" s="250">
        <f>Decarbonizatio!W76</f>
        <v>0.32110000000000005</v>
      </c>
      <c r="V26" s="250">
        <f>Decarbonizatio!X76</f>
        <v>0.32740000000000002</v>
      </c>
      <c r="W26" s="250">
        <f>Decarbonizatio!Y76</f>
        <v>0.3337</v>
      </c>
      <c r="X26" s="250">
        <f>Decarbonizatio!Z76</f>
        <v>0.34</v>
      </c>
      <c r="Y26" s="250">
        <f>Decarbonizatio!AA76</f>
        <v>0.34450000000000003</v>
      </c>
      <c r="Z26" s="250">
        <f>Decarbonizatio!AB76</f>
        <v>0.34900000000000003</v>
      </c>
      <c r="AA26" s="250">
        <f>Decarbonizatio!AC76</f>
        <v>0.35350000000000004</v>
      </c>
      <c r="AB26" s="250">
        <f>Decarbonizatio!AD76</f>
        <v>0.35800000000000004</v>
      </c>
      <c r="AC26" s="250">
        <f>Decarbonizatio!AE76</f>
        <v>0.36250000000000004</v>
      </c>
      <c r="AD26" s="250">
        <f>Decarbonizatio!AF76</f>
        <v>0.36699999999999999</v>
      </c>
      <c r="AE26" s="250">
        <f>Decarbonizatio!AG76</f>
        <v>0.3715</v>
      </c>
      <c r="AF26" s="250">
        <f>Decarbonizatio!AH76</f>
        <v>0.376</v>
      </c>
      <c r="AG26" s="250">
        <f>Decarbonizatio!AI76</f>
        <v>0.3805</v>
      </c>
      <c r="AH26" s="250">
        <f>Decarbonizatio!AJ76</f>
        <v>0.38500000000000001</v>
      </c>
    </row>
    <row r="27" spans="1:34" x14ac:dyDescent="0.3">
      <c r="A27" s="2" t="s">
        <v>316</v>
      </c>
      <c r="B27" s="250">
        <f>Decarbonizatio!D77</f>
        <v>0.3567978619468159</v>
      </c>
      <c r="C27" s="250">
        <f>Decarbonizatio!E77</f>
        <v>0.36315882420459766</v>
      </c>
      <c r="D27" s="250">
        <f>Decarbonizatio!F77</f>
        <v>0.32899596688063792</v>
      </c>
      <c r="E27" s="250">
        <f>Decarbonizatio!G77</f>
        <v>0.34997125970795845</v>
      </c>
      <c r="F27" s="250">
        <f>Decarbonizatio!H77</f>
        <v>0.36009083698615246</v>
      </c>
      <c r="G27" s="250">
        <f>Decarbonizatio!I77</f>
        <v>0.35382948236288342</v>
      </c>
      <c r="H27" s="250">
        <f>Decarbonizatio!J77</f>
        <v>0.34756812773961432</v>
      </c>
      <c r="I27" s="250">
        <f>Decarbonizatio!K77</f>
        <v>0.34130677311634527</v>
      </c>
      <c r="J27" s="250">
        <f>Decarbonizatio!L77</f>
        <v>0.33504541849307623</v>
      </c>
      <c r="K27" s="250">
        <f>Decarbonizatio!M77</f>
        <v>0.32878406386980719</v>
      </c>
      <c r="L27" s="250">
        <f>Decarbonizatio!N77</f>
        <v>0.32252270924653814</v>
      </c>
      <c r="M27" s="250">
        <f>Decarbonizatio!O77</f>
        <v>0.31626135462326904</v>
      </c>
      <c r="N27" s="250">
        <f>Decarbonizatio!P77</f>
        <v>0.31</v>
      </c>
      <c r="O27" s="250">
        <f>Decarbonizatio!Q77</f>
        <v>0.30199999999999999</v>
      </c>
      <c r="P27" s="250">
        <f>Decarbonizatio!R77</f>
        <v>0.29399999999999998</v>
      </c>
      <c r="Q27" s="250">
        <f>Decarbonizatio!S77</f>
        <v>0.28599999999999998</v>
      </c>
      <c r="R27" s="250">
        <f>Decarbonizatio!T77</f>
        <v>0.27800000000000002</v>
      </c>
      <c r="S27" s="250">
        <f>Decarbonizatio!U77</f>
        <v>0.27</v>
      </c>
      <c r="T27" s="250">
        <f>Decarbonizatio!V77</f>
        <v>0.26200000000000001</v>
      </c>
      <c r="U27" s="250">
        <f>Decarbonizatio!W77</f>
        <v>0.254</v>
      </c>
      <c r="V27" s="250">
        <f>Decarbonizatio!X77</f>
        <v>0.246</v>
      </c>
      <c r="W27" s="250">
        <f>Decarbonizatio!Y77</f>
        <v>0.23800000000000002</v>
      </c>
      <c r="X27" s="250">
        <f>Decarbonizatio!Z77</f>
        <v>0.23</v>
      </c>
      <c r="Y27" s="250">
        <f>Decarbonizatio!AA77</f>
        <v>0.22600000000000001</v>
      </c>
      <c r="Z27" s="250">
        <f>Decarbonizatio!AB77</f>
        <v>0.222</v>
      </c>
      <c r="AA27" s="250">
        <f>Decarbonizatio!AC77</f>
        <v>0.218</v>
      </c>
      <c r="AB27" s="250">
        <f>Decarbonizatio!AD77</f>
        <v>0.214</v>
      </c>
      <c r="AC27" s="250">
        <f>Decarbonizatio!AE77</f>
        <v>0.21000000000000002</v>
      </c>
      <c r="AD27" s="250">
        <f>Decarbonizatio!AF77</f>
        <v>0.20600000000000002</v>
      </c>
      <c r="AE27" s="250">
        <f>Decarbonizatio!AG77</f>
        <v>0.20200000000000001</v>
      </c>
      <c r="AF27" s="250">
        <f>Decarbonizatio!AH77</f>
        <v>0.19800000000000001</v>
      </c>
      <c r="AG27" s="250">
        <f>Decarbonizatio!AI77</f>
        <v>0.19400000000000001</v>
      </c>
      <c r="AH27" s="250">
        <f>Decarbonizatio!AJ77</f>
        <v>0.19</v>
      </c>
    </row>
    <row r="28" spans="1:34" x14ac:dyDescent="0.3">
      <c r="A28" s="2" t="s">
        <v>317</v>
      </c>
      <c r="B28" s="250">
        <f>Decarbonizatio!D78</f>
        <v>0.114180823121005</v>
      </c>
      <c r="C28" s="250">
        <f>Decarbonizatio!E78</f>
        <v>0.11117733210899074</v>
      </c>
      <c r="D28" s="250">
        <f>Decarbonizatio!F78</f>
        <v>0.10630521958057823</v>
      </c>
      <c r="E28" s="250">
        <f>Decarbonizatio!G78</f>
        <v>0.10424486563970144</v>
      </c>
      <c r="F28" s="250">
        <f>Decarbonizatio!H78</f>
        <v>0.10934642537453736</v>
      </c>
      <c r="G28" s="250">
        <f>Decarbonizatio!I78</f>
        <v>0.11442812220272018</v>
      </c>
      <c r="H28" s="250">
        <f>Decarbonizatio!J78</f>
        <v>0.11950981903090302</v>
      </c>
      <c r="I28" s="250">
        <f>Decarbonizatio!K78</f>
        <v>0.12459151585908584</v>
      </c>
      <c r="J28" s="250">
        <f>Decarbonizatio!L78</f>
        <v>0.12967321268726867</v>
      </c>
      <c r="K28" s="250">
        <f>Decarbonizatio!M78</f>
        <v>0.13475490951545149</v>
      </c>
      <c r="L28" s="250">
        <f>Decarbonizatio!N78</f>
        <v>0.13983660634363435</v>
      </c>
      <c r="M28" s="250">
        <f>Decarbonizatio!O78</f>
        <v>0.14491830317181717</v>
      </c>
      <c r="N28" s="250">
        <f>Decarbonizatio!P78</f>
        <v>0.15</v>
      </c>
      <c r="O28" s="250">
        <f>Decarbonizatio!Q78</f>
        <v>0.15</v>
      </c>
      <c r="P28" s="250">
        <f>Decarbonizatio!R78</f>
        <v>0.15</v>
      </c>
      <c r="Q28" s="250">
        <f>Decarbonizatio!S78</f>
        <v>0.15</v>
      </c>
      <c r="R28" s="250">
        <f>Decarbonizatio!T78</f>
        <v>0.15</v>
      </c>
      <c r="S28" s="250">
        <f>Decarbonizatio!U78</f>
        <v>0.15</v>
      </c>
      <c r="T28" s="250">
        <f>Decarbonizatio!V78</f>
        <v>0.15</v>
      </c>
      <c r="U28" s="250">
        <f>Decarbonizatio!W78</f>
        <v>0.15</v>
      </c>
      <c r="V28" s="250">
        <f>Decarbonizatio!X78</f>
        <v>0.15</v>
      </c>
      <c r="W28" s="250">
        <f>Decarbonizatio!Y78</f>
        <v>0.15</v>
      </c>
      <c r="X28" s="250">
        <f>Decarbonizatio!Z78</f>
        <v>0.15</v>
      </c>
      <c r="Y28" s="250">
        <f>Decarbonizatio!AA78</f>
        <v>0.152</v>
      </c>
      <c r="Z28" s="250">
        <f>Decarbonizatio!AB78</f>
        <v>0.154</v>
      </c>
      <c r="AA28" s="250">
        <f>Decarbonizatio!AC78</f>
        <v>0.156</v>
      </c>
      <c r="AB28" s="250">
        <f>Decarbonizatio!AD78</f>
        <v>0.158</v>
      </c>
      <c r="AC28" s="250">
        <f>Decarbonizatio!AE78</f>
        <v>0.16</v>
      </c>
      <c r="AD28" s="250">
        <f>Decarbonizatio!AF78</f>
        <v>0.16200000000000001</v>
      </c>
      <c r="AE28" s="250">
        <f>Decarbonizatio!AG78</f>
        <v>0.16400000000000001</v>
      </c>
      <c r="AF28" s="250">
        <f>Decarbonizatio!AH78</f>
        <v>0.16600000000000001</v>
      </c>
      <c r="AG28" s="250">
        <f>Decarbonizatio!AI78</f>
        <v>0.16800000000000001</v>
      </c>
      <c r="AH28" s="250">
        <f>Decarbonizatio!AJ78</f>
        <v>0.17</v>
      </c>
    </row>
    <row r="29" spans="1:34" x14ac:dyDescent="0.3">
      <c r="A29" s="2" t="s">
        <v>318</v>
      </c>
      <c r="B29" s="250">
        <f>Decarbonizatio!D79</f>
        <v>0.15992742249939815</v>
      </c>
      <c r="C29" s="250">
        <f>Decarbonizatio!E79</f>
        <v>0.159256961950485</v>
      </c>
      <c r="D29" s="250">
        <f>Decarbonizatio!F79</f>
        <v>0.17964942968362627</v>
      </c>
      <c r="E29" s="250">
        <f>Decarbonizatio!G79</f>
        <v>0.17499830633485761</v>
      </c>
      <c r="F29" s="250">
        <f>Decarbonizatio!H79</f>
        <v>0.16410964136176276</v>
      </c>
      <c r="G29" s="250">
        <f>Decarbonizatio!I79</f>
        <v>0.16609593619154242</v>
      </c>
      <c r="H29" s="250">
        <f>Decarbonizatio!J79</f>
        <v>0.16808223102132208</v>
      </c>
      <c r="I29" s="250">
        <f>Decarbonizatio!K79</f>
        <v>0.17006852585110172</v>
      </c>
      <c r="J29" s="250">
        <f>Decarbonizatio!L79</f>
        <v>0.17205482068088138</v>
      </c>
      <c r="K29" s="250">
        <f>Decarbonizatio!M79</f>
        <v>0.17404111551066104</v>
      </c>
      <c r="L29" s="250">
        <f>Decarbonizatio!N79</f>
        <v>0.17602741034044067</v>
      </c>
      <c r="M29" s="250">
        <f>Decarbonizatio!O79</f>
        <v>0.17801370517022033</v>
      </c>
      <c r="N29" s="250">
        <f>Decarbonizatio!P79</f>
        <v>0.18</v>
      </c>
      <c r="O29" s="250">
        <f>Decarbonizatio!Q79</f>
        <v>0.182</v>
      </c>
      <c r="P29" s="250">
        <f>Decarbonizatio!R79</f>
        <v>0.184</v>
      </c>
      <c r="Q29" s="250">
        <f>Decarbonizatio!S79</f>
        <v>0.186</v>
      </c>
      <c r="R29" s="250">
        <f>Decarbonizatio!T79</f>
        <v>0.188</v>
      </c>
      <c r="S29" s="250">
        <f>Decarbonizatio!U79</f>
        <v>0.19</v>
      </c>
      <c r="T29" s="250">
        <f>Decarbonizatio!V79</f>
        <v>0.192</v>
      </c>
      <c r="U29" s="250">
        <f>Decarbonizatio!W79</f>
        <v>0.19400000000000001</v>
      </c>
      <c r="V29" s="250">
        <f>Decarbonizatio!X79</f>
        <v>0.19600000000000001</v>
      </c>
      <c r="W29" s="250">
        <f>Decarbonizatio!Y79</f>
        <v>0.19800000000000001</v>
      </c>
      <c r="X29" s="250">
        <f>Decarbonizatio!Z79</f>
        <v>0.2</v>
      </c>
      <c r="Y29" s="250">
        <f>Decarbonizatio!AA79</f>
        <v>0.19800000000000001</v>
      </c>
      <c r="Z29" s="250">
        <f>Decarbonizatio!AB79</f>
        <v>0.19600000000000001</v>
      </c>
      <c r="AA29" s="250">
        <f>Decarbonizatio!AC79</f>
        <v>0.19400000000000001</v>
      </c>
      <c r="AB29" s="250">
        <f>Decarbonizatio!AD79</f>
        <v>0.192</v>
      </c>
      <c r="AC29" s="250">
        <f>Decarbonizatio!AE79</f>
        <v>0.19</v>
      </c>
      <c r="AD29" s="250">
        <f>Decarbonizatio!AF79</f>
        <v>0.188</v>
      </c>
      <c r="AE29" s="250">
        <f>Decarbonizatio!AG79</f>
        <v>0.186</v>
      </c>
      <c r="AF29" s="250">
        <f>Decarbonizatio!AH79</f>
        <v>0.184</v>
      </c>
      <c r="AG29" s="250">
        <f>Decarbonizatio!AI79</f>
        <v>0.182</v>
      </c>
      <c r="AH29" s="250">
        <f>Decarbonizatio!AJ79</f>
        <v>0.18</v>
      </c>
    </row>
    <row r="30" spans="1:34" x14ac:dyDescent="0.3">
      <c r="A30" s="2" t="s">
        <v>319</v>
      </c>
      <c r="B30" s="250">
        <f>Decarbonizatio!D80</f>
        <v>2.8064645671249291E-2</v>
      </c>
      <c r="C30" s="250">
        <f>Decarbonizatio!E80</f>
        <v>2.8618365270782164E-2</v>
      </c>
      <c r="D30" s="250">
        <f>Decarbonizatio!F80</f>
        <v>3.2768238011330567E-2</v>
      </c>
      <c r="E30" s="250">
        <f>Decarbonizatio!G80</f>
        <v>3.3720549767468688E-2</v>
      </c>
      <c r="F30" s="250">
        <f>Decarbonizatio!H80</f>
        <v>2.9928558021861128E-2</v>
      </c>
      <c r="G30" s="250">
        <f>Decarbonizatio!I80</f>
        <v>2.9937488269128489E-2</v>
      </c>
      <c r="H30" s="250">
        <f>Decarbonizatio!J80</f>
        <v>2.9946418516395845E-2</v>
      </c>
      <c r="I30" s="250">
        <f>Decarbonizatio!K80</f>
        <v>2.9955348763663205E-2</v>
      </c>
      <c r="J30" s="250">
        <f>Decarbonizatio!L80</f>
        <v>2.9964279010930565E-2</v>
      </c>
      <c r="K30" s="250">
        <f>Decarbonizatio!M80</f>
        <v>2.9973209258197922E-2</v>
      </c>
      <c r="L30" s="250">
        <f>Decarbonizatio!N80</f>
        <v>2.9982139505465282E-2</v>
      </c>
      <c r="M30" s="250">
        <f>Decarbonizatio!O80</f>
        <v>2.9991069752732639E-2</v>
      </c>
      <c r="N30" s="250">
        <f>Decarbonizatio!P80</f>
        <v>0.03</v>
      </c>
      <c r="O30" s="250">
        <f>Decarbonizatio!Q80</f>
        <v>0.03</v>
      </c>
      <c r="P30" s="250">
        <f>Decarbonizatio!R80</f>
        <v>0.03</v>
      </c>
      <c r="Q30" s="250">
        <f>Decarbonizatio!S80</f>
        <v>0.03</v>
      </c>
      <c r="R30" s="250">
        <f>Decarbonizatio!T80</f>
        <v>0.03</v>
      </c>
      <c r="S30" s="250">
        <f>Decarbonizatio!U80</f>
        <v>0.03</v>
      </c>
      <c r="T30" s="250">
        <f>Decarbonizatio!V80</f>
        <v>0.03</v>
      </c>
      <c r="U30" s="250">
        <f>Decarbonizatio!W80</f>
        <v>0.03</v>
      </c>
      <c r="V30" s="250">
        <f>Decarbonizatio!X80</f>
        <v>0.03</v>
      </c>
      <c r="W30" s="250">
        <f>Decarbonizatio!Y80</f>
        <v>0.03</v>
      </c>
      <c r="X30" s="250">
        <f>Decarbonizatio!Z80</f>
        <v>0.03</v>
      </c>
      <c r="Y30" s="250">
        <f>Decarbonizatio!AA80</f>
        <v>0.03</v>
      </c>
      <c r="Z30" s="250">
        <f>Decarbonizatio!AB80</f>
        <v>0.03</v>
      </c>
      <c r="AA30" s="250">
        <f>Decarbonizatio!AC80</f>
        <v>0.03</v>
      </c>
      <c r="AB30" s="250">
        <f>Decarbonizatio!AD80</f>
        <v>0.03</v>
      </c>
      <c r="AC30" s="250">
        <f>Decarbonizatio!AE80</f>
        <v>0.03</v>
      </c>
      <c r="AD30" s="250">
        <f>Decarbonizatio!AF80</f>
        <v>0.03</v>
      </c>
      <c r="AE30" s="250">
        <f>Decarbonizatio!AG80</f>
        <v>0.03</v>
      </c>
      <c r="AF30" s="250">
        <f>Decarbonizatio!AH80</f>
        <v>0.03</v>
      </c>
      <c r="AG30" s="250">
        <f>Decarbonizatio!AI80</f>
        <v>0.03</v>
      </c>
      <c r="AH30" s="250">
        <f>Decarbonizatio!AJ80</f>
        <v>0.03</v>
      </c>
    </row>
    <row r="31" spans="1:34" x14ac:dyDescent="0.3">
      <c r="A31" s="2" t="s">
        <v>320</v>
      </c>
      <c r="B31" s="250">
        <f>Decarbonizatio!D81</f>
        <v>6.9833205895531769E-2</v>
      </c>
      <c r="C31" s="250">
        <f>Decarbonizatio!E81</f>
        <v>6.4538019933883639E-2</v>
      </c>
      <c r="D31" s="250">
        <f>Decarbonizatio!F81</f>
        <v>6.673042441862384E-2</v>
      </c>
      <c r="E31" s="250">
        <f>Decarbonizatio!G81</f>
        <v>5.2437289752496709E-2</v>
      </c>
      <c r="F31" s="250">
        <f>Decarbonizatio!H81</f>
        <v>6.0798683627077806E-2</v>
      </c>
      <c r="G31" s="250">
        <f>Decarbonizatio!I81</f>
        <v>5.982384817369308E-2</v>
      </c>
      <c r="H31" s="250">
        <f>Decarbonizatio!J81</f>
        <v>5.8849012720308354E-2</v>
      </c>
      <c r="I31" s="250">
        <f>Decarbonizatio!K81</f>
        <v>5.7874177266923628E-2</v>
      </c>
      <c r="J31" s="250">
        <f>Decarbonizatio!L81</f>
        <v>5.6899341813538902E-2</v>
      </c>
      <c r="K31" s="250">
        <f>Decarbonizatio!M81</f>
        <v>5.5924506360154176E-2</v>
      </c>
      <c r="L31" s="250">
        <f>Decarbonizatio!N81</f>
        <v>5.494967090676945E-2</v>
      </c>
      <c r="M31" s="250">
        <f>Decarbonizatio!O81</f>
        <v>5.3974835453384724E-2</v>
      </c>
      <c r="N31" s="250">
        <f>Decarbonizatio!P81</f>
        <v>5.2999999999999999E-2</v>
      </c>
      <c r="O31" s="250">
        <f>Decarbonizatio!Q81</f>
        <v>5.2699999999999997E-2</v>
      </c>
      <c r="P31" s="250">
        <f>Decarbonizatio!R81</f>
        <v>5.2400000000000002E-2</v>
      </c>
      <c r="Q31" s="250">
        <f>Decarbonizatio!S81</f>
        <v>5.21E-2</v>
      </c>
      <c r="R31" s="250">
        <f>Decarbonizatio!T81</f>
        <v>5.1799999999999999E-2</v>
      </c>
      <c r="S31" s="250">
        <f>Decarbonizatio!U81</f>
        <v>5.1500000000000004E-2</v>
      </c>
      <c r="T31" s="250">
        <f>Decarbonizatio!V81</f>
        <v>5.1200000000000002E-2</v>
      </c>
      <c r="U31" s="250">
        <f>Decarbonizatio!W81</f>
        <v>5.0900000000000001E-2</v>
      </c>
      <c r="V31" s="250">
        <f>Decarbonizatio!X81</f>
        <v>5.0599999999999999E-2</v>
      </c>
      <c r="W31" s="250">
        <f>Decarbonizatio!Y81</f>
        <v>5.0300000000000004E-2</v>
      </c>
      <c r="X31" s="250">
        <f>Decarbonizatio!Z81</f>
        <v>0.05</v>
      </c>
      <c r="Y31" s="250">
        <f>Decarbonizatio!AA81</f>
        <v>4.9500000000000002E-2</v>
      </c>
      <c r="Z31" s="250">
        <f>Decarbonizatio!AB81</f>
        <v>4.9000000000000002E-2</v>
      </c>
      <c r="AA31" s="250">
        <f>Decarbonizatio!AC81</f>
        <v>4.8500000000000001E-2</v>
      </c>
      <c r="AB31" s="250">
        <f>Decarbonizatio!AD81</f>
        <v>4.8000000000000001E-2</v>
      </c>
      <c r="AC31" s="250">
        <f>Decarbonizatio!AE81</f>
        <v>4.7500000000000001E-2</v>
      </c>
      <c r="AD31" s="250">
        <f>Decarbonizatio!AF81</f>
        <v>4.7E-2</v>
      </c>
      <c r="AE31" s="250">
        <f>Decarbonizatio!AG81</f>
        <v>4.65E-2</v>
      </c>
      <c r="AF31" s="250">
        <f>Decarbonizatio!AH81</f>
        <v>4.5999999999999999E-2</v>
      </c>
      <c r="AG31" s="250">
        <f>Decarbonizatio!AI81</f>
        <v>4.5499999999999999E-2</v>
      </c>
      <c r="AH31" s="250">
        <f>Decarbonizatio!AJ81</f>
        <v>4.4999999999999998E-2</v>
      </c>
    </row>
    <row r="32" spans="1:34" x14ac:dyDescent="0.3">
      <c r="A32" s="2" t="s">
        <v>576</v>
      </c>
      <c r="B32">
        <f>Decarbonizatio!D60/Decarbonizatio!D70</f>
        <v>2.7426767728674202</v>
      </c>
      <c r="C32">
        <f>Decarbonizatio!E60/Decarbonizatio!E70</f>
        <v>2.6682584999999999</v>
      </c>
      <c r="D32">
        <f>Decarbonizatio!F60/Decarbonizatio!F70</f>
        <v>2.8963436819172119</v>
      </c>
      <c r="E32">
        <f>Decarbonizatio!G60/Decarbonizatio!G70</f>
        <v>2.7471914344685238</v>
      </c>
      <c r="F32">
        <f>Decarbonizatio!H60/Decarbonizatio!H70</f>
        <v>2.5744809454896282</v>
      </c>
      <c r="G32">
        <f>Decarbonizatio!I60/Decarbonizatio!I70</f>
        <v>2.626517072277069</v>
      </c>
      <c r="H32">
        <f>Decarbonizatio!J60/Decarbonizatio!J70</f>
        <v>2.487972243544037</v>
      </c>
      <c r="I32">
        <f>Decarbonizatio!K60/Decarbonizatio!K70</f>
        <v>2.3680193820909787</v>
      </c>
      <c r="J32">
        <f>Decarbonizatio!L60/Decarbonizatio!L70</f>
        <v>2.2625660123181883</v>
      </c>
      <c r="K32">
        <f>Decarbonizatio!M60/Decarbonizatio!M70</f>
        <v>2.1723189334076793</v>
      </c>
      <c r="L32">
        <f>Decarbonizatio!N60/Decarbonizatio!N70</f>
        <v>2.0963393374324277</v>
      </c>
      <c r="M32">
        <f>Decarbonizatio!O60/Decarbonizatio!O70</f>
        <v>2.0326635693790536</v>
      </c>
      <c r="N32">
        <f>Decarbonizatio!P60/Decarbonizatio!P70</f>
        <v>1.9797237771754925</v>
      </c>
      <c r="O32">
        <f>Decarbonizatio!Q60/Decarbonizatio!Q70</f>
        <v>1.8236809091687178</v>
      </c>
      <c r="P32">
        <f>Decarbonizatio!R60/Decarbonizatio!R70</f>
        <v>1.6957637460304174</v>
      </c>
      <c r="Q32">
        <f>Decarbonizatio!S60/Decarbonizatio!S70</f>
        <v>1.5903774127043964</v>
      </c>
      <c r="R32">
        <f>Decarbonizatio!T60/Decarbonizatio!T70</f>
        <v>1.5034821023670732</v>
      </c>
      <c r="S32">
        <f>Decarbonizatio!U60/Decarbonizatio!U70</f>
        <v>1.4312999588191144</v>
      </c>
      <c r="T32">
        <f>Decarbonizatio!V60/Decarbonizatio!V70</f>
        <v>1.3710818460982357</v>
      </c>
      <c r="U32">
        <f>Decarbonizatio!W60/Decarbonizatio!W70</f>
        <v>1.3213769713271184</v>
      </c>
      <c r="V32">
        <f>Decarbonizatio!X60/Decarbonizatio!X70</f>
        <v>1.280604194634122</v>
      </c>
      <c r="W32">
        <f>Decarbonizatio!Y60/Decarbonizatio!Y70</f>
        <v>1.2475758236133843</v>
      </c>
      <c r="X32">
        <f>Decarbonizatio!Z60/Decarbonizatio!Z70</f>
        <v>1.2213391865886001</v>
      </c>
      <c r="Y32">
        <f>Decarbonizatio!AA60/Decarbonizatio!AA70</f>
        <v>1.2173632513887909</v>
      </c>
      <c r="Z32">
        <f>Decarbonizatio!AB60/Decarbonizatio!AB70</f>
        <v>1.2159941641473244</v>
      </c>
      <c r="AA32">
        <f>Decarbonizatio!AC60/Decarbonizatio!AC70</f>
        <v>1.2171146961298578</v>
      </c>
      <c r="AB32">
        <f>Decarbonizatio!AD60/Decarbonizatio!AD70</f>
        <v>1.2207404505330164</v>
      </c>
      <c r="AC32">
        <f>Decarbonizatio!AE60/Decarbonizatio!AE70</f>
        <v>1.2268758607163019</v>
      </c>
      <c r="AD32">
        <f>Decarbonizatio!AF60/Decarbonizatio!AF70</f>
        <v>1.2353913523270141</v>
      </c>
      <c r="AE32">
        <f>Decarbonizatio!AG60/Decarbonizatio!AG70</f>
        <v>1.2463209537986863</v>
      </c>
      <c r="AF32">
        <f>Decarbonizatio!AH60/Decarbonizatio!AH70</f>
        <v>1.2596217736877704</v>
      </c>
      <c r="AG32">
        <f>Decarbonizatio!AI60/Decarbonizatio!AI70</f>
        <v>1.2753755430942288</v>
      </c>
      <c r="AH32">
        <f>Decarbonizatio!AJ60/Decarbonizatio!AJ70</f>
        <v>1.2935120739179127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Aggregate_Efficiency_BAU</vt:lpstr>
      <vt:lpstr>BAU</vt:lpstr>
      <vt:lpstr>Aggregate_Efficiency_Decarboniz</vt:lpstr>
      <vt:lpstr>Decarbonizatio</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Maffia  Lorenzo</dc:creator>
  <cp:keywords/>
  <dc:description/>
  <cp:lastModifiedBy>Tania Alexandra Dos Santos Costa e Sousa</cp:lastModifiedBy>
  <cp:revision/>
  <dcterms:created xsi:type="dcterms:W3CDTF">2025-03-27T15:01:06Z</dcterms:created>
  <dcterms:modified xsi:type="dcterms:W3CDTF">2026-05-25T16:42:03Z</dcterms:modified>
  <cp:category/>
  <cp:contentStatus/>
</cp:coreProperties>
</file>